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GCA\GCA_SDA\Data Analysis\GCA Metrics\Aug2017\"/>
    </mc:Choice>
  </mc:AlternateContent>
  <bookViews>
    <workbookView xWindow="120" yWindow="90" windowWidth="23895" windowHeight="14535"/>
  </bookViews>
  <sheets>
    <sheet name="Aug 2017 Backlog by Org Code" sheetId="2" r:id="rId1"/>
    <sheet name="CLOSING BACKLOG DETAILS" sheetId="1" r:id="rId2"/>
    <sheet name="Sheet1" sheetId="3" r:id="rId3"/>
  </sheets>
  <definedNames>
    <definedName name="_xlnm._FilterDatabase" localSheetId="1" hidden="1">'CLOSING BACKLOG DETAILS'!$A$1:$N$233</definedName>
    <definedName name="BB_CLOSING_BACKLOG_DETAILS">'CLOSING BACKLOG DETAILS'!$A$1:$O$232</definedName>
  </definedNames>
  <calcPr calcId="162913"/>
  <pivotCaches>
    <pivotCache cacheId="6" r:id="rId4"/>
  </pivotCaches>
</workbook>
</file>

<file path=xl/calcChain.xml><?xml version="1.0" encoding="utf-8"?>
<calcChain xmlns="http://schemas.openxmlformats.org/spreadsheetml/2006/main">
  <c r="J233" i="1" l="1"/>
  <c r="N233" i="1"/>
  <c r="M233" i="1"/>
  <c r="K233" i="1"/>
  <c r="L233" i="1"/>
</calcChain>
</file>

<file path=xl/sharedStrings.xml><?xml version="1.0" encoding="utf-8"?>
<sst xmlns="http://schemas.openxmlformats.org/spreadsheetml/2006/main" count="1201" uniqueCount="487">
  <si>
    <t>Org Code</t>
  </si>
  <si>
    <t>Org Code Desc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</si>
  <si>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</si>
  <si>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</si>
  <si>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</si>
  <si>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</si>
  <si>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</si>
  <si>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</si>
  <si>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</si>
  <si>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</si>
  <si>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</si>
  <si>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</si>
  <si>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Deficit</t>
  </si>
  <si>
    <t>207-DEAN OF LIBRARIES</t>
  </si>
  <si>
    <t>HEALTH SCIENCES LIBRAR</t>
  </si>
  <si>
    <t>P</t>
  </si>
  <si>
    <t>NN/LM 2016-21</t>
  </si>
  <si>
    <t>BARDYN, TANIA P</t>
  </si>
  <si>
    <t>S</t>
  </si>
  <si>
    <t>NEO 2016-2017</t>
  </si>
  <si>
    <t>216-VICE PROVOST-RESEARCH</t>
  </si>
  <si>
    <t>APPLIED PHYSICS LAB</t>
  </si>
  <si>
    <t>CATERING FOR ONR-PROG</t>
  </si>
  <si>
    <t>STEWART, ANDREW R</t>
  </si>
  <si>
    <t>TELEDYNE SOUND MEASURE</t>
  </si>
  <si>
    <t>KAHLE, STEVEN H.</t>
  </si>
  <si>
    <t>HIFAST</t>
  </si>
  <si>
    <t>GODDARD, ROBERT P</t>
  </si>
  <si>
    <t>2016 ONR NURP REVIEW</t>
  </si>
  <si>
    <t>SPURS</t>
  </si>
  <si>
    <t>RAINVILLE, LUC</t>
  </si>
  <si>
    <t>GULPER</t>
  </si>
  <si>
    <t>MIYAMOTO, ROBERT T</t>
  </si>
  <si>
    <t>252-BUILT ENVIRONMENTS</t>
  </si>
  <si>
    <t>CONSTRUCTION MANAGEMNT</t>
  </si>
  <si>
    <t>WORK ZONE INTRUSION</t>
  </si>
  <si>
    <t>LEE, HYUN WOO</t>
  </si>
  <si>
    <t>254-COLL ARTS &amp; SCIENCES</t>
  </si>
  <si>
    <t>CHEMISTRY</t>
  </si>
  <si>
    <t>TARGETING</t>
  </si>
  <si>
    <t>RATHOD, PRADIPSINH K.</t>
  </si>
  <si>
    <t>MALY - CAMILLE SUB</t>
  </si>
  <si>
    <t>MALY, DUSTIN JAMES</t>
  </si>
  <si>
    <t>SINGLE-CELL EXOCYTOSIS</t>
  </si>
  <si>
    <t>ZHANG, BO</t>
  </si>
  <si>
    <t>BOYDSTON_EHPP 3DP</t>
  </si>
  <si>
    <t>BOYDSTON, ANDREW JACKSON</t>
  </si>
  <si>
    <t>MALY - CAMILLE DREYFUS</t>
  </si>
  <si>
    <t>256-FOSTER BUSINESS SCHOOL</t>
  </si>
  <si>
    <t>LEADERSHIP CENTER</t>
  </si>
  <si>
    <t>CHI LEADERSHIP DEV</t>
  </si>
  <si>
    <t>AVOLIO, BRUCE</t>
  </si>
  <si>
    <t>258-COLLEGE OF EDUCATION</t>
  </si>
  <si>
    <t>DEPT OF EDUCATION</t>
  </si>
  <si>
    <t>NOYCE SCHOLARS</t>
  </si>
  <si>
    <t>WINDSCHITL, MARK A</t>
  </si>
  <si>
    <t>NOYCE SCHLR PARTICIPNT</t>
  </si>
  <si>
    <t>260-COLLEGE OF ENGINEERING</t>
  </si>
  <si>
    <t>ELECTRICAL ENGINEERING</t>
  </si>
  <si>
    <t>SILICON NANOWIRE</t>
  </si>
  <si>
    <t>ANANTRAM, MANJERI</t>
  </si>
  <si>
    <t>BIOENGINEERING</t>
  </si>
  <si>
    <t>OHSU RAT</t>
  </si>
  <si>
    <t>WANG, RUIKANG</t>
  </si>
  <si>
    <t>COMPUTER SCIENCE &amp; ENG</t>
  </si>
  <si>
    <t>PNNL SOFTWARE COURSE</t>
  </si>
  <si>
    <t>VANDERPLAS, JACOB T</t>
  </si>
  <si>
    <t>AERO AND ASTRO</t>
  </si>
  <si>
    <t>LN2 POWER GEN</t>
  </si>
  <si>
    <t>KNOWLEN, CARL</t>
  </si>
  <si>
    <t>MECHANICAL ENGINEERING</t>
  </si>
  <si>
    <t>EHPP RICOH YR1</t>
  </si>
  <si>
    <t>GANTER, MARK</t>
  </si>
  <si>
    <t>LN2 POWER GEN FAB</t>
  </si>
  <si>
    <t>DELAM ARREST</t>
  </si>
  <si>
    <t>LIN, KUEN-YUAN</t>
  </si>
  <si>
    <t>DELAM ARREST-SUB</t>
  </si>
  <si>
    <t>SPEECH AND LANGUAGE</t>
  </si>
  <si>
    <t>KIRCHHOFF, KATRIN</t>
  </si>
  <si>
    <t>263-COLLEGE OF ENVIRONMENT</t>
  </si>
  <si>
    <t>OCEANOGRAPHY</t>
  </si>
  <si>
    <t>SPURS-SUB OCEAN</t>
  </si>
  <si>
    <t>ERIKSEN, CHARLES C</t>
  </si>
  <si>
    <t>JISAO MAIN</t>
  </si>
  <si>
    <t>SPURS - SUB JISAO</t>
  </si>
  <si>
    <t>DENBO, DONALD W.</t>
  </si>
  <si>
    <t>ATM SCI</t>
  </si>
  <si>
    <t>WINDWATCH SCL 2016</t>
  </si>
  <si>
    <t>MASS, CLIFFORD F</t>
  </si>
  <si>
    <t>AQUATIC&amp;FISHERY SCIENC</t>
  </si>
  <si>
    <t>PRV DISEASE</t>
  </si>
  <si>
    <t>NAISH, KERRY-ANN</t>
  </si>
  <si>
    <t>QATAR TRACE ELEMENTS</t>
  </si>
  <si>
    <t>MURRAY, JAMES W</t>
  </si>
  <si>
    <t>ENVIRONMENTAL IMPACTS</t>
  </si>
  <si>
    <t>HILBORN, RAY</t>
  </si>
  <si>
    <t>267-THE INFORMATION SCHOOL</t>
  </si>
  <si>
    <t>ISCHOOL RESEARCH</t>
  </si>
  <si>
    <t>PLA PROJECT OUTCOME</t>
  </si>
  <si>
    <t>BECKER, SAMANTHA</t>
  </si>
  <si>
    <t>PLA PROJECT OUTCOMESUB</t>
  </si>
  <si>
    <t>270-EVANS SCH PUBPOL &amp; GOV</t>
  </si>
  <si>
    <t>EVANS SCH PUBPOL &amp; GOV</t>
  </si>
  <si>
    <t>IZA</t>
  </si>
  <si>
    <t>DILLON, BRIAN M</t>
  </si>
  <si>
    <t>272-SCHOOL OF SOCIAL WORK</t>
  </si>
  <si>
    <t>SCHOOL OF SOCIAL WORK</t>
  </si>
  <si>
    <t>AECF 2016</t>
  </si>
  <si>
    <t>CATALANO, RICHARD F</t>
  </si>
  <si>
    <t>PROV CORE BHI YR 1</t>
  </si>
  <si>
    <t>WOODWARD, DANIELLE M.</t>
  </si>
  <si>
    <t>AEC'15 DC EVA</t>
  </si>
  <si>
    <t>AECF 2016 EVAL</t>
  </si>
  <si>
    <t>301-HEALTH SCIENCES ADMIN</t>
  </si>
  <si>
    <t>REGIONAL PRIMATE CTR</t>
  </si>
  <si>
    <t>WANPRC YEAR 55</t>
  </si>
  <si>
    <t>ANDERSON, DAVID M.</t>
  </si>
  <si>
    <t>CENTER B RATE INCOME</t>
  </si>
  <si>
    <t>MUSTARI, MICHAEL J</t>
  </si>
  <si>
    <t>SEATTLE GENOMICS</t>
  </si>
  <si>
    <t>GALE, MICHAEL J</t>
  </si>
  <si>
    <t>BSTL-INCOME</t>
  </si>
  <si>
    <t>BOWDEN, DOUGLAS M</t>
  </si>
  <si>
    <t>BIOELE SVCS INCOME</t>
  </si>
  <si>
    <t>MILES, FRANK PALMER</t>
  </si>
  <si>
    <t>SEATTLE COLONY INCOME</t>
  </si>
  <si>
    <t>SIV/HIV SEA LAB INCOME</t>
  </si>
  <si>
    <t>HU, SHIU-LOK</t>
  </si>
  <si>
    <t>PRIMATE PATHOLOGY INCO</t>
  </si>
  <si>
    <t>BALDESSARI, AUDREY E.</t>
  </si>
  <si>
    <t>NPRC OUTSIDE SERVICES</t>
  </si>
  <si>
    <t>NonCom PriceListSrchrg</t>
  </si>
  <si>
    <t>YANDL, GREGORY J</t>
  </si>
  <si>
    <t>LSRII INCOME</t>
  </si>
  <si>
    <t>FULLER, DEBORAH</t>
  </si>
  <si>
    <t>PRIM CTR - PET</t>
  </si>
  <si>
    <t>ELLINGSON, GAIL R.</t>
  </si>
  <si>
    <t>OFF-SITE BREEDING CLNY</t>
  </si>
  <si>
    <t>THOMPSON-IRITANI, SALLY A</t>
  </si>
  <si>
    <t>KEAN KYMAB GVHD</t>
  </si>
  <si>
    <t>HOTCHKISS, CHARLOTTE E</t>
  </si>
  <si>
    <t>PRIMATE DIAG SVC LAB</t>
  </si>
  <si>
    <t>GRANT, RICHARD F.</t>
  </si>
  <si>
    <t>302-SCHOOL OF DENTISTRY</t>
  </si>
  <si>
    <t>ENDODONTICS</t>
  </si>
  <si>
    <t>REGENERATIVE ENDO</t>
  </si>
  <si>
    <t>FLAKE, NATASHA M.</t>
  </si>
  <si>
    <t>304-SCHOOL OF MEDICINE</t>
  </si>
  <si>
    <t>ROSEN MICRO</t>
  </si>
  <si>
    <t>KATZE NSF RAPID</t>
  </si>
  <si>
    <t>KATZE, MICHAEL GERALD</t>
  </si>
  <si>
    <t>LAB MEDICINE</t>
  </si>
  <si>
    <t>RCE PROJ 11 Y10</t>
  </si>
  <si>
    <t>COOKSON, BRAD T</t>
  </si>
  <si>
    <t>MICROBIOLOGY</t>
  </si>
  <si>
    <t>RCE PROJ 4 Y10</t>
  </si>
  <si>
    <t>MOUGOUS, JOSEPH D</t>
  </si>
  <si>
    <t>ERIN PROJ 2 YR5</t>
  </si>
  <si>
    <t>MILLER, SAMUEL I</t>
  </si>
  <si>
    <t>ERIN ANU PP Y5</t>
  </si>
  <si>
    <t>CHAUDHARY, ANU</t>
  </si>
  <si>
    <t>RCE PROJ 3 Y10</t>
  </si>
  <si>
    <t>GREENBERG, E. PETER</t>
  </si>
  <si>
    <t>GENOME SCIENCES</t>
  </si>
  <si>
    <t>RCE PROJ 2 Y10</t>
  </si>
  <si>
    <t>MANOIL, COLIN C.</t>
  </si>
  <si>
    <t>ERIN PROJ 3 YR5</t>
  </si>
  <si>
    <t>MILLER NWRCE Y10 NCR</t>
  </si>
  <si>
    <t>DEPARTMENT OF MEDICINE</t>
  </si>
  <si>
    <t>DBAF - ABKOWITZ</t>
  </si>
  <si>
    <t>ABKOWITZ, JANIS L</t>
  </si>
  <si>
    <t>UROLOGY</t>
  </si>
  <si>
    <t>PRO-IMPACT</t>
  </si>
  <si>
    <t>LIN, DANIEL W.</t>
  </si>
  <si>
    <t>SENTINEL STUDY</t>
  </si>
  <si>
    <t>REISMAN, MARK</t>
  </si>
  <si>
    <t>RCE PROJ 1 Y10</t>
  </si>
  <si>
    <t>HAYDEN, HILLARY</t>
  </si>
  <si>
    <t>IMMUNOLOGY SLU</t>
  </si>
  <si>
    <t>RCE PROJ 14  Y10</t>
  </si>
  <si>
    <t>STETSON, DANIEL B</t>
  </si>
  <si>
    <t>RCE PROJ 16 Y10</t>
  </si>
  <si>
    <t>RCE CORE A Y10</t>
  </si>
  <si>
    <t>RCE CORE B Y10</t>
  </si>
  <si>
    <t>BRITTNACHER, MITCHELL J</t>
  </si>
  <si>
    <t>GLOBAL HEALTH</t>
  </si>
  <si>
    <t>ERIN PROJ 1 YR5</t>
  </si>
  <si>
    <t>WALSON, JUDD L.</t>
  </si>
  <si>
    <t>ERIN ADMIN CORE Y5</t>
  </si>
  <si>
    <t>ERIN</t>
  </si>
  <si>
    <t>SURGERY</t>
  </si>
  <si>
    <t>VA-LUNG TX DIR SVCS</t>
  </si>
  <si>
    <t>MULLIGAN, MICHAEL S</t>
  </si>
  <si>
    <t>RCE CORE C Y10</t>
  </si>
  <si>
    <t>RCE KENYA STRAIN Y10</t>
  </si>
  <si>
    <t>BIOCHEMISTRY</t>
  </si>
  <si>
    <t>RCE CORE D Y10</t>
  </si>
  <si>
    <t>KLEVIT, RACHEL E</t>
  </si>
  <si>
    <t>RCE NW CD 003 Y10</t>
  </si>
  <si>
    <t>WOODWARD, JOSHUA J</t>
  </si>
  <si>
    <t>NWREMC-05</t>
  </si>
  <si>
    <t>STAMATOYANNOPOULOS, JOHN A</t>
  </si>
  <si>
    <t>RCE PROJ 18 Y10</t>
  </si>
  <si>
    <t>KLINE, TONI</t>
  </si>
  <si>
    <t>NEUROLOGY</t>
  </si>
  <si>
    <t>WELLSTONE-RESVECTOR</t>
  </si>
  <si>
    <t>CHAMBERLAIN, JEFFREY S</t>
  </si>
  <si>
    <t>815 RADGY</t>
  </si>
  <si>
    <t>WELLSTONE-VOHRAPIL</t>
  </si>
  <si>
    <t>VOHRA, RAVNEET</t>
  </si>
  <si>
    <t>815 MED</t>
  </si>
  <si>
    <t>DGGP SUPP KJERULF</t>
  </si>
  <si>
    <t>BORNFELDT, KARIN E</t>
  </si>
  <si>
    <t>ORTHOPEDICS</t>
  </si>
  <si>
    <t>VA ORTHO SVCS</t>
  </si>
  <si>
    <t>CHANSKY, HOWARD ALAN</t>
  </si>
  <si>
    <t>WELLSTONE: PROJ2-WANG</t>
  </si>
  <si>
    <t>WANG, LEO HONG-LI</t>
  </si>
  <si>
    <t>WELLSTONE-HAUSCHKA</t>
  </si>
  <si>
    <t>HAUSCHKA, STEPHEN D</t>
  </si>
  <si>
    <t>WELLSTONE-JOEL PRJ1</t>
  </si>
  <si>
    <t>CHAMBERLAIN, JOEL R</t>
  </si>
  <si>
    <t>WELLSTONE/FHCRC/SUBK</t>
  </si>
  <si>
    <t>IAC SUB</t>
  </si>
  <si>
    <t>PSATY, BRUCE M.</t>
  </si>
  <si>
    <t>REHAB MED SLU</t>
  </si>
  <si>
    <t>WELLSTONE:SLU/CHILDERS</t>
  </si>
  <si>
    <t>CHILDERS, MARTIN K</t>
  </si>
  <si>
    <t>ZIMBABWE MC</t>
  </si>
  <si>
    <t>BARNHART, SCOTT</t>
  </si>
  <si>
    <t>WELLSTONE-JEFF PROJ 1</t>
  </si>
  <si>
    <t>WELLSTONE/CHILDRENSSUB</t>
  </si>
  <si>
    <t>WELLSTONE/ROCHESTERSUB</t>
  </si>
  <si>
    <t>WELLSTONE-JEFF ADMIN</t>
  </si>
  <si>
    <t>MDCRC</t>
  </si>
  <si>
    <t>ADRC HMC CLIN 15</t>
  </si>
  <si>
    <t>JAYADEV, SUMAN</t>
  </si>
  <si>
    <t>PATHOLOGY</t>
  </si>
  <si>
    <t>ADRC 2016</t>
  </si>
  <si>
    <t>GRABOWSKI, THOMAS J</t>
  </si>
  <si>
    <t>WELLSTONE/TAPSCOTT-IDC</t>
  </si>
  <si>
    <t>TAPSCOTT, STEPHEN J.</t>
  </si>
  <si>
    <t>DIABETES PPG</t>
  </si>
  <si>
    <t>GALE U19 FLAV ZIKA</t>
  </si>
  <si>
    <t>GALE U19 FLAV PROJ 1</t>
  </si>
  <si>
    <t>CLARK U19 FLAV PROJ 3</t>
  </si>
  <si>
    <t>CLARK, EDWARD A</t>
  </si>
  <si>
    <t>CLARK U19 FLAV MOUSE</t>
  </si>
  <si>
    <t>DPPG CORE C O'BRIEN</t>
  </si>
  <si>
    <t>DPPG CORE B VAISAR</t>
  </si>
  <si>
    <t>DPPG PROJ 4 BORNFELDT</t>
  </si>
  <si>
    <t>WELLSTONE-MURRAYPIL</t>
  </si>
  <si>
    <t>REGNIER, MICHAEL</t>
  </si>
  <si>
    <t>DPPG PROJ 1 HEINECKE</t>
  </si>
  <si>
    <t>WELLSTONE/DUPONTPIL</t>
  </si>
  <si>
    <t>HOUGH PETAL</t>
  </si>
  <si>
    <t>HOUGH, CATHERINE LEE</t>
  </si>
  <si>
    <t>IMMUNE FLAVIVIRUS</t>
  </si>
  <si>
    <t>ICT CAPACITY KENYA Y3</t>
  </si>
  <si>
    <t>CHUNG, MICHAEL H.</t>
  </si>
  <si>
    <t>OBGYN/ADMIN</t>
  </si>
  <si>
    <t>BIOQUAL Y2</t>
  </si>
  <si>
    <t>PATTON, DOROTHY L</t>
  </si>
  <si>
    <t>IAC</t>
  </si>
  <si>
    <t>KATZE R24EMORY RESUB</t>
  </si>
  <si>
    <t>ZIMBABWE MC SUB</t>
  </si>
  <si>
    <t>CROSS BIOMARKERS</t>
  </si>
  <si>
    <t>ZHANG, JING</t>
  </si>
  <si>
    <t>DPPG PROJ 3 CHAIT</t>
  </si>
  <si>
    <t>FAMILY MEDICINE</t>
  </si>
  <si>
    <t>CF REPRODUCTIVE HEALTH</t>
  </si>
  <si>
    <t>GODFREY, EMILY M</t>
  </si>
  <si>
    <t>NEUROLOGICAL SURGERY</t>
  </si>
  <si>
    <t>CHESTNUTTEMKI</t>
  </si>
  <si>
    <t>CHESNUT, RANDALL M</t>
  </si>
  <si>
    <t>IHME</t>
  </si>
  <si>
    <t>UMELB_VA ANALYSES</t>
  </si>
  <si>
    <t>FLAXMAN, ABRAHAM DAVID</t>
  </si>
  <si>
    <t>CHESNUTTEMKINTRACK YR3</t>
  </si>
  <si>
    <t>TEMKIN, NANCY R</t>
  </si>
  <si>
    <t>SUPPORTING LIFE</t>
  </si>
  <si>
    <t>THOMPSON, MATTHEW J</t>
  </si>
  <si>
    <t>ANCHOR</t>
  </si>
  <si>
    <t>HARRINGTON, ROBERT D</t>
  </si>
  <si>
    <t>ACT-ADPR YR02 PATH</t>
  </si>
  <si>
    <t>CRANE, PAUL K</t>
  </si>
  <si>
    <t>COPTR CWRU YR5</t>
  </si>
  <si>
    <t>MARCOVINA, SANTICA M.</t>
  </si>
  <si>
    <t>OPHTHALMOLOGY</t>
  </si>
  <si>
    <t>META-MUST TRIAL</t>
  </si>
  <si>
    <t>VAN GELDER, RUSSELL</t>
  </si>
  <si>
    <t>ADPR-OFF CAMPUS</t>
  </si>
  <si>
    <t>PSYCHIATRY ADMIN</t>
  </si>
  <si>
    <t>ADGC TSUANG YR7</t>
  </si>
  <si>
    <t>TSUANG, DEBBY W.</t>
  </si>
  <si>
    <t>BIOETHICS &amp; HUMANITIES</t>
  </si>
  <si>
    <t>DB DCM CONSORTIUM SUB</t>
  </si>
  <si>
    <t>BOWEN, DEBORAH J</t>
  </si>
  <si>
    <t>MRD REVIEWER 2016</t>
  </si>
  <si>
    <t>WOOD, BRENT L.</t>
  </si>
  <si>
    <t>ANTI-HIV GENE THERAPY</t>
  </si>
  <si>
    <t>KIEM, HANS-PETER</t>
  </si>
  <si>
    <t>PEDIATRICS</t>
  </si>
  <si>
    <t>ADOLESCENT HEALTH</t>
  </si>
  <si>
    <t>TAYLOR, JAMES</t>
  </si>
  <si>
    <t>MT. SINAI SUBK Y3</t>
  </si>
  <si>
    <t>CRANE, HEIDI</t>
  </si>
  <si>
    <t>ADPR</t>
  </si>
  <si>
    <t>WOODWARD CFF</t>
  </si>
  <si>
    <t>META-MUST TRIAL SUB</t>
  </si>
  <si>
    <t>ANTELOPE Registry</t>
  </si>
  <si>
    <t>MCCABE, JAMES M</t>
  </si>
  <si>
    <t>SEATTLE MEDICAL FND</t>
  </si>
  <si>
    <t>POLYAK, STEPHEN J.</t>
  </si>
  <si>
    <t>CHILD CRYPTO INFECTION</t>
  </si>
  <si>
    <t>SINGH SECOR CFF</t>
  </si>
  <si>
    <t>SINGH, PRADEEP</t>
  </si>
  <si>
    <t>KERN FELLOWSHIP</t>
  </si>
  <si>
    <t>STAYTON, PATRICK</t>
  </si>
  <si>
    <t>NRSA FELLOW - FOWLER</t>
  </si>
  <si>
    <t>FIELDS, STANLEY</t>
  </si>
  <si>
    <t>AD T32 2016</t>
  </si>
  <si>
    <t>PESKIND, ELAINE R.</t>
  </si>
  <si>
    <t>SHANGHAI PS UCSD SUB</t>
  </si>
  <si>
    <t>HU, SHU-CHING</t>
  </si>
  <si>
    <t>CHESNUTTEMKINTRACKYR2</t>
  </si>
  <si>
    <t>OTOLARYNG-HD&amp;NECK SURG</t>
  </si>
  <si>
    <t>DRENNAN-GOV.UK-CDE</t>
  </si>
  <si>
    <t>DRENNAN, WARD R.</t>
  </si>
  <si>
    <t>CF LUNG INFECTIONS</t>
  </si>
  <si>
    <t>HOFFMAN, LUCAS</t>
  </si>
  <si>
    <t>HLADIK SAA FHCRC</t>
  </si>
  <si>
    <t>HLADIK, FLORIAN</t>
  </si>
  <si>
    <t>ALISERTIB</t>
  </si>
  <si>
    <t>SHUSTOV, ANDREI R</t>
  </si>
  <si>
    <t>PAIN REGISTRY</t>
  </si>
  <si>
    <t>HIGANO, CELESTIA S.</t>
  </si>
  <si>
    <t>GILEAD ONEOSIX</t>
  </si>
  <si>
    <t>LANDIS, CHARLES S</t>
  </si>
  <si>
    <t>SPECHT SA 2016</t>
  </si>
  <si>
    <t>DAVIDSON, NANCY E</t>
  </si>
  <si>
    <t>LEE SA 2016</t>
  </si>
  <si>
    <t>STEP-2016-SNYDER</t>
  </si>
  <si>
    <t>TRAPNELL, BRUCE C</t>
  </si>
  <si>
    <t>ENZON IIS</t>
  </si>
  <si>
    <t>MRUGALA, MACIEJ M</t>
  </si>
  <si>
    <t>STEM CELL-DRIVED</t>
  </si>
  <si>
    <t>ADAIR, JENNIFER E.</t>
  </si>
  <si>
    <t>LGMD2I PROPOSAL</t>
  </si>
  <si>
    <t>MACK, DAVID L</t>
  </si>
  <si>
    <t>OSU SUB HERSHBERGER</t>
  </si>
  <si>
    <t>NICKERSON, DEBORAH A</t>
  </si>
  <si>
    <t>GAVI - UW LAB</t>
  </si>
  <si>
    <t>LIM, STEPHEN SZE-PING</t>
  </si>
  <si>
    <t>BIORAD IH TESTING</t>
  </si>
  <si>
    <t>HESS, JOHN R</t>
  </si>
  <si>
    <t>GAVI FCE 2016</t>
  </si>
  <si>
    <t>CF PATIENT REGISTRY</t>
  </si>
  <si>
    <t>GOSS, CHRISTOPHER HOOPER</t>
  </si>
  <si>
    <t>CRN SCHOLAR - JAVID</t>
  </si>
  <si>
    <t>JAVID, SARA H</t>
  </si>
  <si>
    <t>GAVI 2016-XRP</t>
  </si>
  <si>
    <t>OSU SUB HERSH AE PRIME</t>
  </si>
  <si>
    <t>ZHAO - AHA DISCOVERY</t>
  </si>
  <si>
    <t>ZHAO, XUE-QIAO</t>
  </si>
  <si>
    <t>NA-ACCORD Y10</t>
  </si>
  <si>
    <t>KITAHATA, MARI M.</t>
  </si>
  <si>
    <t>NIH_UCD_ZIKA</t>
  </si>
  <si>
    <t>REINER, ROBERT C.</t>
  </si>
  <si>
    <t>NSF_ND_RAPID</t>
  </si>
  <si>
    <t>ARTHREX GRANT</t>
  </si>
  <si>
    <t>WARME, WINSTON J</t>
  </si>
  <si>
    <t>PHYSIO STUDY2</t>
  </si>
  <si>
    <t>POOLE, JEANNE E</t>
  </si>
  <si>
    <t>ANESTHESIOLGY&amp;PAIN MED</t>
  </si>
  <si>
    <t>OPIOID ADDICTION YR 5</t>
  </si>
  <si>
    <t>TURK, DENNIS C</t>
  </si>
  <si>
    <t>OSU SUB HERSH AE SUPP</t>
  </si>
  <si>
    <t>MICRO-DYS TEST</t>
  </si>
  <si>
    <t>HOUGH MIND USA STUDY</t>
  </si>
  <si>
    <t>LSDF RESUSCITATION YR2</t>
  </si>
  <si>
    <t>REA, THOMAS D.</t>
  </si>
  <si>
    <t>OSU DCM SUB YR2</t>
  </si>
  <si>
    <t>FISHBEIN, DANIEL P</t>
  </si>
  <si>
    <t>A5332 WOMENS SUPP</t>
  </si>
  <si>
    <t>COLLIER, ANN C</t>
  </si>
  <si>
    <t>PSC-HOUGH MIND-FIXED</t>
  </si>
  <si>
    <t>GAVI FCE 2016 SUB</t>
  </si>
  <si>
    <t>DE BOER ADA 2014-YR 2</t>
  </si>
  <si>
    <t>DE BOER, IAN H.</t>
  </si>
  <si>
    <t>MACLEOD AMA SEED GRANT</t>
  </si>
  <si>
    <t>GORE, JOHN L</t>
  </si>
  <si>
    <t>SINGH CFF BAC VARIANTS</t>
  </si>
  <si>
    <t>SIPONIMOD IN MICROVESS</t>
  </si>
  <si>
    <t>DEL ZOPPO, GREGORY J.</t>
  </si>
  <si>
    <t>306-SCHOOL OF NURSING</t>
  </si>
  <si>
    <t>FAMILY &amp; CHILD NURSING</t>
  </si>
  <si>
    <t>ZIM SON OFF CAMPUS</t>
  </si>
  <si>
    <t>KASPRZYK, DANUTA M.</t>
  </si>
  <si>
    <t>EDUCARE 2015-2017</t>
  </si>
  <si>
    <t>HIRSCHSTEIN, MIRIAM K.</t>
  </si>
  <si>
    <t>ZIM SON ON CAMPUS</t>
  </si>
  <si>
    <t>308-SCHOOL OF PHARMACY</t>
  </si>
  <si>
    <t>DEPARTMENT OF PHARMACY</t>
  </si>
  <si>
    <t>OPTIMIZING BUSULFAN</t>
  </si>
  <si>
    <t>MCCUNE, JEANNINE S.</t>
  </si>
  <si>
    <t>JANSSEN STUDY 1</t>
  </si>
  <si>
    <t>WHITE, HAROLD STEVE</t>
  </si>
  <si>
    <t>PHARMACEUTICS</t>
  </si>
  <si>
    <t>EDGE-MICRO-16-17</t>
  </si>
  <si>
    <t>KELLY, EDWARD J</t>
  </si>
  <si>
    <t>310-SCH OF PUBLIC HEALTH</t>
  </si>
  <si>
    <t>ENVIRO &amp; OCCUP HEALTH</t>
  </si>
  <si>
    <t>EDGE-FGPM-16-17</t>
  </si>
  <si>
    <t>KAVANAGH, TERRANCE J</t>
  </si>
  <si>
    <t>EDGE-CTSU-16-17</t>
  </si>
  <si>
    <t>KARR, CATHERINE</t>
  </si>
  <si>
    <t>EDGE RENEWAL 2015</t>
  </si>
  <si>
    <t>SETO HEI</t>
  </si>
  <si>
    <t>SETO, EDMUND</t>
  </si>
  <si>
    <t>HRH MALAWI SUB</t>
  </si>
  <si>
    <t>O'MALLEY, GABRIELLE E.</t>
  </si>
  <si>
    <t>EDGE-EABES-16-17</t>
  </si>
  <si>
    <t>SIMPSON, CHRISTOPHER DAVID</t>
  </si>
  <si>
    <t>BEBTEH T32 YRS 6-10</t>
  </si>
  <si>
    <t>SHEPPARD, ELIZABETH A.</t>
  </si>
  <si>
    <t>EPIDEMIOLOGY</t>
  </si>
  <si>
    <t>WOMEN &amp; HIV YR2</t>
  </si>
  <si>
    <t>FARQUHAR, CAREY</t>
  </si>
  <si>
    <t>AG CENTER 15-16</t>
  </si>
  <si>
    <t>FENSKE, RICHARD A.</t>
  </si>
  <si>
    <t>HEALTH SERVICES/MAIN</t>
  </si>
  <si>
    <t>AOI LEADERSHIP ACADEMY</t>
  </si>
  <si>
    <t>KATZ, AARON</t>
  </si>
  <si>
    <t>SHIP TRUCKERS JOHNSON</t>
  </si>
  <si>
    <t>JOHNSON, PETER W</t>
  </si>
  <si>
    <t>HEARING CONSERVATION</t>
  </si>
  <si>
    <t>RABINOWITZ, PETER</t>
  </si>
  <si>
    <t>ADGC YR 7</t>
  </si>
  <si>
    <t>KUKULL, WALTER A</t>
  </si>
  <si>
    <t>AG ERGO 15-16</t>
  </si>
  <si>
    <t>CNPHD</t>
  </si>
  <si>
    <t>SCHWARTZ, STEPHEN MARC</t>
  </si>
  <si>
    <t>AG PEST TECH 15-16</t>
  </si>
  <si>
    <t>AG PYRETHROID 15-16</t>
  </si>
  <si>
    <t>AG OP ADDUCTS 15-16</t>
  </si>
  <si>
    <t>MAX ASSESSMENT</t>
  </si>
  <si>
    <t>JENNY, ALISA M.</t>
  </si>
  <si>
    <t>R-CLIMATE COEC SUPP</t>
  </si>
  <si>
    <t>HRH MALAWI</t>
  </si>
  <si>
    <t>EDGE-BBU-16-17</t>
  </si>
  <si>
    <t>NEU-WBV</t>
  </si>
  <si>
    <t>AG PEST EDU 15-16</t>
  </si>
  <si>
    <t>EDGE-JULIA-SUPP-16-17</t>
  </si>
  <si>
    <t>EDGE-PP21-COSTA</t>
  </si>
  <si>
    <t>EDGE-PP21-XU</t>
  </si>
  <si>
    <t>EDGE-PP21-MAO</t>
  </si>
  <si>
    <t>EDGE-CUI 16-17</t>
  </si>
  <si>
    <t>EDGE-MAN 16-17</t>
  </si>
  <si>
    <t>EDGE-COEC-16-17</t>
  </si>
  <si>
    <t>402-CENTRAL CPD</t>
  </si>
  <si>
    <t>CENTRAL CAP PROJECTS</t>
  </si>
  <si>
    <t>204366 HSC I WING FL 3</t>
  </si>
  <si>
    <t>DIRECTOR/CPO FINANCE</t>
  </si>
  <si>
    <t>204353 WaNPRC AZ</t>
  </si>
  <si>
    <t>P#205925 WESTRN MIC PR</t>
  </si>
  <si>
    <t>610-BR-T DEAN'S OFFICE</t>
  </si>
  <si>
    <t>BR-T DEAN'S OFFICE</t>
  </si>
  <si>
    <t>LATE DEPARTURE_UVA</t>
  </si>
  <si>
    <t>CARMEAN, COLLEEN</t>
  </si>
  <si>
    <t>615-ACADEMIC AFFAIRS-T</t>
  </si>
  <si>
    <t>ACADEMIC AFFAIRS-T</t>
  </si>
  <si>
    <t>HIRSCHBERG IPA</t>
  </si>
  <si>
    <t>HIRSCHBERG, DAVID</t>
  </si>
  <si>
    <t>Major Area Description</t>
  </si>
  <si>
    <t>Count of records not equal to 0:</t>
  </si>
  <si>
    <t>BACKLOG BY ORG CODE WITH PI NAME</t>
  </si>
  <si>
    <t>Major Org Code Description</t>
  </si>
  <si>
    <t>Year</t>
  </si>
  <si>
    <t>PI or Budget Number</t>
  </si>
  <si>
    <t>2014</t>
  </si>
  <si>
    <t>2015</t>
  </si>
  <si>
    <t>2016</t>
  </si>
  <si>
    <t>2017</t>
  </si>
  <si>
    <t>Grand Total</t>
  </si>
  <si>
    <t>CLOSING BACKLOG - August 2017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</si>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</sst>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1" xfId="0" applyFont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1" fillId="4" borderId="1" xfId="0" applyNumberFormat="1" applyFont="1" applyFill="1" applyBorder="1" applyAlignment="1">
      <alignment horizontal="center" wrapText="1"/>
    </xf>
    <xf numFmtId="40" fontId="1" fillId="5" borderId="1" xfId="0" applyNumberFormat="1" applyFont="1" applyFill="1" applyBorder="1" applyAlignment="1">
      <alignment horizontal="center" wrapText="1"/>
    </xf>
    <xf numFmtId="40" fontId="1" fillId="6" borderId="1" xfId="0" applyNumberFormat="1" applyFont="1" applyFill="1" applyBorder="1" applyAlignment="1">
      <alignment horizontal="center" wrapText="1"/>
    </xf>
    <xf numFmtId="40" fontId="0" fillId="0" borderId="0" xfId="0" applyNumberFormat="1"/>
    <xf numFmtId="0" fontId="2" fillId="7" borderId="0" xfId="0" applyFont="1" applyFill="1" applyAlignment="1">
      <alignment horizontal="right"/>
    </xf>
    <xf numFmtId="38" fontId="2" fillId="7" borderId="2" xfId="0" applyNumberFormat="1" applyFont="1" applyFill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12"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 C. Le" refreshedDate="42985.477645486113" createdVersion="6" refreshedVersion="6" minRefreshableVersion="3" recordCount="231">
  <cacheSource type="worksheet">
    <worksheetSource ref="A1:N232" sheet="CLOSING BACKLOG DETAILS"/>
  </cacheSource>
  <cacheFields count="14">
    <cacheField name="Major Area Description" numFmtId="0">
      <sharedItems count="20">
        <s v="207-DEAN OF LIBRARIES"/>
        <s v="216-VICE PROVOST-RESEARCH"/>
        <s v="252-BUILT ENVIRONMENTS"/>
        <s v="254-COLL ARTS &amp; SCIENCES"/>
        <s v="256-FOSTER BUSINESS SCHOOL"/>
        <s v="258-COLLEGE OF EDUCATION"/>
        <s v="260-COLLEGE OF ENGINEERING"/>
        <s v="263-COLLEGE OF ENVIRONMENT"/>
        <s v="267-THE INFORMATION SCHOOL"/>
        <s v="270-EVANS SCH PUBPOL &amp; GOV"/>
        <s v="272-SCHOOL OF SOCIAL WORK"/>
        <s v="301-HEALTH SCIENCES ADMIN"/>
        <s v="302-SCHOOL OF DENTISTRY"/>
        <s v="304-SCHOOL OF MEDICINE"/>
        <s v="306-SCHOOL OF NURSING"/>
        <s v="308-SCHOOL OF PHARMACY"/>
        <s v="310-SCH OF PUBLIC HEALTH"/>
        <s v="402-CENTRAL CPD"/>
        <s v="610-BR-T DEAN'S OFFICE"/>
        <s v="615-ACADEMIC AFFAIRS-T"/>
      </sharedItems>
    </cacheField>
    <cacheField name="Org Code" numFmtId="0">
      <sharedItems containsSemiMixedTypes="0" containsString="0" containsNumber="1" containsInteger="1" minValue="2070003000" maxValue="6150001100"/>
    </cacheField>
    <cacheField name="Org Code Desc" numFmtId="0">
      <sharedItems/>
    </cacheField>
    <cacheField name="Budget Number" numFmtId="0">
      <sharedItems containsSemiMixedTypes="0" containsString="0" containsNumber="1" containsInteger="1" minValue="400908" maxValue="802592" count="231">
        <n v="618880"/>
        <n v="619740"/>
        <n v="652093"/>
        <n v="638613"/>
        <n v="620164"/>
        <n v="610230"/>
        <n v="668073"/>
        <n v="626376"/>
        <n v="637618"/>
        <n v="633532"/>
        <n v="665774"/>
        <n v="619181"/>
        <n v="632230"/>
        <n v="665117"/>
        <n v="665189"/>
        <n v="801316"/>
        <n v="801340"/>
        <n v="667167"/>
        <n v="667291"/>
        <n v="611715"/>
        <n v="637253"/>
        <n v="631693"/>
        <n v="630484"/>
        <n v="625265"/>
        <n v="625567"/>
        <n v="668541"/>
        <n v="668500"/>
        <n v="668540"/>
        <n v="635175"/>
        <n v="632391"/>
        <n v="666677"/>
        <n v="634115"/>
        <n v="633628"/>
        <n v="636009"/>
        <n v="668782"/>
        <n v="634498"/>
        <n v="637002"/>
        <n v="630152"/>
        <n v="634890"/>
        <n v="618256"/>
        <n v="651155"/>
        <n v="651322"/>
        <n v="653097"/>
        <n v="652141"/>
        <n v="652143"/>
        <n v="652300"/>
        <n v="652799"/>
        <n v="654225"/>
        <n v="655634"/>
        <n v="655996"/>
        <n v="652384"/>
        <n v="656248"/>
        <n v="667786"/>
        <n v="652149"/>
        <n v="668021"/>
        <n v="628682"/>
        <n v="626017"/>
        <n v="626016"/>
        <n v="628070"/>
        <n v="628071"/>
        <n v="626015"/>
        <n v="626014"/>
        <n v="628072"/>
        <n v="625992"/>
        <n v="630215"/>
        <n v="630354"/>
        <n v="630506"/>
        <n v="626013"/>
        <n v="626018"/>
        <n v="626019"/>
        <n v="626021"/>
        <n v="626022"/>
        <n v="628069"/>
        <n v="628068"/>
        <n v="627950"/>
        <n v="627823"/>
        <n v="626023"/>
        <n v="626029"/>
        <n v="626024"/>
        <n v="626026"/>
        <n v="624851"/>
        <n v="626020"/>
        <n v="610279"/>
        <n v="611599"/>
        <n v="611535"/>
        <n v="610624"/>
        <n v="610285"/>
        <n v="610284"/>
        <n v="610283"/>
        <n v="610282"/>
        <n v="619200"/>
        <n v="610280"/>
        <n v="618672"/>
        <n v="610278"/>
        <n v="610277"/>
        <n v="610276"/>
        <n v="610275"/>
        <n v="610228"/>
        <n v="610139"/>
        <n v="610135"/>
        <n v="610281"/>
        <n v="619377"/>
        <n v="619760"/>
        <n v="619759"/>
        <n v="619758"/>
        <n v="619755"/>
        <n v="619561"/>
        <n v="619546"/>
        <n v="619543"/>
        <n v="611633"/>
        <n v="619538"/>
        <n v="611772"/>
        <n v="619255"/>
        <n v="619252"/>
        <n v="619205"/>
        <n v="631048"/>
        <n v="619189"/>
        <n v="631617"/>
        <n v="619100"/>
        <n v="621752"/>
        <n v="619540"/>
        <n v="631098"/>
        <n v="637021"/>
        <n v="637003"/>
        <n v="636908"/>
        <n v="636732"/>
        <n v="635431"/>
        <n v="635221"/>
        <n v="635191"/>
        <n v="634473"/>
        <n v="635001"/>
        <n v="637769"/>
        <n v="634808"/>
        <n v="634788"/>
        <n v="634770"/>
        <n v="634713"/>
        <n v="634641"/>
        <n v="634603"/>
        <n v="634499"/>
        <n v="634477"/>
        <n v="631541"/>
        <n v="664446"/>
        <n v="802190"/>
        <n v="801112"/>
        <n v="800886"/>
        <n v="800600"/>
        <n v="675284"/>
        <n v="669322"/>
        <n v="669095"/>
        <n v="668847"/>
        <n v="637515"/>
        <n v="666130"/>
        <n v="637547"/>
        <n v="663668"/>
        <n v="662848"/>
        <n v="661380"/>
        <n v="661270"/>
        <n v="661115"/>
        <n v="651794"/>
        <n v="637828"/>
        <n v="634888"/>
        <n v="668123"/>
        <n v="632757"/>
        <n v="633962"/>
        <n v="633864"/>
        <n v="633803"/>
        <n v="633449"/>
        <n v="631923"/>
        <n v="633966"/>
        <n v="632762"/>
        <n v="633362"/>
        <n v="632431"/>
        <n v="632100"/>
        <n v="632026"/>
        <n v="802592"/>
        <n v="631738"/>
        <n v="635037"/>
        <n v="632813"/>
        <n v="631419"/>
        <n v="631228"/>
        <n v="631365"/>
        <n v="632773"/>
        <n v="634314"/>
        <n v="631542"/>
        <n v="634084"/>
        <n v="634077"/>
        <n v="634200"/>
        <n v="634236"/>
        <n v="634253"/>
        <n v="610303"/>
        <n v="631496"/>
        <n v="610302"/>
        <n v="627998"/>
        <n v="634508"/>
        <n v="610436"/>
        <n v="610365"/>
        <n v="610363"/>
        <n v="610306"/>
        <n v="667220"/>
        <n v="610002"/>
        <n v="610367"/>
        <n v="674924"/>
        <n v="675306"/>
        <n v="629887"/>
        <n v="629536"/>
        <n v="631757"/>
        <n v="627652"/>
        <n v="634325"/>
        <n v="625566"/>
        <n v="624133"/>
        <n v="625594"/>
        <n v="625609"/>
        <n v="625666"/>
        <n v="634304"/>
        <n v="611182"/>
        <n v="618722"/>
        <n v="610368"/>
        <n v="661761"/>
        <n v="625563"/>
        <n v="611478"/>
        <n v="610501"/>
        <n v="610500"/>
        <n v="610499"/>
        <n v="610406"/>
        <n v="610405"/>
        <n v="610371"/>
        <n v="400908"/>
        <n v="408835"/>
        <n v="400986"/>
        <n v="634073"/>
        <n v="629196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10135" maxValue="801316"/>
    </cacheField>
    <cacheField name="Budget Name" numFmtId="0">
      <sharedItems/>
    </cacheField>
    <cacheField name="BUDGET END DATE" numFmtId="14">
      <sharedItems containsSemiMixedTypes="0" containsNonDate="0" containsDate="1" containsString="0" minDate="2010-08-31T00:00:00" maxDate="2017-05-01T00:00:00" count="41">
        <d v="2017-04-30T00:00:00"/>
        <d v="2016-06-09T00:00:00"/>
        <d v="2016-12-31T00:00:00"/>
        <d v="2017-04-29T00:00:00"/>
        <d v="2014-07-14T00:00:00"/>
        <d v="2017-03-31T00:00:00"/>
        <d v="2016-06-14T00:00:00"/>
        <d v="2014-08-31T00:00:00"/>
        <d v="2017-04-15T00:00:00"/>
        <d v="2016-08-30T00:00:00"/>
        <d v="2016-02-01T00:00:00"/>
        <d v="2017-02-28T00:00:00"/>
        <d v="2016-07-31T00:00:00"/>
        <d v="2014-02-28T00:00:00"/>
        <d v="2014-05-31T00:00:00"/>
        <d v="2015-07-31T00:00:00"/>
        <d v="2015-02-28T00:00:00"/>
        <d v="2017-03-28T00:00:00"/>
        <d v="2017-01-01T00:00:00"/>
        <d v="2016-09-30T00:00:00"/>
        <d v="2016-03-31T00:00:00"/>
        <d v="2016-04-30T00:00:00"/>
        <d v="2016-08-31T00:00:00"/>
        <d v="2017-01-31T00:00:00"/>
        <d v="2014-12-31T00:00:00"/>
        <d v="2016-06-30T00:00:00"/>
        <d v="2010-08-31T00:00:00"/>
        <d v="2016-02-29T00:00:00"/>
        <d v="2015-08-31T00:00:00"/>
        <d v="2016-10-31T00:00:00"/>
        <d v="2017-02-25T00:00:00"/>
        <d v="2017-04-27T00:00:00"/>
        <d v="2017-02-07T00:00:00"/>
        <d v="2016-11-30T00:00:00"/>
        <d v="2017-04-26T00:00:00"/>
        <d v="2017-04-03T00:00:00"/>
        <d v="2017-04-01T00:00:00"/>
        <d v="2017-01-12T00:00:00"/>
        <d v="2017-04-19T00:00:00"/>
        <d v="2015-06-30T00:00:00"/>
        <d v="2017-04-05T00:00:00"/>
      </sharedItems>
      <fieldGroup base="7">
        <rangePr groupBy="years" startDate="2010-08-31T00:00:00" endDate="2017-05-01T00:00:00"/>
        <groupItems count="10">
          <s v="&lt;8/31/2010"/>
          <s v="2010"/>
          <s v="2011"/>
          <s v="2012"/>
          <s v="2013"/>
          <s v="2014"/>
          <s v="2015"/>
          <s v="2016"/>
          <s v="2017"/>
          <s v="&gt;5/1/2017"/>
        </groupItems>
      </fieldGroup>
    </cacheField>
    <cacheField name="Principal Investigator" numFmtId="0">
      <sharedItems count="154">
        <s v="BARDYN, TANIA P"/>
        <s v="STEWART, ANDREW R"/>
        <s v="KAHLE, STEVEN H."/>
        <s v="GODDARD, ROBERT P"/>
        <s v="RAINVILLE, LUC"/>
        <s v="MIYAMOTO, ROBERT T"/>
        <s v="LEE, HYUN WOO"/>
        <s v="RATHOD, PRADIPSINH K."/>
        <s v="MALY, DUSTIN JAMES"/>
        <s v="ZHANG, BO"/>
        <s v="BOYDSTON, ANDREW JACKSON"/>
        <s v="AVOLIO, BRUCE"/>
        <s v="WINDSCHITL, MARK A"/>
        <s v="ANANTRAM, MANJERI"/>
        <s v="WANG, RUIKANG"/>
        <s v="VANDERPLAS, JACOB T"/>
        <s v="KNOWLEN, CARL"/>
        <s v="GANTER, MARK"/>
        <s v="LIN, KUEN-YUAN"/>
        <s v="KIRCHHOFF, KATRIN"/>
        <s v="ERIKSEN, CHARLES C"/>
        <s v="DENBO, DONALD W."/>
        <s v="MASS, CLIFFORD F"/>
        <s v="NAISH, KERRY-ANN"/>
        <s v="MURRAY, JAMES W"/>
        <s v="HILBORN, RAY"/>
        <s v="BECKER, SAMANTHA"/>
        <s v="DILLON, BRIAN M"/>
        <s v="CATALANO, RICHARD F"/>
        <s v="WOODWARD, DANIELLE M."/>
        <s v="ANDERSON, DAVID M."/>
        <s v="MUSTARI, MICHAEL J"/>
        <s v="GALE, MICHAEL J"/>
        <s v="BOWDEN, DOUGLAS M"/>
        <s v="MILES, FRANK PALMER"/>
        <s v="HU, SHIU-LOK"/>
        <s v="BALDESSARI, AUDREY E."/>
        <s v="YANDL, GREGORY J"/>
        <s v="FULLER, DEBORAH"/>
        <s v="ELLINGSON, GAIL R."/>
        <s v="THOMPSON-IRITANI, SALLY A"/>
        <s v="HOTCHKISS, CHARLOTTE E"/>
        <s v="GRANT, RICHARD F."/>
        <s v="FLAKE, NATASHA M."/>
        <s v="KATZE, MICHAEL GERALD"/>
        <s v="COOKSON, BRAD T"/>
        <s v="MOUGOUS, JOSEPH D"/>
        <s v="MILLER, SAMUEL I"/>
        <s v="CHAUDHARY, ANU"/>
        <s v="GREENBERG, E. PETER"/>
        <s v="MANOIL, COLIN C."/>
        <s v="ABKOWITZ, JANIS L"/>
        <s v="LIN, DANIEL W."/>
        <s v="REISMAN, MARK"/>
        <s v="HAYDEN, HILLARY"/>
        <s v="STETSON, DANIEL B"/>
        <s v="BRITTNACHER, MITCHELL J"/>
        <s v="WALSON, JUDD L."/>
        <s v="MULLIGAN, MICHAEL S"/>
        <s v="KLEVIT, RACHEL E"/>
        <s v="WOODWARD, JOSHUA J"/>
        <s v="STAMATOYANNOPOULOS, JOHN A"/>
        <s v="KLINE, TONI"/>
        <s v="CHAMBERLAIN, JEFFREY S"/>
        <s v="VOHRA, RAVNEET"/>
        <s v="BORNFELDT, KARIN E"/>
        <s v="CHANSKY, HOWARD ALAN"/>
        <s v="WANG, LEO HONG-LI"/>
        <s v="HAUSCHKA, STEPHEN D"/>
        <s v="CHAMBERLAIN, JOEL R"/>
        <s v="PSATY, BRUCE M."/>
        <s v="CHILDERS, MARTIN K"/>
        <s v="BARNHART, SCOTT"/>
        <s v="JAYADEV, SUMAN"/>
        <s v="GRABOWSKI, THOMAS J"/>
        <s v="TAPSCOTT, STEPHEN J."/>
        <s v="CLARK, EDWARD A"/>
        <s v="REGNIER, MICHAEL"/>
        <s v="HOUGH, CATHERINE LEE"/>
        <s v="CHUNG, MICHAEL H."/>
        <s v="PATTON, DOROTHY L"/>
        <s v="ZHANG, JING"/>
        <s v="GODFREY, EMILY M"/>
        <s v="CHESNUT, RANDALL M"/>
        <s v="FLAXMAN, ABRAHAM DAVID"/>
        <s v="TEMKIN, NANCY R"/>
        <s v="THOMPSON, MATTHEW J"/>
        <s v="HARRINGTON, ROBERT D"/>
        <s v="CRANE, PAUL K"/>
        <s v="MARCOVINA, SANTICA M."/>
        <s v="VAN GELDER, RUSSELL"/>
        <s v="TSUANG, DEBBY W."/>
        <s v="BOWEN, DEBORAH J"/>
        <s v="WOOD, BRENT L."/>
        <s v="KIEM, HANS-PETER"/>
        <s v="TAYLOR, JAMES"/>
        <s v="CRANE, HEIDI"/>
        <s v="MCCABE, JAMES M"/>
        <s v="POLYAK, STEPHEN J."/>
        <s v="SINGH, PRADEEP"/>
        <s v="STAYTON, PATRICK"/>
        <s v="FIELDS, STANLEY"/>
        <s v="PESKIND, ELAINE R."/>
        <s v="HU, SHU-CHING"/>
        <s v="DRENNAN, WARD R."/>
        <s v="HOFFMAN, LUCAS"/>
        <s v="HLADIK, FLORIAN"/>
        <s v="SHUSTOV, ANDREI R"/>
        <s v="HIGANO, CELESTIA S."/>
        <s v="LANDIS, CHARLES S"/>
        <s v="DAVIDSON, NANCY E"/>
        <s v="TRAPNELL, BRUCE C"/>
        <s v="MRUGALA, MACIEJ M"/>
        <s v="ADAIR, JENNIFER E."/>
        <s v="MACK, DAVID L"/>
        <s v="NICKERSON, DEBORAH A"/>
        <s v="LIM, STEPHEN SZE-PING"/>
        <s v="HESS, JOHN R"/>
        <s v="GOSS, CHRISTOPHER HOOPER"/>
        <s v="JAVID, SARA H"/>
        <s v="ZHAO, XUE-QIAO"/>
        <s v="KITAHATA, MARI M."/>
        <s v="REINER, ROBERT C."/>
        <s v="WARME, WINSTON J"/>
        <s v="POOLE, JEANNE E"/>
        <s v="TURK, DENNIS C"/>
        <s v="REA, THOMAS D."/>
        <s v="FISHBEIN, DANIEL P"/>
        <s v="COLLIER, ANN C"/>
        <s v="DE BOER, IAN H."/>
        <s v="GORE, JOHN L"/>
        <s v="DEL ZOPPO, GREGORY J."/>
        <s v="KASPRZYK, DANUTA M."/>
        <s v="HIRSCHSTEIN, MIRIAM K."/>
        <s v="MCCUNE, JEANNINE S."/>
        <s v="WHITE, HAROLD STEVE"/>
        <s v="KELLY, EDWARD J"/>
        <s v="KAVANAGH, TERRANCE J"/>
        <s v="KARR, CATHERINE"/>
        <s v="SETO, EDMUND"/>
        <s v="O'MALLEY, GABRIELLE E."/>
        <s v="SIMPSON, CHRISTOPHER DAVID"/>
        <s v="SHEPPARD, ELIZABETH A."/>
        <s v="FARQUHAR, CAREY"/>
        <s v="FENSKE, RICHARD A."/>
        <s v="KATZ, AARON"/>
        <s v="JOHNSON, PETER W"/>
        <s v="RABINOWITZ, PETER"/>
        <s v="KUKULL, WALTER A"/>
        <s v="SCHWARTZ, STEPHEN MARC"/>
        <s v="JENNY, ALISA M."/>
        <s v="DIRECTOR/CPO FINANCE"/>
        <s v="CARMEAN, COLLEEN"/>
        <s v="HIRSCHBERG, DAVID"/>
      </sharedItems>
    </cacheField>
    <cacheField name="Open Encumbrance" numFmtId="40">
      <sharedItems containsSemiMixedTypes="0" containsString="0" containsNumber="1" minValue="0" maxValue="2090793.75"/>
    </cacheField>
    <cacheField name="Cost Share" numFmtId="40">
      <sharedItems containsSemiMixedTypes="0" containsString="0" containsNumber="1" minValue="-78297.070000000007" maxValue="0"/>
    </cacheField>
    <cacheField name="Balance" numFmtId="40">
      <sharedItems containsSemiMixedTypes="0" containsString="0" containsNumber="1" minValue="0" maxValue="1549987.6"/>
    </cacheField>
    <cacheField name="Open Invoice" numFmtId="40">
      <sharedItems containsSemiMixedTypes="0" containsString="0" containsNumber="1" minValue="-60280.86" maxValue="130965.92"/>
    </cacheField>
    <cacheField name="Deficit" numFmtId="40">
      <sharedItems containsSemiMixedTypes="0" containsString="0" containsNumber="1" minValue="-572324.11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">
  <r>
    <x v="0"/>
    <n v="2070003000"/>
    <s v="HEALTH SCIENCES LIBRAR"/>
    <x v="0"/>
    <s v="P"/>
    <n v="618880"/>
    <s v="NN/LM 2016-21"/>
    <x v="0"/>
    <x v="0"/>
    <n v="0"/>
    <n v="0"/>
    <n v="0"/>
    <n v="0"/>
    <n v="0"/>
  </r>
  <r>
    <x v="0"/>
    <n v="2070003000"/>
    <s v="HEALTH SCIENCES LIBRAR"/>
    <x v="1"/>
    <s v="S"/>
    <n v="618880"/>
    <s v="NEO 2016-2017"/>
    <x v="0"/>
    <x v="0"/>
    <n v="0"/>
    <n v="0"/>
    <n v="0"/>
    <n v="0"/>
    <n v="0"/>
  </r>
  <r>
    <x v="1"/>
    <n v="2160301000"/>
    <s v="APPLIED PHYSICS LAB"/>
    <x v="2"/>
    <s v="S"/>
    <n v="610230"/>
    <s v="CATERING FOR ONR-PROG"/>
    <x v="1"/>
    <x v="1"/>
    <n v="0"/>
    <n v="0"/>
    <n v="0"/>
    <n v="0"/>
    <n v="0"/>
  </r>
  <r>
    <x v="1"/>
    <n v="2160301000"/>
    <s v="APPLIED PHYSICS LAB"/>
    <x v="3"/>
    <m/>
    <m/>
    <s v="TELEDYNE SOUND MEASURE"/>
    <x v="0"/>
    <x v="2"/>
    <n v="0"/>
    <n v="0"/>
    <n v="0"/>
    <n v="0"/>
    <n v="-260.37"/>
  </r>
  <r>
    <x v="1"/>
    <n v="2160301000"/>
    <s v="APPLIED PHYSICS LAB"/>
    <x v="4"/>
    <m/>
    <m/>
    <s v="HIFAST"/>
    <x v="2"/>
    <x v="3"/>
    <n v="0"/>
    <n v="0"/>
    <n v="0"/>
    <n v="20240.28"/>
    <n v="0"/>
  </r>
  <r>
    <x v="1"/>
    <n v="2160301000"/>
    <s v="APPLIED PHYSICS LAB"/>
    <x v="5"/>
    <m/>
    <m/>
    <s v="2016 ONR NURP REVIEW"/>
    <x v="1"/>
    <x v="1"/>
    <n v="0"/>
    <n v="0"/>
    <n v="0"/>
    <n v="1807.77"/>
    <n v="0"/>
  </r>
  <r>
    <x v="1"/>
    <n v="2160301000"/>
    <s v="APPLIED PHYSICS LAB"/>
    <x v="6"/>
    <s v="P"/>
    <n v="668073"/>
    <s v="SPURS"/>
    <x v="3"/>
    <x v="4"/>
    <n v="0"/>
    <n v="0"/>
    <n v="0"/>
    <n v="0"/>
    <n v="-27.13"/>
  </r>
  <r>
    <x v="1"/>
    <n v="2160301000"/>
    <s v="APPLIED PHYSICS LAB"/>
    <x v="7"/>
    <m/>
    <m/>
    <s v="GULPER"/>
    <x v="4"/>
    <x v="5"/>
    <n v="0"/>
    <n v="0"/>
    <n v="1486.75"/>
    <n v="0"/>
    <n v="0"/>
  </r>
  <r>
    <x v="2"/>
    <n v="2520002000"/>
    <s v="CONSTRUCTION MANAGEMNT"/>
    <x v="8"/>
    <m/>
    <m/>
    <s v="WORK ZONE INTRUSION"/>
    <x v="5"/>
    <x v="6"/>
    <n v="0"/>
    <n v="0"/>
    <n v="0"/>
    <n v="3400.63"/>
    <n v="0"/>
  </r>
  <r>
    <x v="3"/>
    <n v="2540540000"/>
    <s v="CHEMISTRY"/>
    <x v="9"/>
    <m/>
    <m/>
    <s v="TARGETING"/>
    <x v="2"/>
    <x v="7"/>
    <n v="0"/>
    <n v="0"/>
    <n v="0"/>
    <n v="3455.32"/>
    <n v="0"/>
  </r>
  <r>
    <x v="3"/>
    <n v="2540540000"/>
    <s v="CHEMISTRY"/>
    <x v="10"/>
    <s v="S"/>
    <n v="665117"/>
    <s v="MALY - CAMILLE SUB"/>
    <x v="0"/>
    <x v="8"/>
    <n v="0"/>
    <n v="0"/>
    <n v="0"/>
    <n v="0"/>
    <n v="0"/>
  </r>
  <r>
    <x v="3"/>
    <n v="2540540000"/>
    <s v="CHEMISTRY"/>
    <x v="11"/>
    <m/>
    <m/>
    <s v="SINGLE-CELL EXOCYTOSIS"/>
    <x v="0"/>
    <x v="9"/>
    <n v="0"/>
    <n v="0"/>
    <n v="23"/>
    <n v="0"/>
    <n v="0"/>
  </r>
  <r>
    <x v="3"/>
    <n v="2540540000"/>
    <s v="CHEMISTRY"/>
    <x v="12"/>
    <s v="S"/>
    <n v="631693"/>
    <s v="BOYDSTON_EHPP 3DP"/>
    <x v="6"/>
    <x v="10"/>
    <n v="0"/>
    <n v="0"/>
    <n v="345.26"/>
    <n v="0"/>
    <n v="0"/>
  </r>
  <r>
    <x v="3"/>
    <n v="2540540000"/>
    <s v="CHEMISTRY"/>
    <x v="13"/>
    <s v="P"/>
    <n v="665117"/>
    <s v="MALY - CAMILLE DREYFUS"/>
    <x v="0"/>
    <x v="8"/>
    <n v="0"/>
    <n v="0"/>
    <n v="0"/>
    <n v="0"/>
    <n v="0"/>
  </r>
  <r>
    <x v="4"/>
    <n v="2560036000"/>
    <s v="LEADERSHIP CENTER"/>
    <x v="14"/>
    <m/>
    <m/>
    <s v="CHI LEADERSHIP DEV"/>
    <x v="5"/>
    <x v="11"/>
    <n v="0"/>
    <n v="0"/>
    <n v="77599.77"/>
    <n v="0"/>
    <n v="0"/>
  </r>
  <r>
    <x v="5"/>
    <n v="2580001000"/>
    <s v="DEPT OF EDUCATION"/>
    <x v="15"/>
    <s v="P"/>
    <n v="801316"/>
    <s v="NOYCE SCHOLARS"/>
    <x v="7"/>
    <x v="12"/>
    <n v="0"/>
    <n v="0"/>
    <n v="40.82"/>
    <n v="0"/>
    <n v="0"/>
  </r>
  <r>
    <x v="5"/>
    <n v="2580001000"/>
    <s v="DEPT OF EDUCATION"/>
    <x v="16"/>
    <s v="S"/>
    <n v="801316"/>
    <s v="NOYCE SCHLR PARTICIPNT"/>
    <x v="7"/>
    <x v="12"/>
    <n v="0"/>
    <n v="0"/>
    <n v="42032"/>
    <n v="0"/>
    <n v="0"/>
  </r>
  <r>
    <x v="6"/>
    <n v="2600007910"/>
    <s v="ELECTRICAL ENGINEERING"/>
    <x v="17"/>
    <m/>
    <m/>
    <s v="SILICON NANOWIRE"/>
    <x v="2"/>
    <x v="13"/>
    <n v="0"/>
    <n v="0"/>
    <n v="10516.79"/>
    <n v="70762.539999999994"/>
    <n v="0"/>
  </r>
  <r>
    <x v="6"/>
    <n v="2600014060"/>
    <s v="BIOENGINEERING"/>
    <x v="18"/>
    <m/>
    <m/>
    <s v="OHSU RAT"/>
    <x v="5"/>
    <x v="14"/>
    <n v="0"/>
    <n v="0"/>
    <n v="0"/>
    <n v="0"/>
    <n v="-4951.8500000000004"/>
  </r>
  <r>
    <x v="6"/>
    <n v="2600008030"/>
    <s v="COMPUTER SCIENCE &amp; ENG"/>
    <x v="19"/>
    <m/>
    <m/>
    <s v="PNNL SOFTWARE COURSE"/>
    <x v="8"/>
    <x v="15"/>
    <n v="0"/>
    <n v="0"/>
    <n v="352.67"/>
    <n v="0"/>
    <n v="0"/>
  </r>
  <r>
    <x v="6"/>
    <n v="2600004000"/>
    <s v="AERO AND ASTRO"/>
    <x v="20"/>
    <s v="P"/>
    <n v="637253"/>
    <s v="LN2 POWER GEN"/>
    <x v="5"/>
    <x v="16"/>
    <n v="0"/>
    <n v="0"/>
    <n v="27"/>
    <n v="49883.75"/>
    <n v="0"/>
  </r>
  <r>
    <x v="6"/>
    <n v="2600010320"/>
    <s v="MECHANICAL ENGINEERING"/>
    <x v="21"/>
    <s v="P"/>
    <n v="631693"/>
    <s v="EHPP RICOH YR1"/>
    <x v="6"/>
    <x v="17"/>
    <n v="0"/>
    <n v="0"/>
    <n v="13054.64"/>
    <n v="0"/>
    <n v="0"/>
  </r>
  <r>
    <x v="6"/>
    <n v="2600004000"/>
    <s v="AERO AND ASTRO"/>
    <x v="22"/>
    <s v="S"/>
    <n v="637253"/>
    <s v="LN2 POWER GEN FAB"/>
    <x v="5"/>
    <x v="16"/>
    <n v="0"/>
    <n v="0"/>
    <n v="0"/>
    <n v="0"/>
    <n v="-27"/>
  </r>
  <r>
    <x v="6"/>
    <n v="2600010280"/>
    <s v="MECHANICAL ENGINEERING"/>
    <x v="23"/>
    <s v="P"/>
    <n v="625265"/>
    <s v="DELAM ARREST"/>
    <x v="5"/>
    <x v="18"/>
    <n v="0"/>
    <n v="-4.08"/>
    <n v="0"/>
    <n v="0"/>
    <n v="0"/>
  </r>
  <r>
    <x v="6"/>
    <n v="2600004010"/>
    <s v="AERO AND ASTRO"/>
    <x v="24"/>
    <s v="S"/>
    <n v="625265"/>
    <s v="DELAM ARREST-SUB"/>
    <x v="5"/>
    <x v="18"/>
    <n v="0"/>
    <n v="0"/>
    <n v="0"/>
    <n v="0"/>
    <n v="0"/>
  </r>
  <r>
    <x v="6"/>
    <n v="2600007830"/>
    <s v="ELECTRICAL ENGINEERING"/>
    <x v="25"/>
    <m/>
    <m/>
    <s v="SPEECH AND LANGUAGE"/>
    <x v="9"/>
    <x v="19"/>
    <n v="0"/>
    <n v="0"/>
    <n v="0"/>
    <n v="702.12"/>
    <n v="0"/>
  </r>
  <r>
    <x v="7"/>
    <n v="2630002000"/>
    <s v="OCEANOGRAPHY"/>
    <x v="26"/>
    <s v="S"/>
    <n v="668073"/>
    <s v="SPURS-SUB OCEAN"/>
    <x v="3"/>
    <x v="20"/>
    <n v="0"/>
    <n v="0"/>
    <n v="0.5"/>
    <n v="0"/>
    <n v="0"/>
  </r>
  <r>
    <x v="7"/>
    <n v="2630005000"/>
    <s v="JISAO MAIN"/>
    <x v="27"/>
    <s v="S"/>
    <n v="668073"/>
    <s v="SPURS - SUB JISAO"/>
    <x v="3"/>
    <x v="21"/>
    <n v="0"/>
    <n v="0"/>
    <n v="0.03"/>
    <n v="0"/>
    <n v="0"/>
  </r>
  <r>
    <x v="7"/>
    <n v="2630004000"/>
    <s v="ATM SCI"/>
    <x v="28"/>
    <m/>
    <m/>
    <s v="WINDWATCH SCL 2016"/>
    <x v="2"/>
    <x v="22"/>
    <n v="0"/>
    <n v="0"/>
    <n v="24880.48"/>
    <n v="0"/>
    <n v="0"/>
  </r>
  <r>
    <x v="7"/>
    <n v="2630003000"/>
    <s v="AQUATIC&amp;FISHERY SCIENC"/>
    <x v="29"/>
    <m/>
    <m/>
    <s v="PRV DISEASE"/>
    <x v="5"/>
    <x v="23"/>
    <n v="0"/>
    <n v="0"/>
    <n v="0"/>
    <n v="0"/>
    <n v="0"/>
  </r>
  <r>
    <x v="7"/>
    <n v="2630002000"/>
    <s v="OCEANOGRAPHY"/>
    <x v="30"/>
    <m/>
    <m/>
    <s v="QATAR TRACE ELEMENTS"/>
    <x v="10"/>
    <x v="24"/>
    <n v="0"/>
    <n v="0"/>
    <n v="9350.11"/>
    <n v="48878.74"/>
    <n v="0"/>
  </r>
  <r>
    <x v="7"/>
    <n v="2630003000"/>
    <s v="AQUATIC&amp;FISHERY SCIENC"/>
    <x v="31"/>
    <m/>
    <m/>
    <s v="ENVIRONMENTAL IMPACTS"/>
    <x v="5"/>
    <x v="25"/>
    <n v="0"/>
    <n v="0"/>
    <n v="0"/>
    <n v="0"/>
    <n v="-2.88"/>
  </r>
  <r>
    <x v="8"/>
    <n v="2670002090"/>
    <s v="ISCHOOL RESEARCH"/>
    <x v="32"/>
    <s v="P"/>
    <n v="633628"/>
    <s v="PLA PROJECT OUTCOME"/>
    <x v="0"/>
    <x v="26"/>
    <n v="0"/>
    <n v="0"/>
    <n v="0"/>
    <n v="0"/>
    <n v="-1491.29"/>
  </r>
  <r>
    <x v="8"/>
    <n v="2670002090"/>
    <s v="ISCHOOL RESEARCH"/>
    <x v="33"/>
    <s v="S"/>
    <n v="633628"/>
    <s v="PLA PROJECT OUTCOMESUB"/>
    <x v="0"/>
    <x v="26"/>
    <n v="0"/>
    <n v="0"/>
    <n v="17593.39"/>
    <n v="0"/>
    <n v="0"/>
  </r>
  <r>
    <x v="9"/>
    <n v="2700001050"/>
    <s v="EVANS SCH PUBPOL &amp; GOV"/>
    <x v="34"/>
    <m/>
    <m/>
    <s v="IZA"/>
    <x v="2"/>
    <x v="27"/>
    <n v="0"/>
    <n v="0"/>
    <n v="66586.19"/>
    <n v="0"/>
    <n v="0"/>
  </r>
  <r>
    <x v="10"/>
    <n v="2720001010"/>
    <s v="SCHOOL OF SOCIAL WORK"/>
    <x v="35"/>
    <s v="P"/>
    <n v="634498"/>
    <s v="AECF 2016"/>
    <x v="2"/>
    <x v="28"/>
    <n v="0"/>
    <n v="0"/>
    <n v="0"/>
    <n v="0"/>
    <n v="0"/>
  </r>
  <r>
    <x v="10"/>
    <n v="2720001010"/>
    <s v="SCHOOL OF SOCIAL WORK"/>
    <x v="36"/>
    <m/>
    <m/>
    <s v="PROV CORE BHI YR 1"/>
    <x v="5"/>
    <x v="29"/>
    <n v="0"/>
    <n v="0"/>
    <n v="0"/>
    <n v="693.63"/>
    <n v="0"/>
  </r>
  <r>
    <x v="10"/>
    <n v="2720001010"/>
    <s v="SCHOOL OF SOCIAL WORK"/>
    <x v="37"/>
    <m/>
    <m/>
    <s v="AEC'15 DC EVA"/>
    <x v="2"/>
    <x v="28"/>
    <n v="0"/>
    <n v="0"/>
    <n v="0"/>
    <n v="0"/>
    <n v="0"/>
  </r>
  <r>
    <x v="10"/>
    <n v="2720001010"/>
    <s v="SCHOOL OF SOCIAL WORK"/>
    <x v="38"/>
    <s v="S"/>
    <n v="634498"/>
    <s v="AECF 2016 EVAL"/>
    <x v="2"/>
    <x v="28"/>
    <n v="0"/>
    <n v="0"/>
    <n v="0"/>
    <n v="0"/>
    <n v="0"/>
  </r>
  <r>
    <x v="11"/>
    <n v="3010221010"/>
    <s v="REGIONAL PRIMATE CTR"/>
    <x v="39"/>
    <s v="P"/>
    <n v="618256"/>
    <s v="WANPRC YEAR 55"/>
    <x v="0"/>
    <x v="30"/>
    <n v="0"/>
    <n v="0"/>
    <n v="0"/>
    <n v="0"/>
    <n v="0"/>
  </r>
  <r>
    <x v="11"/>
    <n v="3010221010"/>
    <s v="REGIONAL PRIMATE CTR"/>
    <x v="40"/>
    <s v="S"/>
    <n v="618256"/>
    <s v="CENTER B RATE INCOME"/>
    <x v="0"/>
    <x v="31"/>
    <n v="1096563.95"/>
    <n v="0"/>
    <n v="0"/>
    <n v="0"/>
    <n v="-397783.32"/>
  </r>
  <r>
    <x v="11"/>
    <n v="3010221010"/>
    <s v="REGIONAL PRIMATE CTR"/>
    <x v="41"/>
    <s v="S"/>
    <n v="618256"/>
    <s v="SEATTLE GENOMICS"/>
    <x v="0"/>
    <x v="32"/>
    <n v="296848"/>
    <n v="0"/>
    <n v="0"/>
    <n v="0"/>
    <n v="-131606.07"/>
  </r>
  <r>
    <x v="11"/>
    <n v="3010221010"/>
    <s v="REGIONAL PRIMATE CTR"/>
    <x v="42"/>
    <s v="S"/>
    <n v="618256"/>
    <s v="BSTL-INCOME"/>
    <x v="0"/>
    <x v="33"/>
    <n v="0"/>
    <n v="0"/>
    <n v="652.48"/>
    <n v="0"/>
    <n v="0"/>
  </r>
  <r>
    <x v="11"/>
    <n v="3010221010"/>
    <s v="REGIONAL PRIMATE CTR"/>
    <x v="43"/>
    <s v="S"/>
    <n v="618256"/>
    <s v="BIOELE SVCS INCOME"/>
    <x v="0"/>
    <x v="34"/>
    <n v="167298.17000000001"/>
    <n v="0"/>
    <n v="0"/>
    <n v="0"/>
    <n v="-38493.21"/>
  </r>
  <r>
    <x v="11"/>
    <n v="3010221010"/>
    <s v="REGIONAL PRIMATE CTR"/>
    <x v="44"/>
    <s v="S"/>
    <n v="618256"/>
    <s v="SEATTLE COLONY INCOME"/>
    <x v="0"/>
    <x v="31"/>
    <n v="2090793.75"/>
    <n v="0"/>
    <n v="1018604.66"/>
    <n v="0"/>
    <n v="0"/>
  </r>
  <r>
    <x v="11"/>
    <n v="3010221010"/>
    <s v="REGIONAL PRIMATE CTR"/>
    <x v="45"/>
    <s v="S"/>
    <n v="618256"/>
    <s v="SIV/HIV SEA LAB INCOME"/>
    <x v="0"/>
    <x v="35"/>
    <n v="120670.12"/>
    <n v="0"/>
    <n v="0"/>
    <n v="0"/>
    <n v="-448826.26"/>
  </r>
  <r>
    <x v="11"/>
    <n v="3010221010"/>
    <s v="REGIONAL PRIMATE CTR"/>
    <x v="46"/>
    <s v="S"/>
    <n v="618256"/>
    <s v="PRIMATE PATHOLOGY INCO"/>
    <x v="0"/>
    <x v="36"/>
    <n v="220080.65"/>
    <n v="0"/>
    <n v="189486.4"/>
    <n v="0"/>
    <n v="0"/>
  </r>
  <r>
    <x v="11"/>
    <n v="3010221010"/>
    <s v="REGIONAL PRIMATE CTR"/>
    <x v="47"/>
    <s v="S"/>
    <n v="618256"/>
    <s v="NPRC OUTSIDE SERVICES"/>
    <x v="0"/>
    <x v="31"/>
    <n v="42037.02"/>
    <n v="0"/>
    <n v="56238.86"/>
    <n v="0"/>
    <n v="0"/>
  </r>
  <r>
    <x v="11"/>
    <n v="3010221010"/>
    <s v="REGIONAL PRIMATE CTR"/>
    <x v="48"/>
    <s v="S"/>
    <n v="618256"/>
    <s v="NonCom PriceListSrchrg"/>
    <x v="0"/>
    <x v="37"/>
    <n v="15315.99"/>
    <n v="0"/>
    <n v="207867.37"/>
    <n v="0"/>
    <n v="0"/>
  </r>
  <r>
    <x v="11"/>
    <n v="3010221010"/>
    <s v="REGIONAL PRIMATE CTR"/>
    <x v="49"/>
    <s v="S"/>
    <n v="618256"/>
    <s v="LSRII INCOME"/>
    <x v="0"/>
    <x v="38"/>
    <n v="17897.240000000002"/>
    <n v="0"/>
    <n v="3962.04"/>
    <n v="0"/>
    <n v="0"/>
  </r>
  <r>
    <x v="11"/>
    <n v="3010221010"/>
    <s v="REGIONAL PRIMATE CTR"/>
    <x v="50"/>
    <s v="S"/>
    <n v="618256"/>
    <s v="PRIM CTR - PET"/>
    <x v="0"/>
    <x v="39"/>
    <n v="0"/>
    <n v="0"/>
    <n v="12690.73"/>
    <n v="0"/>
    <n v="0"/>
  </r>
  <r>
    <x v="11"/>
    <n v="3010221010"/>
    <s v="REGIONAL PRIMATE CTR"/>
    <x v="51"/>
    <s v="S"/>
    <n v="618256"/>
    <s v="OFF-SITE BREEDING CLNY"/>
    <x v="0"/>
    <x v="40"/>
    <n v="922603.77"/>
    <n v="0"/>
    <n v="0"/>
    <n v="0"/>
    <n v="-572324.11"/>
  </r>
  <r>
    <x v="11"/>
    <n v="3010221010"/>
    <s v="REGIONAL PRIMATE CTR"/>
    <x v="52"/>
    <m/>
    <m/>
    <s v="KEAN KYMAB GVHD"/>
    <x v="11"/>
    <x v="41"/>
    <n v="0"/>
    <n v="0"/>
    <n v="0"/>
    <n v="0"/>
    <n v="-185200.54"/>
  </r>
  <r>
    <x v="11"/>
    <n v="3010221010"/>
    <s v="REGIONAL PRIMATE CTR"/>
    <x v="53"/>
    <s v="S"/>
    <n v="618256"/>
    <s v="PRIMATE DIAG SVC LAB"/>
    <x v="0"/>
    <x v="42"/>
    <n v="148767.76"/>
    <n v="0"/>
    <n v="103836.93"/>
    <n v="0"/>
    <n v="0"/>
  </r>
  <r>
    <x v="12"/>
    <n v="3020003000"/>
    <s v="ENDODONTICS"/>
    <x v="54"/>
    <m/>
    <m/>
    <s v="REGENERATIVE ENDO"/>
    <x v="2"/>
    <x v="43"/>
    <n v="0"/>
    <n v="0"/>
    <n v="20385.740000000002"/>
    <n v="0"/>
    <n v="0"/>
  </r>
  <r>
    <x v="13"/>
    <n v="3041042253"/>
    <s v="ROSEN MICRO"/>
    <x v="55"/>
    <m/>
    <m/>
    <s v="KATZE NSF RAPID"/>
    <x v="12"/>
    <x v="44"/>
    <n v="0"/>
    <n v="0"/>
    <n v="0"/>
    <n v="0"/>
    <n v="-19884.7"/>
  </r>
  <r>
    <x v="13"/>
    <n v="3040133640"/>
    <s v="LAB MEDICINE"/>
    <x v="56"/>
    <s v="S"/>
    <n v="625992"/>
    <s v="RCE PROJ 11 Y10"/>
    <x v="13"/>
    <x v="45"/>
    <n v="0"/>
    <n v="0"/>
    <n v="0"/>
    <n v="0"/>
    <n v="0"/>
  </r>
  <r>
    <x v="13"/>
    <n v="3040442470"/>
    <s v="MICROBIOLOGY"/>
    <x v="57"/>
    <s v="S"/>
    <n v="625992"/>
    <s v="RCE PROJ 4 Y10"/>
    <x v="13"/>
    <x v="46"/>
    <n v="0"/>
    <n v="0"/>
    <n v="0"/>
    <n v="0"/>
    <n v="0"/>
  </r>
  <r>
    <x v="13"/>
    <n v="3040442490"/>
    <s v="MICROBIOLOGY"/>
    <x v="58"/>
    <s v="S"/>
    <n v="627950"/>
    <s v="ERIN PROJ 2 YR5"/>
    <x v="12"/>
    <x v="47"/>
    <n v="0"/>
    <n v="0"/>
    <n v="0"/>
    <n v="0"/>
    <n v="-292000"/>
  </r>
  <r>
    <x v="13"/>
    <n v="3040442550"/>
    <s v="MICROBIOLOGY"/>
    <x v="59"/>
    <s v="S"/>
    <n v="627950"/>
    <s v="ERIN ANU PP Y5"/>
    <x v="12"/>
    <x v="48"/>
    <n v="0"/>
    <n v="0"/>
    <n v="0"/>
    <n v="0"/>
    <n v="0"/>
  </r>
  <r>
    <x v="13"/>
    <n v="3040442430"/>
    <s v="MICROBIOLOGY"/>
    <x v="60"/>
    <s v="S"/>
    <n v="625992"/>
    <s v="RCE PROJ 3 Y10"/>
    <x v="14"/>
    <x v="49"/>
    <n v="0"/>
    <n v="0"/>
    <n v="0"/>
    <n v="0"/>
    <n v="0"/>
  </r>
  <r>
    <x v="13"/>
    <n v="3040448170"/>
    <s v="GENOME SCIENCES"/>
    <x v="61"/>
    <s v="S"/>
    <n v="625992"/>
    <s v="RCE PROJ 2 Y10"/>
    <x v="13"/>
    <x v="50"/>
    <n v="0"/>
    <n v="0"/>
    <n v="0.31"/>
    <n v="0"/>
    <n v="0"/>
  </r>
  <r>
    <x v="13"/>
    <n v="3040133640"/>
    <s v="LAB MEDICINE"/>
    <x v="62"/>
    <s v="S"/>
    <n v="627950"/>
    <s v="ERIN PROJ 3 YR5"/>
    <x v="15"/>
    <x v="45"/>
    <n v="0"/>
    <n v="0"/>
    <n v="0"/>
    <n v="0"/>
    <n v="-0.01"/>
  </r>
  <r>
    <x v="13"/>
    <n v="3040442490"/>
    <s v="MICROBIOLOGY"/>
    <x v="63"/>
    <s v="P"/>
    <n v="625992"/>
    <s v="MILLER NWRCE Y10 NCR"/>
    <x v="16"/>
    <x v="47"/>
    <n v="0"/>
    <n v="0"/>
    <n v="0"/>
    <n v="0"/>
    <n v="-0.08"/>
  </r>
  <r>
    <x v="13"/>
    <n v="3040112101"/>
    <s v="DEPARTMENT OF MEDICINE"/>
    <x v="64"/>
    <m/>
    <m/>
    <s v="DBAF - ABKOWITZ"/>
    <x v="0"/>
    <x v="51"/>
    <n v="0"/>
    <n v="-21833.9"/>
    <n v="0.42"/>
    <n v="0"/>
    <n v="0"/>
  </r>
  <r>
    <x v="13"/>
    <n v="3040124000"/>
    <s v="UROLOGY"/>
    <x v="65"/>
    <m/>
    <m/>
    <s v="PRO-IMPACT"/>
    <x v="17"/>
    <x v="52"/>
    <n v="0"/>
    <n v="0"/>
    <n v="7269.79"/>
    <n v="0"/>
    <n v="0"/>
  </r>
  <r>
    <x v="13"/>
    <n v="3040112041"/>
    <s v="DEPARTMENT OF MEDICINE"/>
    <x v="66"/>
    <m/>
    <m/>
    <s v="SENTINEL STUDY"/>
    <x v="18"/>
    <x v="53"/>
    <n v="0"/>
    <n v="0"/>
    <n v="0"/>
    <n v="0"/>
    <n v="-14945.4"/>
  </r>
  <r>
    <x v="13"/>
    <n v="3040442490"/>
    <s v="MICROBIOLOGY"/>
    <x v="67"/>
    <s v="S"/>
    <n v="625992"/>
    <s v="RCE PROJ 1 Y10"/>
    <x v="16"/>
    <x v="54"/>
    <n v="0"/>
    <n v="0"/>
    <n v="0.24"/>
    <n v="0"/>
    <n v="0"/>
  </r>
  <r>
    <x v="13"/>
    <n v="3040947007"/>
    <s v="IMMUNOLOGY SLU"/>
    <x v="68"/>
    <s v="S"/>
    <n v="625992"/>
    <s v="RCE PROJ 14  Y10"/>
    <x v="13"/>
    <x v="55"/>
    <n v="0"/>
    <n v="0"/>
    <n v="0"/>
    <n v="0"/>
    <n v="-0.38"/>
  </r>
  <r>
    <x v="13"/>
    <n v="3040442490"/>
    <s v="MICROBIOLOGY"/>
    <x v="69"/>
    <s v="S"/>
    <n v="625992"/>
    <s v="RCE PROJ 16 Y10"/>
    <x v="16"/>
    <x v="47"/>
    <n v="0"/>
    <n v="0"/>
    <n v="0.38"/>
    <n v="0"/>
    <n v="0"/>
  </r>
  <r>
    <x v="13"/>
    <n v="3040442490"/>
    <s v="MICROBIOLOGY"/>
    <x v="70"/>
    <s v="S"/>
    <n v="625992"/>
    <s v="RCE CORE A Y10"/>
    <x v="16"/>
    <x v="47"/>
    <n v="0"/>
    <n v="0"/>
    <n v="0.37"/>
    <n v="0"/>
    <n v="0"/>
  </r>
  <r>
    <x v="13"/>
    <n v="3040442490"/>
    <s v="MICROBIOLOGY"/>
    <x v="71"/>
    <s v="S"/>
    <n v="625992"/>
    <s v="RCE CORE B Y10"/>
    <x v="16"/>
    <x v="56"/>
    <n v="0"/>
    <n v="0"/>
    <n v="0"/>
    <n v="0"/>
    <n v="-7.0000000000000007E-2"/>
  </r>
  <r>
    <x v="13"/>
    <n v="3040449070"/>
    <s v="GLOBAL HEALTH"/>
    <x v="72"/>
    <s v="S"/>
    <n v="627950"/>
    <s v="ERIN PROJ 1 YR5"/>
    <x v="12"/>
    <x v="57"/>
    <n v="0"/>
    <n v="0"/>
    <n v="0"/>
    <n v="0"/>
    <n v="0"/>
  </r>
  <r>
    <x v="13"/>
    <n v="3040442490"/>
    <s v="MICROBIOLOGY"/>
    <x v="73"/>
    <s v="S"/>
    <n v="627950"/>
    <s v="ERIN ADMIN CORE Y5"/>
    <x v="12"/>
    <x v="47"/>
    <n v="0"/>
    <n v="0"/>
    <n v="0"/>
    <n v="0"/>
    <n v="0"/>
  </r>
  <r>
    <x v="13"/>
    <n v="3040442490"/>
    <s v="MICROBIOLOGY"/>
    <x v="74"/>
    <s v="P"/>
    <n v="627950"/>
    <s v="ERIN"/>
    <x v="12"/>
    <x v="47"/>
    <n v="0"/>
    <n v="0"/>
    <n v="0"/>
    <n v="0"/>
    <n v="-0.01"/>
  </r>
  <r>
    <x v="13"/>
    <n v="3040123201"/>
    <s v="SURGERY"/>
    <x v="75"/>
    <m/>
    <m/>
    <s v="VA-LUNG TX DIR SVCS"/>
    <x v="19"/>
    <x v="58"/>
    <n v="0"/>
    <n v="0"/>
    <n v="1588.21"/>
    <n v="314.55"/>
    <n v="0"/>
  </r>
  <r>
    <x v="13"/>
    <n v="3040448170"/>
    <s v="GENOME SCIENCES"/>
    <x v="76"/>
    <s v="S"/>
    <n v="625992"/>
    <s v="RCE CORE C Y10"/>
    <x v="16"/>
    <x v="50"/>
    <n v="0"/>
    <n v="0"/>
    <n v="0.01"/>
    <n v="0"/>
    <n v="0"/>
  </r>
  <r>
    <x v="13"/>
    <n v="3040449000"/>
    <s v="GLOBAL HEALTH"/>
    <x v="77"/>
    <s v="S"/>
    <n v="625992"/>
    <s v="RCE KENYA STRAIN Y10"/>
    <x v="13"/>
    <x v="57"/>
    <n v="0"/>
    <n v="0"/>
    <n v="0"/>
    <n v="0"/>
    <n v="-0.35"/>
  </r>
  <r>
    <x v="13"/>
    <n v="3040440060"/>
    <s v="BIOCHEMISTRY"/>
    <x v="78"/>
    <s v="S"/>
    <n v="625992"/>
    <s v="RCE CORE D Y10"/>
    <x v="13"/>
    <x v="59"/>
    <n v="0"/>
    <n v="0"/>
    <n v="0"/>
    <n v="0"/>
    <n v="-0.02"/>
  </r>
  <r>
    <x v="13"/>
    <n v="3040442600"/>
    <s v="MICROBIOLOGY"/>
    <x v="79"/>
    <s v="S"/>
    <n v="625992"/>
    <s v="RCE NW CD 003 Y10"/>
    <x v="13"/>
    <x v="60"/>
    <n v="0"/>
    <n v="0"/>
    <n v="0"/>
    <n v="0"/>
    <n v="0"/>
  </r>
  <r>
    <x v="13"/>
    <n v="3040448270"/>
    <s v="GENOME SCIENCES"/>
    <x v="80"/>
    <m/>
    <m/>
    <s v="NWREMC-05"/>
    <x v="20"/>
    <x v="61"/>
    <n v="0"/>
    <n v="0"/>
    <n v="0"/>
    <n v="0"/>
    <n v="-733.29"/>
  </r>
  <r>
    <x v="13"/>
    <n v="3040442490"/>
    <s v="MICROBIOLOGY"/>
    <x v="81"/>
    <s v="S"/>
    <n v="625992"/>
    <s v="RCE PROJ 18 Y10"/>
    <x v="16"/>
    <x v="62"/>
    <n v="0"/>
    <n v="0"/>
    <n v="0.05"/>
    <n v="0"/>
    <n v="0"/>
  </r>
  <r>
    <x v="13"/>
    <n v="3040126300"/>
    <s v="NEUROLOGY"/>
    <x v="82"/>
    <s v="S"/>
    <n v="610228"/>
    <s v="WELLSTONE-RESVECTOR"/>
    <x v="0"/>
    <x v="63"/>
    <n v="11620.92"/>
    <n v="0"/>
    <n v="0"/>
    <n v="0"/>
    <n v="-318.45999999999998"/>
  </r>
  <r>
    <x v="13"/>
    <n v="3040920000"/>
    <s v="815 RADGY"/>
    <x v="83"/>
    <s v="S"/>
    <n v="610228"/>
    <s v="WELLSTONE-VOHRAPIL"/>
    <x v="0"/>
    <x v="64"/>
    <n v="0"/>
    <n v="0"/>
    <n v="0"/>
    <n v="0"/>
    <n v="-0.92"/>
  </r>
  <r>
    <x v="13"/>
    <n v="3040912133"/>
    <s v="815 MED"/>
    <x v="84"/>
    <s v="S"/>
    <n v="619377"/>
    <s v="DGGP SUPP KJERULF"/>
    <x v="0"/>
    <x v="65"/>
    <n v="0"/>
    <n v="0"/>
    <n v="0"/>
    <n v="0"/>
    <n v="0"/>
  </r>
  <r>
    <x v="13"/>
    <n v="3040116000"/>
    <s v="ORTHOPEDICS"/>
    <x v="85"/>
    <m/>
    <m/>
    <s v="VA ORTHO SVCS"/>
    <x v="5"/>
    <x v="66"/>
    <n v="0"/>
    <n v="0"/>
    <n v="2496.4499999999998"/>
    <n v="0"/>
    <n v="0"/>
  </r>
  <r>
    <x v="13"/>
    <n v="3040126000"/>
    <s v="NEUROLOGY"/>
    <x v="86"/>
    <s v="S"/>
    <n v="610228"/>
    <s v="WELLSTONE: PROJ2-WANG"/>
    <x v="0"/>
    <x v="67"/>
    <n v="0"/>
    <n v="0"/>
    <n v="3644.98"/>
    <n v="0"/>
    <n v="0"/>
  </r>
  <r>
    <x v="13"/>
    <n v="3040440120"/>
    <s v="BIOCHEMISTRY"/>
    <x v="87"/>
    <s v="S"/>
    <n v="610228"/>
    <s v="WELLSTONE-HAUSCHKA"/>
    <x v="0"/>
    <x v="68"/>
    <n v="2.19"/>
    <n v="0"/>
    <n v="0"/>
    <n v="0"/>
    <n v="-316.37"/>
  </r>
  <r>
    <x v="13"/>
    <n v="3040112111"/>
    <s v="DEPARTMENT OF MEDICINE"/>
    <x v="88"/>
    <s v="S"/>
    <n v="610228"/>
    <s v="WELLSTONE-JOEL PRJ1"/>
    <x v="0"/>
    <x v="69"/>
    <n v="0"/>
    <n v="0"/>
    <n v="0"/>
    <n v="0"/>
    <n v="-10809.04"/>
  </r>
  <r>
    <x v="13"/>
    <n v="3040126300"/>
    <s v="NEUROLOGY"/>
    <x v="89"/>
    <s v="S"/>
    <n v="610228"/>
    <s v="WELLSTONE/FHCRC/SUBK"/>
    <x v="0"/>
    <x v="63"/>
    <n v="0"/>
    <n v="0"/>
    <n v="0"/>
    <n v="0"/>
    <n v="-112522.22"/>
  </r>
  <r>
    <x v="13"/>
    <n v="3040112025"/>
    <s v="DEPARTMENT OF MEDICINE"/>
    <x v="90"/>
    <s v="S"/>
    <n v="619189"/>
    <s v="IAC SUB"/>
    <x v="0"/>
    <x v="70"/>
    <n v="0"/>
    <n v="0"/>
    <n v="0"/>
    <n v="0"/>
    <n v="0"/>
  </r>
  <r>
    <x v="13"/>
    <n v="3040922670"/>
    <s v="REHAB MED SLU"/>
    <x v="91"/>
    <s v="S"/>
    <n v="610228"/>
    <s v="WELLSTONE:SLU/CHILDERS"/>
    <x v="0"/>
    <x v="71"/>
    <n v="0"/>
    <n v="0"/>
    <n v="60750.69"/>
    <n v="0"/>
    <n v="0"/>
  </r>
  <r>
    <x v="13"/>
    <n v="3040449020"/>
    <s v="GLOBAL HEALTH"/>
    <x v="92"/>
    <s v="P"/>
    <n v="618672"/>
    <s v="ZIMBABWE MC"/>
    <x v="5"/>
    <x v="72"/>
    <n v="179125"/>
    <n v="0"/>
    <n v="0"/>
    <n v="0"/>
    <n v="0"/>
  </r>
  <r>
    <x v="13"/>
    <n v="3040126300"/>
    <s v="NEUROLOGY"/>
    <x v="93"/>
    <s v="S"/>
    <n v="610228"/>
    <s v="WELLSTONE-JEFF PROJ 1"/>
    <x v="0"/>
    <x v="63"/>
    <n v="0"/>
    <n v="0"/>
    <n v="0"/>
    <n v="0"/>
    <n v="-24522.12"/>
  </r>
  <r>
    <x v="13"/>
    <n v="3040126300"/>
    <s v="NEUROLOGY"/>
    <x v="94"/>
    <s v="S"/>
    <n v="610228"/>
    <s v="WELLSTONE/CHILDRENSSUB"/>
    <x v="0"/>
    <x v="63"/>
    <n v="0"/>
    <n v="0"/>
    <n v="111888"/>
    <n v="0"/>
    <n v="0"/>
  </r>
  <r>
    <x v="13"/>
    <n v="3040126300"/>
    <s v="NEUROLOGY"/>
    <x v="95"/>
    <s v="S"/>
    <n v="610228"/>
    <s v="WELLSTONE/ROCHESTERSUB"/>
    <x v="0"/>
    <x v="63"/>
    <n v="0"/>
    <n v="0"/>
    <n v="131193"/>
    <n v="0"/>
    <n v="0"/>
  </r>
  <r>
    <x v="13"/>
    <n v="3040126300"/>
    <s v="NEUROLOGY"/>
    <x v="96"/>
    <s v="S"/>
    <n v="610228"/>
    <s v="WELLSTONE-JEFF ADMIN"/>
    <x v="0"/>
    <x v="63"/>
    <n v="0"/>
    <n v="0"/>
    <n v="16283.18"/>
    <n v="0"/>
    <n v="0"/>
  </r>
  <r>
    <x v="13"/>
    <n v="3040126300"/>
    <s v="NEUROLOGY"/>
    <x v="97"/>
    <s v="P"/>
    <n v="610228"/>
    <s v="MDCRC"/>
    <x v="0"/>
    <x v="63"/>
    <n v="44911"/>
    <n v="0"/>
    <n v="45057"/>
    <n v="0"/>
    <n v="0"/>
  </r>
  <r>
    <x v="13"/>
    <n v="3040126000"/>
    <s v="NEUROLOGY"/>
    <x v="98"/>
    <s v="S"/>
    <n v="610135"/>
    <s v="ADRC HMC CLIN 15"/>
    <x v="0"/>
    <x v="73"/>
    <n v="6144.06"/>
    <n v="0"/>
    <n v="0"/>
    <n v="0"/>
    <n v="0"/>
  </r>
  <r>
    <x v="13"/>
    <n v="3040443400"/>
    <s v="PATHOLOGY"/>
    <x v="99"/>
    <s v="P"/>
    <n v="610135"/>
    <s v="ADRC 2016"/>
    <x v="0"/>
    <x v="74"/>
    <n v="0"/>
    <n v="0"/>
    <n v="0"/>
    <n v="0"/>
    <n v="0"/>
  </r>
  <r>
    <x v="13"/>
    <n v="3040126300"/>
    <s v="NEUROLOGY"/>
    <x v="100"/>
    <s v="S"/>
    <n v="610228"/>
    <s v="WELLSTONE/TAPSCOTT-IDC"/>
    <x v="0"/>
    <x v="75"/>
    <n v="0"/>
    <n v="0"/>
    <n v="18647.009999999998"/>
    <n v="0"/>
    <n v="0"/>
  </r>
  <r>
    <x v="13"/>
    <n v="3040912133"/>
    <s v="815 MED"/>
    <x v="101"/>
    <s v="P"/>
    <n v="619377"/>
    <s v="DIABETES PPG"/>
    <x v="0"/>
    <x v="65"/>
    <n v="0"/>
    <n v="0"/>
    <n v="0"/>
    <n v="0"/>
    <n v="0"/>
  </r>
  <r>
    <x v="13"/>
    <n v="3040947002"/>
    <s v="IMMUNOLOGY SLU"/>
    <x v="102"/>
    <s v="S"/>
    <n v="619252"/>
    <s v="GALE U19 FLAV ZIKA"/>
    <x v="0"/>
    <x v="32"/>
    <n v="0"/>
    <n v="0"/>
    <n v="0"/>
    <n v="0"/>
    <n v="0"/>
  </r>
  <r>
    <x v="13"/>
    <n v="3040947002"/>
    <s v="IMMUNOLOGY SLU"/>
    <x v="103"/>
    <s v="S"/>
    <n v="619252"/>
    <s v="GALE U19 FLAV PROJ 1"/>
    <x v="0"/>
    <x v="32"/>
    <n v="0"/>
    <n v="0"/>
    <n v="0"/>
    <n v="0"/>
    <n v="0"/>
  </r>
  <r>
    <x v="13"/>
    <n v="3040947008"/>
    <s v="IMMUNOLOGY SLU"/>
    <x v="104"/>
    <s v="S"/>
    <n v="619252"/>
    <s v="CLARK U19 FLAV PROJ 3"/>
    <x v="0"/>
    <x v="76"/>
    <n v="0"/>
    <n v="0"/>
    <n v="0"/>
    <n v="0"/>
    <n v="0"/>
  </r>
  <r>
    <x v="13"/>
    <n v="3040947008"/>
    <s v="IMMUNOLOGY SLU"/>
    <x v="105"/>
    <s v="S"/>
    <n v="619252"/>
    <s v="CLARK U19 FLAV MOUSE"/>
    <x v="0"/>
    <x v="76"/>
    <n v="0"/>
    <n v="0"/>
    <n v="0"/>
    <n v="0"/>
    <n v="0"/>
  </r>
  <r>
    <x v="13"/>
    <n v="3040912133"/>
    <s v="815 MED"/>
    <x v="106"/>
    <s v="S"/>
    <n v="619377"/>
    <s v="DPPG CORE C O'BRIEN"/>
    <x v="0"/>
    <x v="65"/>
    <n v="0"/>
    <n v="0"/>
    <n v="0"/>
    <n v="0"/>
    <n v="0"/>
  </r>
  <r>
    <x v="13"/>
    <n v="3040912133"/>
    <s v="815 MED"/>
    <x v="107"/>
    <s v="S"/>
    <n v="619377"/>
    <s v="DPPG CORE B VAISAR"/>
    <x v="0"/>
    <x v="65"/>
    <n v="0"/>
    <n v="0"/>
    <n v="0"/>
    <n v="0"/>
    <n v="0"/>
  </r>
  <r>
    <x v="13"/>
    <n v="3040912133"/>
    <s v="815 MED"/>
    <x v="108"/>
    <s v="S"/>
    <n v="619377"/>
    <s v="DPPG PROJ 4 BORNFELDT"/>
    <x v="0"/>
    <x v="65"/>
    <n v="0"/>
    <n v="0"/>
    <n v="0"/>
    <n v="0"/>
    <n v="0"/>
  </r>
  <r>
    <x v="13"/>
    <n v="3040431140"/>
    <s v="BIOENGINEERING"/>
    <x v="109"/>
    <s v="S"/>
    <n v="610228"/>
    <s v="WELLSTONE-MURRAYPIL"/>
    <x v="0"/>
    <x v="77"/>
    <n v="0"/>
    <n v="0"/>
    <n v="784.45"/>
    <n v="0"/>
    <n v="0"/>
  </r>
  <r>
    <x v="13"/>
    <n v="3040912133"/>
    <s v="815 MED"/>
    <x v="110"/>
    <s v="S"/>
    <n v="619377"/>
    <s v="DPPG PROJ 1 HEINECKE"/>
    <x v="0"/>
    <x v="65"/>
    <n v="0"/>
    <n v="0"/>
    <n v="0"/>
    <n v="0"/>
    <n v="0"/>
  </r>
  <r>
    <x v="13"/>
    <n v="3040922670"/>
    <s v="REHAB MED SLU"/>
    <x v="111"/>
    <s v="S"/>
    <n v="610228"/>
    <s v="WELLSTONE/DUPONTPIL"/>
    <x v="0"/>
    <x v="71"/>
    <n v="0"/>
    <n v="0"/>
    <n v="0.81"/>
    <n v="0"/>
    <n v="0"/>
  </r>
  <r>
    <x v="13"/>
    <n v="3040112182"/>
    <s v="DEPARTMENT OF MEDICINE"/>
    <x v="112"/>
    <m/>
    <m/>
    <s v="HOUGH PETAL"/>
    <x v="0"/>
    <x v="78"/>
    <n v="0"/>
    <n v="0"/>
    <n v="0"/>
    <n v="0"/>
    <n v="0"/>
  </r>
  <r>
    <x v="13"/>
    <n v="3040947002"/>
    <s v="IMMUNOLOGY SLU"/>
    <x v="113"/>
    <s v="P"/>
    <n v="619252"/>
    <s v="IMMUNE FLAVIVIRUS"/>
    <x v="0"/>
    <x v="32"/>
    <n v="0"/>
    <n v="0"/>
    <n v="0.01"/>
    <n v="0"/>
    <n v="0"/>
  </r>
  <r>
    <x v="13"/>
    <n v="3040449000"/>
    <s v="GLOBAL HEALTH"/>
    <x v="114"/>
    <m/>
    <m/>
    <s v="ICT CAPACITY KENYA Y3"/>
    <x v="0"/>
    <x v="79"/>
    <n v="0"/>
    <n v="0"/>
    <n v="0"/>
    <n v="0"/>
    <n v="-239.08"/>
  </r>
  <r>
    <x v="13"/>
    <n v="3040114501"/>
    <s v="OBGYN/ADMIN"/>
    <x v="115"/>
    <m/>
    <m/>
    <s v="BIOQUAL Y2"/>
    <x v="0"/>
    <x v="80"/>
    <n v="10454.98"/>
    <n v="0"/>
    <n v="4583.82"/>
    <n v="11899.44"/>
    <n v="0"/>
  </r>
  <r>
    <x v="13"/>
    <n v="3040112025"/>
    <s v="DEPARTMENT OF MEDICINE"/>
    <x v="116"/>
    <m/>
    <m/>
    <s v="IAC"/>
    <x v="0"/>
    <x v="70"/>
    <n v="0"/>
    <n v="0"/>
    <n v="476254.84"/>
    <n v="0"/>
    <n v="0"/>
  </r>
  <r>
    <x v="13"/>
    <n v="3041042250"/>
    <s v="ROSEN MICRO"/>
    <x v="117"/>
    <m/>
    <m/>
    <s v="KATZE R24EMORY RESUB"/>
    <x v="21"/>
    <x v="44"/>
    <n v="0"/>
    <n v="0"/>
    <n v="0"/>
    <n v="130965.92"/>
    <n v="0"/>
  </r>
  <r>
    <x v="13"/>
    <n v="3040449020"/>
    <s v="GLOBAL HEALTH"/>
    <x v="118"/>
    <s v="S"/>
    <n v="618672"/>
    <s v="ZIMBABWE MC SUB"/>
    <x v="5"/>
    <x v="72"/>
    <n v="0"/>
    <n v="0"/>
    <n v="0"/>
    <n v="0"/>
    <n v="0"/>
  </r>
  <r>
    <x v="13"/>
    <n v="3040443600"/>
    <s v="PATHOLOGY"/>
    <x v="119"/>
    <m/>
    <m/>
    <s v="CROSS BIOMARKERS"/>
    <x v="22"/>
    <x v="81"/>
    <n v="0"/>
    <n v="0"/>
    <n v="48343.97"/>
    <n v="0"/>
    <n v="0"/>
  </r>
  <r>
    <x v="13"/>
    <n v="3040912133"/>
    <s v="815 MED"/>
    <x v="120"/>
    <s v="S"/>
    <n v="619377"/>
    <s v="DPPG PROJ 3 CHAIT"/>
    <x v="0"/>
    <x v="65"/>
    <n v="0"/>
    <n v="0"/>
    <n v="0"/>
    <n v="0"/>
    <n v="0"/>
  </r>
  <r>
    <x v="13"/>
    <n v="3040111100"/>
    <s v="FAMILY MEDICINE"/>
    <x v="121"/>
    <m/>
    <m/>
    <s v="CF REPRODUCTIVE HEALTH"/>
    <x v="0"/>
    <x v="82"/>
    <n v="70.400000000000006"/>
    <n v="0"/>
    <n v="0"/>
    <n v="0"/>
    <n v="0"/>
  </r>
  <r>
    <x v="13"/>
    <n v="3040113000"/>
    <s v="NEUROLOGICAL SURGERY"/>
    <x v="122"/>
    <s v="S"/>
    <n v="636908"/>
    <s v="CHESTNUTTEMKI"/>
    <x v="22"/>
    <x v="83"/>
    <n v="0"/>
    <n v="0"/>
    <n v="167.2"/>
    <n v="0"/>
    <n v="0"/>
  </r>
  <r>
    <x v="13"/>
    <n v="3040803000"/>
    <s v="IHME"/>
    <x v="123"/>
    <m/>
    <m/>
    <s v="UMELB_VA ANALYSES"/>
    <x v="0"/>
    <x v="84"/>
    <n v="0"/>
    <n v="0"/>
    <n v="0"/>
    <n v="-60280.86"/>
    <n v="0"/>
  </r>
  <r>
    <x v="13"/>
    <n v="3040113000"/>
    <s v="NEUROLOGICAL SURGERY"/>
    <x v="124"/>
    <s v="P"/>
    <n v="636908"/>
    <s v="CHESNUTTEMKINTRACK YR3"/>
    <x v="22"/>
    <x v="85"/>
    <n v="0"/>
    <n v="0"/>
    <n v="17092.36"/>
    <n v="0"/>
    <n v="0"/>
  </r>
  <r>
    <x v="13"/>
    <n v="3040111100"/>
    <s v="FAMILY MEDICINE"/>
    <x v="125"/>
    <m/>
    <m/>
    <s v="SUPPORTING LIFE"/>
    <x v="0"/>
    <x v="86"/>
    <n v="0"/>
    <n v="-78297.070000000007"/>
    <n v="183532.06"/>
    <n v="0"/>
    <n v="0"/>
  </r>
  <r>
    <x v="13"/>
    <n v="3040112018"/>
    <s v="DEPARTMENT OF MEDICINE"/>
    <x v="126"/>
    <m/>
    <m/>
    <s v="ANCHOR"/>
    <x v="22"/>
    <x v="87"/>
    <n v="0"/>
    <n v="0"/>
    <n v="18314"/>
    <n v="0"/>
    <n v="0"/>
  </r>
  <r>
    <x v="13"/>
    <n v="3040112022"/>
    <s v="DEPARTMENT OF MEDICINE"/>
    <x v="127"/>
    <s v="S"/>
    <n v="634603"/>
    <s v="ACT-ADPR YR02 PATH"/>
    <x v="0"/>
    <x v="88"/>
    <n v="1399.3"/>
    <n v="0"/>
    <n v="315.91000000000003"/>
    <n v="0"/>
    <n v="0"/>
  </r>
  <r>
    <x v="13"/>
    <n v="3040112138"/>
    <s v="DEPARTMENT OF MEDICINE"/>
    <x v="128"/>
    <m/>
    <m/>
    <s v="COPTR CWRU YR5"/>
    <x v="0"/>
    <x v="89"/>
    <n v="0"/>
    <n v="0"/>
    <n v="11927.07"/>
    <n v="309.77999999999997"/>
    <n v="0"/>
  </r>
  <r>
    <x v="13"/>
    <n v="3040115000"/>
    <s v="OPHTHALMOLOGY"/>
    <x v="129"/>
    <s v="P"/>
    <n v="634473"/>
    <s v="META-MUST TRIAL"/>
    <x v="23"/>
    <x v="90"/>
    <n v="0"/>
    <n v="0"/>
    <n v="43295.32"/>
    <n v="0"/>
    <n v="0"/>
  </r>
  <r>
    <x v="13"/>
    <n v="3040112022"/>
    <s v="DEPARTMENT OF MEDICINE"/>
    <x v="130"/>
    <s v="S"/>
    <n v="634603"/>
    <s v="ADPR-OFF CAMPUS"/>
    <x v="0"/>
    <x v="88"/>
    <n v="0"/>
    <n v="0"/>
    <n v="0"/>
    <n v="0"/>
    <n v="0"/>
  </r>
  <r>
    <x v="13"/>
    <n v="3040119070"/>
    <s v="PSYCHIATRY ADMIN"/>
    <x v="131"/>
    <s v="S"/>
    <n v="634325"/>
    <s v="ADGC TSUANG YR7"/>
    <x v="5"/>
    <x v="91"/>
    <n v="0"/>
    <n v="0"/>
    <n v="0"/>
    <n v="0"/>
    <n v="0"/>
  </r>
  <r>
    <x v="13"/>
    <n v="3040432000"/>
    <s v="BIOETHICS &amp; HUMANITIES"/>
    <x v="132"/>
    <m/>
    <m/>
    <s v="DB DCM CONSORTIUM SUB"/>
    <x v="0"/>
    <x v="92"/>
    <n v="0"/>
    <n v="0"/>
    <n v="35645.629999999997"/>
    <n v="0"/>
    <n v="0"/>
  </r>
  <r>
    <x v="13"/>
    <n v="3040133520"/>
    <s v="LAB MEDICINE"/>
    <x v="133"/>
    <m/>
    <m/>
    <s v="MRD REVIEWER 2016"/>
    <x v="11"/>
    <x v="93"/>
    <n v="0"/>
    <n v="0"/>
    <n v="0"/>
    <n v="3152.08"/>
    <n v="0"/>
  </r>
  <r>
    <x v="13"/>
    <n v="3040112111"/>
    <s v="DEPARTMENT OF MEDICINE"/>
    <x v="134"/>
    <s v="P"/>
    <n v="634770"/>
    <s v="ANTI-HIV GENE THERAPY"/>
    <x v="0"/>
    <x v="94"/>
    <n v="0"/>
    <n v="0"/>
    <n v="0"/>
    <n v="0"/>
    <n v="-8032.61"/>
  </r>
  <r>
    <x v="13"/>
    <n v="3040118030"/>
    <s v="PEDIATRICS"/>
    <x v="135"/>
    <m/>
    <m/>
    <s v="ADOLESCENT HEALTH"/>
    <x v="5"/>
    <x v="95"/>
    <n v="0"/>
    <n v="0"/>
    <n v="0"/>
    <n v="2095.1799999999998"/>
    <n v="0"/>
  </r>
  <r>
    <x v="13"/>
    <n v="3040112018"/>
    <s v="DEPARTMENT OF MEDICINE"/>
    <x v="136"/>
    <m/>
    <m/>
    <s v="MT. SINAI SUBK Y3"/>
    <x v="0"/>
    <x v="96"/>
    <n v="0"/>
    <n v="0"/>
    <n v="0"/>
    <n v="0"/>
    <n v="-1737.21"/>
  </r>
  <r>
    <x v="13"/>
    <n v="3040112022"/>
    <s v="DEPARTMENT OF MEDICINE"/>
    <x v="137"/>
    <s v="P"/>
    <n v="634603"/>
    <s v="ADPR"/>
    <x v="0"/>
    <x v="88"/>
    <n v="0"/>
    <n v="0"/>
    <n v="0"/>
    <n v="0"/>
    <n v="0"/>
  </r>
  <r>
    <x v="13"/>
    <n v="3040442600"/>
    <s v="MICROBIOLOGY"/>
    <x v="138"/>
    <m/>
    <m/>
    <s v="WOODWARD CFF"/>
    <x v="5"/>
    <x v="60"/>
    <n v="160.88999999999999"/>
    <n v="0"/>
    <n v="0"/>
    <n v="40500"/>
    <n v="0"/>
  </r>
  <r>
    <x v="13"/>
    <n v="3040115000"/>
    <s v="OPHTHALMOLOGY"/>
    <x v="139"/>
    <s v="S"/>
    <n v="634473"/>
    <s v="META-MUST TRIAL SUB"/>
    <x v="23"/>
    <x v="90"/>
    <n v="0"/>
    <n v="0"/>
    <n v="0"/>
    <n v="0"/>
    <n v="-135.19999999999999"/>
  </r>
  <r>
    <x v="13"/>
    <n v="3040112041"/>
    <s v="DEPARTMENT OF MEDICINE"/>
    <x v="140"/>
    <m/>
    <m/>
    <s v="ANTELOPE Registry"/>
    <x v="8"/>
    <x v="97"/>
    <n v="0"/>
    <n v="0"/>
    <n v="0"/>
    <n v="0"/>
    <n v="-3471.63"/>
  </r>
  <r>
    <x v="13"/>
    <n v="3040133251"/>
    <s v="LAB MEDICINE"/>
    <x v="141"/>
    <m/>
    <m/>
    <s v="SEATTLE MEDICAL FND"/>
    <x v="24"/>
    <x v="98"/>
    <n v="0"/>
    <n v="-15596"/>
    <n v="0"/>
    <n v="0"/>
    <n v="0"/>
  </r>
  <r>
    <x v="13"/>
    <n v="3040449070"/>
    <s v="GLOBAL HEALTH"/>
    <x v="142"/>
    <m/>
    <m/>
    <s v="CHILD CRYPTO INFECTION"/>
    <x v="5"/>
    <x v="57"/>
    <n v="0"/>
    <n v="0"/>
    <n v="0"/>
    <n v="-21627.93"/>
    <n v="0"/>
  </r>
  <r>
    <x v="13"/>
    <n v="3040442450"/>
    <s v="MICROBIOLOGY"/>
    <x v="143"/>
    <m/>
    <m/>
    <s v="SINGH SECOR CFF"/>
    <x v="25"/>
    <x v="99"/>
    <n v="0"/>
    <n v="0"/>
    <n v="128.66999999999999"/>
    <n v="0"/>
    <n v="0"/>
  </r>
  <r>
    <x v="13"/>
    <n v="3040431050"/>
    <s v="BIOENGINEERING"/>
    <x v="144"/>
    <m/>
    <m/>
    <s v="KERN FELLOWSHIP"/>
    <x v="20"/>
    <x v="100"/>
    <n v="0"/>
    <n v="0"/>
    <n v="5760"/>
    <n v="0"/>
    <n v="0"/>
  </r>
  <r>
    <x v="13"/>
    <n v="3040448100"/>
    <s v="GENOME SCIENCES"/>
    <x v="145"/>
    <m/>
    <m/>
    <s v="NRSA FELLOW - FOWLER"/>
    <x v="26"/>
    <x v="101"/>
    <n v="0"/>
    <n v="0"/>
    <n v="0"/>
    <n v="0"/>
    <n v="0"/>
  </r>
  <r>
    <x v="13"/>
    <n v="3040119070"/>
    <s v="PSYCHIATRY ADMIN"/>
    <x v="146"/>
    <m/>
    <m/>
    <s v="AD T32 2016"/>
    <x v="0"/>
    <x v="102"/>
    <n v="10361.17"/>
    <n v="0"/>
    <n v="177581.18"/>
    <n v="0"/>
    <n v="0"/>
  </r>
  <r>
    <x v="13"/>
    <n v="3040126000"/>
    <s v="NEUROLOGY"/>
    <x v="147"/>
    <m/>
    <m/>
    <s v="SHANGHAI PS UCSD SUB"/>
    <x v="27"/>
    <x v="103"/>
    <n v="8948.16"/>
    <n v="0"/>
    <n v="25365.66"/>
    <n v="0"/>
    <n v="0"/>
  </r>
  <r>
    <x v="13"/>
    <n v="3040113000"/>
    <s v="NEUROLOGICAL SURGERY"/>
    <x v="148"/>
    <s v="S"/>
    <n v="668847"/>
    <s v="CHESNUTTEMKINTRACKYR2"/>
    <x v="28"/>
    <x v="85"/>
    <n v="0"/>
    <n v="0"/>
    <n v="0"/>
    <n v="0"/>
    <n v="-30016.91"/>
  </r>
  <r>
    <x v="13"/>
    <n v="3040113000"/>
    <s v="NEUROLOGICAL SURGERY"/>
    <x v="149"/>
    <s v="P"/>
    <n v="668847"/>
    <s v="CHESNUTTEMKINTRACKYR2"/>
    <x v="28"/>
    <x v="83"/>
    <n v="0"/>
    <n v="0"/>
    <n v="0"/>
    <n v="0"/>
    <n v="-56600.57"/>
  </r>
  <r>
    <x v="13"/>
    <n v="3040117000"/>
    <s v="OTOLARYNG-HD&amp;NECK SURG"/>
    <x v="150"/>
    <m/>
    <m/>
    <s v="DRENNAN-GOV.UK-CDE"/>
    <x v="5"/>
    <x v="104"/>
    <n v="0"/>
    <n v="0"/>
    <n v="0"/>
    <n v="49324.02"/>
    <n v="-0.48"/>
  </r>
  <r>
    <x v="13"/>
    <n v="3040118250"/>
    <s v="PEDIATRICS"/>
    <x v="151"/>
    <m/>
    <m/>
    <s v="CF LUNG INFECTIONS"/>
    <x v="29"/>
    <x v="105"/>
    <n v="0"/>
    <n v="0"/>
    <n v="0"/>
    <n v="0"/>
    <n v="0"/>
  </r>
  <r>
    <x v="13"/>
    <n v="3040114000"/>
    <s v="OBGYN/ADMIN"/>
    <x v="152"/>
    <m/>
    <m/>
    <s v="HLADIK SAA FHCRC"/>
    <x v="0"/>
    <x v="106"/>
    <n v="0"/>
    <n v="0"/>
    <n v="16729.71"/>
    <n v="755.86"/>
    <n v="0"/>
  </r>
  <r>
    <x v="13"/>
    <n v="3040112101"/>
    <s v="DEPARTMENT OF MEDICINE"/>
    <x v="153"/>
    <m/>
    <m/>
    <s v="ALISERTIB"/>
    <x v="5"/>
    <x v="107"/>
    <n v="0"/>
    <n v="0"/>
    <n v="0"/>
    <n v="0"/>
    <n v="-29806.39"/>
  </r>
  <r>
    <x v="13"/>
    <n v="3040112171"/>
    <s v="DEPARTMENT OF MEDICINE"/>
    <x v="154"/>
    <m/>
    <m/>
    <s v="PAIN REGISTRY"/>
    <x v="11"/>
    <x v="108"/>
    <n v="0"/>
    <n v="0"/>
    <n v="0"/>
    <n v="1239.4000000000001"/>
    <n v="0"/>
  </r>
  <r>
    <x v="13"/>
    <n v="3040112082"/>
    <s v="DEPARTMENT OF MEDICINE"/>
    <x v="155"/>
    <m/>
    <m/>
    <s v="GILEAD ONEOSIX"/>
    <x v="30"/>
    <x v="109"/>
    <n v="0"/>
    <n v="0"/>
    <n v="0"/>
    <n v="0"/>
    <n v="-17678.22"/>
  </r>
  <r>
    <x v="13"/>
    <n v="3040112172"/>
    <s v="DEPARTMENT OF MEDICINE"/>
    <x v="156"/>
    <m/>
    <m/>
    <s v="SPECHT SA 2016"/>
    <x v="2"/>
    <x v="110"/>
    <n v="0"/>
    <n v="0"/>
    <n v="0"/>
    <n v="3608.02"/>
    <n v="0"/>
  </r>
  <r>
    <x v="13"/>
    <n v="3040112174"/>
    <s v="DEPARTMENT OF MEDICINE"/>
    <x v="157"/>
    <m/>
    <m/>
    <s v="LEE SA 2016"/>
    <x v="2"/>
    <x v="110"/>
    <n v="0"/>
    <n v="0"/>
    <n v="0"/>
    <n v="5652.48"/>
    <n v="0"/>
  </r>
  <r>
    <x v="13"/>
    <n v="3040448360"/>
    <s v="GENOME SCIENCES"/>
    <x v="158"/>
    <m/>
    <m/>
    <s v="STEP-2016-SNYDER"/>
    <x v="31"/>
    <x v="111"/>
    <n v="0"/>
    <n v="0"/>
    <n v="996.01"/>
    <n v="0"/>
    <n v="0"/>
  </r>
  <r>
    <x v="13"/>
    <n v="3040126000"/>
    <s v="NEUROLOGY"/>
    <x v="159"/>
    <m/>
    <m/>
    <s v="ENZON IIS"/>
    <x v="2"/>
    <x v="112"/>
    <n v="0"/>
    <n v="0"/>
    <n v="0"/>
    <n v="0"/>
    <n v="0"/>
  </r>
  <r>
    <x v="13"/>
    <n v="3040112111"/>
    <s v="DEPARTMENT OF MEDICINE"/>
    <x v="160"/>
    <m/>
    <m/>
    <s v="STEM CELL-DRIVED"/>
    <x v="0"/>
    <x v="113"/>
    <n v="0"/>
    <n v="0"/>
    <n v="0"/>
    <n v="0"/>
    <n v="-19769.96"/>
  </r>
  <r>
    <x v="13"/>
    <n v="3040922700"/>
    <s v="REHAB MED SLU"/>
    <x v="161"/>
    <m/>
    <m/>
    <s v="LGMD2I PROPOSAL"/>
    <x v="5"/>
    <x v="114"/>
    <n v="0"/>
    <n v="0"/>
    <n v="0"/>
    <n v="677.79"/>
    <n v="0"/>
  </r>
  <r>
    <x v="13"/>
    <n v="3040448190"/>
    <s v="GENOME SCIENCES"/>
    <x v="162"/>
    <s v="P"/>
    <n v="632757"/>
    <s v="OSU SUB HERSHBERGER"/>
    <x v="0"/>
    <x v="115"/>
    <n v="0"/>
    <n v="0"/>
    <n v="14738.18"/>
    <n v="0"/>
    <n v="0"/>
  </r>
  <r>
    <x v="13"/>
    <n v="3040133310"/>
    <s v="LAB MEDICINE"/>
    <x v="163"/>
    <s v="S"/>
    <n v="633803"/>
    <s v="GAVI - UW LAB"/>
    <x v="8"/>
    <x v="116"/>
    <n v="0"/>
    <n v="0"/>
    <n v="0"/>
    <n v="1000.9"/>
    <n v="0"/>
  </r>
  <r>
    <x v="13"/>
    <n v="3040133000"/>
    <s v="LAB MEDICINE"/>
    <x v="164"/>
    <m/>
    <m/>
    <s v="BIORAD IH TESTING"/>
    <x v="32"/>
    <x v="117"/>
    <n v="0"/>
    <n v="0"/>
    <n v="1945.45"/>
    <n v="69504"/>
    <n v="0"/>
  </r>
  <r>
    <x v="13"/>
    <n v="3040803000"/>
    <s v="IHME"/>
    <x v="165"/>
    <s v="P"/>
    <n v="633803"/>
    <s v="GAVI FCE 2016"/>
    <x v="8"/>
    <x v="116"/>
    <n v="38.1"/>
    <n v="0"/>
    <n v="0"/>
    <n v="29160.86"/>
    <n v="0"/>
  </r>
  <r>
    <x v="13"/>
    <n v="3040112181"/>
    <s v="DEPARTMENT OF MEDICINE"/>
    <x v="166"/>
    <m/>
    <m/>
    <s v="CF PATIENT REGISTRY"/>
    <x v="5"/>
    <x v="118"/>
    <n v="0"/>
    <n v="0"/>
    <n v="0"/>
    <n v="11392"/>
    <n v="0"/>
  </r>
  <r>
    <x v="13"/>
    <n v="3040123300"/>
    <s v="SURGERY"/>
    <x v="167"/>
    <m/>
    <m/>
    <s v="CRN SCHOLAR - JAVID"/>
    <x v="0"/>
    <x v="119"/>
    <n v="0"/>
    <n v="-21418.13"/>
    <n v="0"/>
    <n v="0"/>
    <n v="0"/>
  </r>
  <r>
    <x v="13"/>
    <n v="3040803000"/>
    <s v="IHME"/>
    <x v="168"/>
    <s v="S"/>
    <n v="633803"/>
    <s v="GAVI 2016-XRP"/>
    <x v="8"/>
    <x v="116"/>
    <n v="0"/>
    <n v="0"/>
    <n v="0"/>
    <n v="0"/>
    <n v="0"/>
  </r>
  <r>
    <x v="13"/>
    <n v="3040448190"/>
    <s v="GENOME SCIENCES"/>
    <x v="169"/>
    <s v="S"/>
    <n v="632757"/>
    <s v="OSU SUB HERSH AE PRIME"/>
    <x v="0"/>
    <x v="115"/>
    <n v="0"/>
    <n v="0"/>
    <n v="299018.3"/>
    <n v="0"/>
    <n v="0"/>
  </r>
  <r>
    <x v="13"/>
    <n v="3040112042"/>
    <s v="DEPARTMENT OF MEDICINE"/>
    <x v="170"/>
    <m/>
    <m/>
    <s v="ZHAO - AHA DISCOVERY"/>
    <x v="33"/>
    <x v="120"/>
    <n v="0"/>
    <n v="0"/>
    <n v="0"/>
    <n v="5502"/>
    <n v="0"/>
  </r>
  <r>
    <x v="13"/>
    <n v="3040112018"/>
    <s v="DEPARTMENT OF MEDICINE"/>
    <x v="171"/>
    <m/>
    <m/>
    <s v="NA-ACCORD Y10"/>
    <x v="25"/>
    <x v="121"/>
    <n v="0"/>
    <n v="0"/>
    <n v="0"/>
    <n v="0"/>
    <n v="0"/>
  </r>
  <r>
    <x v="13"/>
    <n v="3040803000"/>
    <s v="IHME"/>
    <x v="172"/>
    <m/>
    <m/>
    <s v="NIH_UCD_ZIKA"/>
    <x v="0"/>
    <x v="122"/>
    <n v="0"/>
    <n v="0"/>
    <n v="0"/>
    <n v="149.65"/>
    <n v="0"/>
  </r>
  <r>
    <x v="13"/>
    <n v="3040803000"/>
    <s v="IHME"/>
    <x v="173"/>
    <m/>
    <m/>
    <s v="NSF_ND_RAPID"/>
    <x v="0"/>
    <x v="122"/>
    <n v="0"/>
    <n v="0"/>
    <n v="0"/>
    <n v="2063.4699999999998"/>
    <n v="0"/>
  </r>
  <r>
    <x v="13"/>
    <n v="3040116000"/>
    <s v="ORTHOPEDICS"/>
    <x v="174"/>
    <m/>
    <m/>
    <s v="ARTHREX GRANT"/>
    <x v="34"/>
    <x v="123"/>
    <n v="0"/>
    <n v="0"/>
    <n v="0"/>
    <n v="0"/>
    <n v="0"/>
  </r>
  <r>
    <x v="13"/>
    <n v="3040112041"/>
    <s v="DEPARTMENT OF MEDICINE"/>
    <x v="175"/>
    <m/>
    <m/>
    <s v="PHYSIO STUDY2"/>
    <x v="5"/>
    <x v="124"/>
    <n v="0"/>
    <n v="0"/>
    <n v="32467.56"/>
    <n v="0"/>
    <n v="0"/>
  </r>
  <r>
    <x v="13"/>
    <n v="3040110000"/>
    <s v="ANESTHESIOLGY&amp;PAIN MED"/>
    <x v="176"/>
    <m/>
    <m/>
    <s v="OPIOID ADDICTION YR 5"/>
    <x v="0"/>
    <x v="125"/>
    <n v="0"/>
    <n v="0"/>
    <n v="0"/>
    <n v="1936.12"/>
    <n v="0"/>
  </r>
  <r>
    <x v="13"/>
    <n v="3040448190"/>
    <s v="GENOME SCIENCES"/>
    <x v="177"/>
    <s v="S"/>
    <n v="632757"/>
    <s v="OSU SUB HERSH AE SUPP"/>
    <x v="0"/>
    <x v="115"/>
    <n v="0"/>
    <n v="0"/>
    <n v="26877.67"/>
    <n v="0"/>
    <n v="0"/>
  </r>
  <r>
    <x v="13"/>
    <n v="3040126300"/>
    <s v="NEUROLOGY"/>
    <x v="178"/>
    <m/>
    <m/>
    <s v="MICRO-DYS TEST"/>
    <x v="35"/>
    <x v="63"/>
    <n v="0"/>
    <n v="0"/>
    <n v="0.01"/>
    <n v="0"/>
    <n v="0"/>
  </r>
  <r>
    <x v="13"/>
    <n v="3040112182"/>
    <s v="DEPARTMENT OF MEDICINE"/>
    <x v="179"/>
    <s v="P"/>
    <n v="631228"/>
    <s v="HOUGH MIND USA STUDY"/>
    <x v="11"/>
    <x v="78"/>
    <n v="0"/>
    <n v="0"/>
    <n v="0"/>
    <n v="0"/>
    <n v="0"/>
  </r>
  <r>
    <x v="13"/>
    <n v="3040112022"/>
    <s v="DEPARTMENT OF MEDICINE"/>
    <x v="180"/>
    <m/>
    <m/>
    <s v="LSDF RESUSCITATION YR2"/>
    <x v="0"/>
    <x v="126"/>
    <n v="0"/>
    <n v="0"/>
    <n v="0"/>
    <n v="36418.269999999997"/>
    <n v="0"/>
  </r>
  <r>
    <x v="13"/>
    <n v="3040112041"/>
    <s v="DEPARTMENT OF MEDICINE"/>
    <x v="181"/>
    <m/>
    <m/>
    <s v="OSU DCM SUB YR2"/>
    <x v="0"/>
    <x v="127"/>
    <n v="0"/>
    <n v="0"/>
    <n v="132628.70000000001"/>
    <n v="0"/>
    <n v="0"/>
  </r>
  <r>
    <x v="13"/>
    <n v="3040112018"/>
    <s v="DEPARTMENT OF MEDICINE"/>
    <x v="182"/>
    <m/>
    <m/>
    <s v="A5332 WOMENS SUPP"/>
    <x v="11"/>
    <x v="128"/>
    <n v="0"/>
    <n v="0"/>
    <n v="174"/>
    <n v="0"/>
    <n v="0"/>
  </r>
  <r>
    <x v="13"/>
    <n v="3040112182"/>
    <s v="DEPARTMENT OF MEDICINE"/>
    <x v="183"/>
    <s v="S"/>
    <n v="631228"/>
    <s v="PSC-HOUGH MIND-FIXED"/>
    <x v="11"/>
    <x v="78"/>
    <n v="0"/>
    <n v="0"/>
    <n v="22092.92"/>
    <n v="13505"/>
    <n v="0"/>
  </r>
  <r>
    <x v="13"/>
    <n v="3040803000"/>
    <s v="IHME"/>
    <x v="184"/>
    <s v="S"/>
    <n v="633803"/>
    <s v="GAVI FCE 2016 SUB"/>
    <x v="2"/>
    <x v="116"/>
    <n v="0"/>
    <n v="0"/>
    <n v="0"/>
    <n v="0"/>
    <n v="0"/>
  </r>
  <r>
    <x v="13"/>
    <n v="3040112142"/>
    <s v="DEPARTMENT OF MEDICINE"/>
    <x v="185"/>
    <m/>
    <m/>
    <s v="DE BOER ADA 2014-YR 2"/>
    <x v="5"/>
    <x v="129"/>
    <n v="386.07"/>
    <n v="0"/>
    <n v="0"/>
    <n v="-54770.36"/>
    <n v="0"/>
  </r>
  <r>
    <x v="13"/>
    <n v="3040124000"/>
    <s v="UROLOGY"/>
    <x v="186"/>
    <m/>
    <m/>
    <s v="MACLEOD AMA SEED GRANT"/>
    <x v="5"/>
    <x v="130"/>
    <n v="0"/>
    <n v="-841.99"/>
    <n v="0"/>
    <n v="0"/>
    <n v="0"/>
  </r>
  <r>
    <x v="13"/>
    <n v="3040442450"/>
    <s v="MICROBIOLOGY"/>
    <x v="187"/>
    <m/>
    <m/>
    <s v="SINGH CFF BAC VARIANTS"/>
    <x v="5"/>
    <x v="99"/>
    <n v="170.14"/>
    <n v="0"/>
    <n v="7363.3"/>
    <n v="26956"/>
    <n v="0"/>
  </r>
  <r>
    <x v="13"/>
    <n v="3040112102"/>
    <s v="DEPARTMENT OF MEDICINE"/>
    <x v="188"/>
    <m/>
    <m/>
    <s v="SIPONIMOD IN MICROVESS"/>
    <x v="36"/>
    <x v="131"/>
    <n v="0"/>
    <n v="0"/>
    <n v="2.91"/>
    <n v="0"/>
    <n v="0"/>
  </r>
  <r>
    <x v="14"/>
    <n v="3060003000"/>
    <s v="FAMILY &amp; CHILD NURSING"/>
    <x v="189"/>
    <s v="S"/>
    <n v="618672"/>
    <s v="ZIM SON OFF CAMPUS"/>
    <x v="5"/>
    <x v="132"/>
    <n v="0"/>
    <n v="0"/>
    <n v="0"/>
    <n v="0"/>
    <n v="0"/>
  </r>
  <r>
    <x v="14"/>
    <n v="3060003010"/>
    <s v="FAMILY &amp; CHILD NURSING"/>
    <x v="190"/>
    <m/>
    <m/>
    <s v="EDUCARE 2015-2017"/>
    <x v="2"/>
    <x v="133"/>
    <n v="0"/>
    <n v="0"/>
    <n v="0"/>
    <n v="-39514.519999999997"/>
    <n v="0"/>
  </r>
  <r>
    <x v="14"/>
    <n v="3060003000"/>
    <s v="FAMILY &amp; CHILD NURSING"/>
    <x v="191"/>
    <s v="S"/>
    <n v="618672"/>
    <s v="ZIM SON ON CAMPUS"/>
    <x v="5"/>
    <x v="132"/>
    <n v="0"/>
    <n v="0"/>
    <n v="0"/>
    <n v="0"/>
    <n v="0"/>
  </r>
  <r>
    <x v="15"/>
    <n v="3080001000"/>
    <s v="DEPARTMENT OF PHARMACY"/>
    <x v="192"/>
    <m/>
    <m/>
    <s v="OPTIMIZING BUSULFAN"/>
    <x v="37"/>
    <x v="134"/>
    <n v="318.7"/>
    <n v="0"/>
    <n v="0"/>
    <n v="0"/>
    <n v="0"/>
  </r>
  <r>
    <x v="15"/>
    <n v="3080001000"/>
    <s v="DEPARTMENT OF PHARMACY"/>
    <x v="193"/>
    <m/>
    <m/>
    <s v="JANSSEN STUDY 1"/>
    <x v="38"/>
    <x v="135"/>
    <n v="91.95"/>
    <n v="0"/>
    <n v="0"/>
    <n v="0"/>
    <n v="-427.13"/>
  </r>
  <r>
    <x v="15"/>
    <n v="3080004000"/>
    <s v="PHARMACEUTICS"/>
    <x v="194"/>
    <s v="S"/>
    <n v="610306"/>
    <s v="EDGE-MICRO-16-17"/>
    <x v="5"/>
    <x v="136"/>
    <n v="0"/>
    <n v="0"/>
    <n v="0"/>
    <n v="0"/>
    <n v="0"/>
  </r>
  <r>
    <x v="16"/>
    <n v="3100002050"/>
    <s v="ENVIRO &amp; OCCUP HEALTH"/>
    <x v="195"/>
    <s v="S"/>
    <n v="610306"/>
    <s v="EDGE-FGPM-16-17"/>
    <x v="5"/>
    <x v="137"/>
    <n v="346.85"/>
    <n v="0"/>
    <n v="0"/>
    <n v="0"/>
    <n v="0"/>
  </r>
  <r>
    <x v="16"/>
    <n v="3100002050"/>
    <s v="ENVIRO &amp; OCCUP HEALTH"/>
    <x v="196"/>
    <s v="S"/>
    <n v="610306"/>
    <s v="EDGE-CTSU-16-17"/>
    <x v="5"/>
    <x v="138"/>
    <n v="0"/>
    <n v="0"/>
    <n v="0"/>
    <n v="0"/>
    <n v="0"/>
  </r>
  <r>
    <x v="16"/>
    <n v="3100002050"/>
    <s v="ENVIRO &amp; OCCUP HEALTH"/>
    <x v="197"/>
    <s v="P"/>
    <n v="610306"/>
    <s v="EDGE RENEWAL 2015"/>
    <x v="5"/>
    <x v="137"/>
    <n v="0"/>
    <n v="-5773.57"/>
    <n v="0"/>
    <n v="0"/>
    <n v="0"/>
  </r>
  <r>
    <x v="16"/>
    <n v="3100002000"/>
    <s v="ENVIRO &amp; OCCUP HEALTH"/>
    <x v="198"/>
    <m/>
    <m/>
    <s v="SETO HEI"/>
    <x v="25"/>
    <x v="139"/>
    <n v="0"/>
    <n v="0"/>
    <n v="0"/>
    <n v="65710.570000000007"/>
    <n v="0"/>
  </r>
  <r>
    <x v="16"/>
    <n v="3100049020"/>
    <s v="GLOBAL HEALTH"/>
    <x v="199"/>
    <s v="S"/>
    <n v="618722"/>
    <s v="HRH MALAWI SUB"/>
    <x v="5"/>
    <x v="140"/>
    <n v="0"/>
    <n v="0"/>
    <n v="0"/>
    <n v="0"/>
    <n v="0"/>
  </r>
  <r>
    <x v="16"/>
    <n v="3100002050"/>
    <s v="ENVIRO &amp; OCCUP HEALTH"/>
    <x v="200"/>
    <s v="S"/>
    <n v="610306"/>
    <s v="EDGE-EABES-16-17"/>
    <x v="5"/>
    <x v="141"/>
    <n v="17.32"/>
    <n v="0"/>
    <n v="0"/>
    <n v="0"/>
    <n v="0"/>
  </r>
  <r>
    <x v="16"/>
    <n v="3100002000"/>
    <s v="ENVIRO &amp; OCCUP HEALTH"/>
    <x v="201"/>
    <m/>
    <m/>
    <s v="BEBTEH T32 YRS 6-10"/>
    <x v="39"/>
    <x v="142"/>
    <n v="0"/>
    <n v="0"/>
    <n v="0"/>
    <n v="0"/>
    <n v="0"/>
  </r>
  <r>
    <x v="16"/>
    <n v="3100003270"/>
    <s v="EPIDEMIOLOGY"/>
    <x v="202"/>
    <m/>
    <m/>
    <s v="WOMEN &amp; HIV YR2"/>
    <x v="0"/>
    <x v="143"/>
    <n v="5200"/>
    <n v="0"/>
    <n v="4850.0200000000004"/>
    <n v="0"/>
    <n v="0"/>
  </r>
  <r>
    <x v="16"/>
    <n v="3100002020"/>
    <s v="ENVIRO &amp; OCCUP HEALTH"/>
    <x v="203"/>
    <s v="P"/>
    <n v="629887"/>
    <s v="AG CENTER 15-16"/>
    <x v="5"/>
    <x v="144"/>
    <n v="0"/>
    <n v="-68874"/>
    <n v="0"/>
    <n v="0"/>
    <n v="0"/>
  </r>
  <r>
    <x v="16"/>
    <n v="3100004030"/>
    <s v="HEALTH SERVICES/MAIN"/>
    <x v="204"/>
    <m/>
    <m/>
    <s v="AOI LEADERSHIP ACADEMY"/>
    <x v="5"/>
    <x v="145"/>
    <n v="0"/>
    <n v="0"/>
    <n v="0"/>
    <n v="53172.160000000003"/>
    <n v="0"/>
  </r>
  <r>
    <x v="16"/>
    <n v="3100002000"/>
    <s v="ENVIRO &amp; OCCUP HEALTH"/>
    <x v="205"/>
    <m/>
    <m/>
    <s v="SHIP TRUCKERS JOHNSON"/>
    <x v="2"/>
    <x v="146"/>
    <n v="2445.46"/>
    <n v="0"/>
    <n v="0"/>
    <n v="0"/>
    <n v="0"/>
  </r>
  <r>
    <x v="16"/>
    <n v="3100002000"/>
    <s v="ENVIRO &amp; OCCUP HEALTH"/>
    <x v="206"/>
    <m/>
    <m/>
    <s v="HEARING CONSERVATION"/>
    <x v="0"/>
    <x v="147"/>
    <n v="0"/>
    <n v="0"/>
    <n v="1.33"/>
    <n v="0"/>
    <n v="0"/>
  </r>
  <r>
    <x v="16"/>
    <n v="3100003230"/>
    <s v="EPIDEMIOLOGY"/>
    <x v="207"/>
    <s v="P"/>
    <n v="634325"/>
    <s v="ADGC YR 7"/>
    <x v="5"/>
    <x v="148"/>
    <n v="0"/>
    <n v="0"/>
    <n v="6217.26"/>
    <n v="2203.34"/>
    <n v="0"/>
  </r>
  <r>
    <x v="16"/>
    <n v="3100002020"/>
    <s v="ENVIRO &amp; OCCUP HEALTH"/>
    <x v="208"/>
    <s v="S"/>
    <n v="629887"/>
    <s v="AG ERGO 15-16"/>
    <x v="5"/>
    <x v="144"/>
    <n v="0"/>
    <n v="0"/>
    <n v="0"/>
    <n v="0"/>
    <n v="0"/>
  </r>
  <r>
    <x v="16"/>
    <n v="3100003000"/>
    <s v="EPIDEMIOLOGY"/>
    <x v="209"/>
    <s v="P"/>
    <n v="624133"/>
    <s v="CNPHD"/>
    <x v="0"/>
    <x v="149"/>
    <n v="7039.42"/>
    <n v="0"/>
    <n v="0"/>
    <n v="0"/>
    <n v="0"/>
  </r>
  <r>
    <x v="16"/>
    <n v="3100002020"/>
    <s v="ENVIRO &amp; OCCUP HEALTH"/>
    <x v="210"/>
    <s v="S"/>
    <n v="629887"/>
    <s v="AG PEST TECH 15-16"/>
    <x v="5"/>
    <x v="144"/>
    <n v="5.46"/>
    <n v="0"/>
    <n v="0"/>
    <n v="0"/>
    <n v="0"/>
  </r>
  <r>
    <x v="16"/>
    <n v="3100002020"/>
    <s v="ENVIRO &amp; OCCUP HEALTH"/>
    <x v="211"/>
    <s v="S"/>
    <n v="629887"/>
    <s v="AG PYRETHROID 15-16"/>
    <x v="5"/>
    <x v="144"/>
    <n v="0"/>
    <n v="0"/>
    <n v="0"/>
    <n v="0"/>
    <n v="0"/>
  </r>
  <r>
    <x v="16"/>
    <n v="3100002020"/>
    <s v="ENVIRO &amp; OCCUP HEALTH"/>
    <x v="212"/>
    <s v="S"/>
    <n v="629887"/>
    <s v="AG OP ADDUCTS 15-16"/>
    <x v="5"/>
    <x v="144"/>
    <n v="0"/>
    <n v="0"/>
    <n v="0"/>
    <n v="0"/>
    <n v="0"/>
  </r>
  <r>
    <x v="16"/>
    <n v="3100049000"/>
    <s v="GLOBAL HEALTH"/>
    <x v="213"/>
    <m/>
    <m/>
    <s v="MAX ASSESSMENT"/>
    <x v="19"/>
    <x v="150"/>
    <n v="0"/>
    <n v="0"/>
    <n v="9453.7199999999993"/>
    <n v="0"/>
    <n v="0"/>
  </r>
  <r>
    <x v="16"/>
    <n v="3100002050"/>
    <s v="ENVIRO &amp; OCCUP HEALTH"/>
    <x v="214"/>
    <s v="S"/>
    <n v="610306"/>
    <s v="R-CLIMATE COEC SUPP"/>
    <x v="5"/>
    <x v="137"/>
    <n v="0"/>
    <n v="0"/>
    <n v="0"/>
    <n v="0"/>
    <n v="0"/>
  </r>
  <r>
    <x v="16"/>
    <n v="3100049020"/>
    <s v="GLOBAL HEALTH"/>
    <x v="215"/>
    <s v="P"/>
    <n v="618722"/>
    <s v="HRH MALAWI"/>
    <x v="5"/>
    <x v="140"/>
    <n v="0"/>
    <n v="0"/>
    <n v="0"/>
    <n v="0"/>
    <n v="-56.25"/>
  </r>
  <r>
    <x v="16"/>
    <n v="3100002050"/>
    <s v="ENVIRO &amp; OCCUP HEALTH"/>
    <x v="216"/>
    <s v="S"/>
    <n v="610306"/>
    <s v="EDGE-BBU-16-17"/>
    <x v="5"/>
    <x v="137"/>
    <n v="0"/>
    <n v="0"/>
    <n v="0"/>
    <n v="0"/>
    <n v="0"/>
  </r>
  <r>
    <x v="16"/>
    <n v="3100002000"/>
    <s v="ENVIRO &amp; OCCUP HEALTH"/>
    <x v="217"/>
    <m/>
    <m/>
    <s v="NEU-WBV"/>
    <x v="22"/>
    <x v="146"/>
    <n v="0"/>
    <n v="0"/>
    <n v="0"/>
    <n v="0"/>
    <n v="-16302.65"/>
  </r>
  <r>
    <x v="16"/>
    <n v="3100002020"/>
    <s v="ENVIRO &amp; OCCUP HEALTH"/>
    <x v="218"/>
    <s v="S"/>
    <n v="629887"/>
    <s v="AG PEST EDU 15-16"/>
    <x v="5"/>
    <x v="144"/>
    <n v="0"/>
    <n v="0"/>
    <n v="0"/>
    <n v="0"/>
    <n v="0"/>
  </r>
  <r>
    <x v="16"/>
    <n v="3100002050"/>
    <s v="ENVIRO &amp; OCCUP HEALTH"/>
    <x v="219"/>
    <s v="S"/>
    <n v="610306"/>
    <s v="EDGE-JULIA-SUPP-16-17"/>
    <x v="5"/>
    <x v="137"/>
    <n v="0"/>
    <n v="0"/>
    <n v="0"/>
    <n v="0"/>
    <n v="0"/>
  </r>
  <r>
    <x v="16"/>
    <n v="3100002050"/>
    <s v="ENVIRO &amp; OCCUP HEALTH"/>
    <x v="220"/>
    <s v="S"/>
    <n v="610306"/>
    <s v="EDGE-PP21-COSTA"/>
    <x v="5"/>
    <x v="137"/>
    <n v="0"/>
    <n v="0"/>
    <n v="0"/>
    <n v="0"/>
    <n v="0"/>
  </r>
  <r>
    <x v="16"/>
    <n v="3100002050"/>
    <s v="ENVIRO &amp; OCCUP HEALTH"/>
    <x v="221"/>
    <s v="S"/>
    <n v="610306"/>
    <s v="EDGE-PP21-XU"/>
    <x v="5"/>
    <x v="137"/>
    <n v="0"/>
    <n v="0"/>
    <n v="0"/>
    <n v="0"/>
    <n v="0"/>
  </r>
  <r>
    <x v="16"/>
    <n v="3100002050"/>
    <s v="ENVIRO &amp; OCCUP HEALTH"/>
    <x v="222"/>
    <s v="S"/>
    <n v="610306"/>
    <s v="EDGE-PP21-MAO"/>
    <x v="5"/>
    <x v="137"/>
    <n v="0"/>
    <n v="0"/>
    <n v="0"/>
    <n v="0"/>
    <n v="0"/>
  </r>
  <r>
    <x v="16"/>
    <n v="3100002050"/>
    <s v="ENVIRO &amp; OCCUP HEALTH"/>
    <x v="223"/>
    <s v="S"/>
    <n v="610306"/>
    <s v="EDGE-CUI 16-17"/>
    <x v="5"/>
    <x v="137"/>
    <n v="0"/>
    <n v="0"/>
    <n v="0"/>
    <n v="0"/>
    <n v="0"/>
  </r>
  <r>
    <x v="16"/>
    <n v="3100002050"/>
    <s v="ENVIRO &amp; OCCUP HEALTH"/>
    <x v="224"/>
    <s v="S"/>
    <n v="610306"/>
    <s v="EDGE-MAN 16-17"/>
    <x v="5"/>
    <x v="137"/>
    <n v="0"/>
    <n v="0"/>
    <n v="0"/>
    <n v="0"/>
    <n v="0"/>
  </r>
  <r>
    <x v="16"/>
    <n v="3100002050"/>
    <s v="ENVIRO &amp; OCCUP HEALTH"/>
    <x v="225"/>
    <s v="S"/>
    <n v="610306"/>
    <s v="EDGE-COEC-16-17"/>
    <x v="5"/>
    <x v="137"/>
    <n v="0"/>
    <n v="0"/>
    <n v="0"/>
    <n v="0"/>
    <n v="0"/>
  </r>
  <r>
    <x v="17"/>
    <n v="4020110301"/>
    <s v="CENTRAL CAP PROJECTS"/>
    <x v="226"/>
    <s v="S"/>
    <n v="618256"/>
    <s v="204366 HSC I WING FL 3"/>
    <x v="0"/>
    <x v="151"/>
    <n v="0"/>
    <n v="0"/>
    <n v="42669.35"/>
    <n v="0"/>
    <n v="0"/>
  </r>
  <r>
    <x v="17"/>
    <n v="4020110301"/>
    <s v="CENTRAL CAP PROJECTS"/>
    <x v="227"/>
    <s v="S"/>
    <n v="618256"/>
    <s v="204353 WaNPRC AZ"/>
    <x v="0"/>
    <x v="151"/>
    <n v="636654.14"/>
    <n v="0"/>
    <n v="1549987.6"/>
    <n v="0"/>
    <n v="0"/>
  </r>
  <r>
    <x v="17"/>
    <n v="4020110301"/>
    <s v="CENTRAL CAP PROJECTS"/>
    <x v="228"/>
    <s v="S"/>
    <n v="618256"/>
    <s v="P#205925 WESTRN MIC PR"/>
    <x v="0"/>
    <x v="151"/>
    <n v="6961.71"/>
    <n v="0"/>
    <n v="449256.89"/>
    <n v="0"/>
    <n v="0"/>
  </r>
  <r>
    <x v="18"/>
    <n v="6100001000"/>
    <s v="BR-T DEAN'S OFFICE"/>
    <x v="229"/>
    <m/>
    <m/>
    <s v="LATE DEPARTURE_UVA"/>
    <x v="11"/>
    <x v="152"/>
    <n v="0"/>
    <n v="0"/>
    <n v="4715.6099999999997"/>
    <n v="0"/>
    <n v="0"/>
  </r>
  <r>
    <x v="19"/>
    <n v="6150001100"/>
    <s v="ACADEMIC AFFAIRS-T"/>
    <x v="230"/>
    <m/>
    <m/>
    <s v="HIRSCHBERG IPA"/>
    <x v="40"/>
    <x v="153"/>
    <n v="0"/>
    <n v="0"/>
    <n v="183254.94"/>
    <n v="19721.0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preserveFormatting="0" itemPrintTitles="1" createdVersion="5" indent="0" outline="1" outlineData="1" multipleFieldFilters="0" rowHeaderCaption="PI or Budget Number" colHeaderCaption="Year">
  <location ref="A3:G25" firstHeaderRow="1" firstDataRow="2" firstDataCol="1"/>
  <pivotFields count="14">
    <pivotField axis="axisRow" showAll="0">
      <items count="21">
        <item sd="0" x="1"/>
        <item sd="0" x="3"/>
        <item sd="0" x="5"/>
        <item sd="0" x="6"/>
        <item sd="0" x="7"/>
        <item sd="0" x="10"/>
        <item sd="0" x="13"/>
        <item sd="0" x="14"/>
        <item sd="0" x="15"/>
        <item sd="0" x="16"/>
        <item sd="0" x="9"/>
        <item sd="0" x="12"/>
        <item sd="0" x="8"/>
        <item sd="0" x="11"/>
        <item sd="0" x="18"/>
        <item sd="0" x="2"/>
        <item sd="0" x="4"/>
        <item sd="0" x="0"/>
        <item sd="0" x="17"/>
        <item sd="0" x="19"/>
        <item t="default" sd="0"/>
      </items>
    </pivotField>
    <pivotField showAll="0"/>
    <pivotField showAll="0"/>
    <pivotField axis="axisRow" dataField="1" showAll="0">
      <items count="232">
        <item x="5"/>
        <item x="119"/>
        <item x="80"/>
        <item x="63"/>
        <item x="67"/>
        <item x="61"/>
        <item x="60"/>
        <item x="57"/>
        <item x="56"/>
        <item x="68"/>
        <item x="69"/>
        <item x="81"/>
        <item x="70"/>
        <item x="71"/>
        <item x="76"/>
        <item x="78"/>
        <item x="79"/>
        <item x="77"/>
        <item x="74"/>
        <item x="73"/>
        <item x="72"/>
        <item x="58"/>
        <item x="59"/>
        <item x="62"/>
        <item x="55"/>
        <item x="117"/>
        <item x="21"/>
        <item x="12"/>
        <item x="213"/>
        <item x="124"/>
        <item x="122"/>
        <item x="2"/>
        <item x="217"/>
        <item x="30"/>
        <item x="198"/>
        <item x="25"/>
        <item x="149"/>
        <item x="148"/>
        <item x="147"/>
        <item x="201"/>
        <item x="144"/>
        <item x="15"/>
        <item x="16"/>
        <item x="151"/>
        <item x="170"/>
        <item x="171"/>
        <item x="4"/>
        <item x="9"/>
        <item x="17"/>
        <item x="28"/>
        <item x="34"/>
        <item x="35"/>
        <item x="38"/>
        <item x="37"/>
        <item x="159"/>
        <item x="190"/>
        <item x="205"/>
        <item x="66"/>
        <item x="75"/>
        <item x="156"/>
        <item x="157"/>
        <item x="129"/>
        <item x="139"/>
        <item x="192"/>
        <item x="52"/>
        <item x="54"/>
        <item x="183"/>
        <item x="179"/>
        <item x="155"/>
        <item x="154"/>
        <item x="141"/>
        <item x="143"/>
        <item x="133"/>
        <item x="164"/>
        <item x="182"/>
        <item x="126"/>
        <item x="229"/>
        <item x="7"/>
        <item x="8"/>
        <item x="14"/>
        <item x="22"/>
        <item x="24"/>
        <item x="23"/>
        <item x="20"/>
        <item x="18"/>
        <item x="29"/>
        <item x="31"/>
        <item x="36"/>
        <item x="85"/>
        <item x="65"/>
        <item x="92"/>
        <item x="118"/>
        <item x="153"/>
        <item x="150"/>
        <item x="161"/>
        <item x="131"/>
        <item x="186"/>
        <item x="185"/>
        <item x="166"/>
        <item x="187"/>
        <item x="175"/>
        <item x="135"/>
        <item x="138"/>
        <item x="189"/>
        <item x="191"/>
        <item x="194"/>
        <item x="197"/>
        <item x="218"/>
        <item x="223"/>
        <item x="224"/>
        <item x="225"/>
        <item x="216"/>
        <item x="200"/>
        <item x="221"/>
        <item x="196"/>
        <item x="220"/>
        <item x="195"/>
        <item x="212"/>
        <item x="215"/>
        <item x="203"/>
        <item x="222"/>
        <item x="210"/>
        <item x="199"/>
        <item x="219"/>
        <item x="204"/>
        <item x="207"/>
        <item x="214"/>
        <item x="208"/>
        <item x="211"/>
        <item x="0"/>
        <item x="1"/>
        <item x="3"/>
        <item x="6"/>
        <item x="10"/>
        <item x="11"/>
        <item x="13"/>
        <item x="19"/>
        <item x="26"/>
        <item x="27"/>
        <item x="32"/>
        <item x="33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64"/>
        <item x="82"/>
        <item x="83"/>
        <item x="84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20"/>
        <item x="121"/>
        <item x="123"/>
        <item x="125"/>
        <item x="127"/>
        <item x="128"/>
        <item x="130"/>
        <item x="132"/>
        <item x="134"/>
        <item x="136"/>
        <item x="137"/>
        <item x="140"/>
        <item x="142"/>
        <item x="145"/>
        <item x="146"/>
        <item x="152"/>
        <item x="158"/>
        <item x="160"/>
        <item x="162"/>
        <item x="163"/>
        <item x="165"/>
        <item x="167"/>
        <item x="168"/>
        <item x="169"/>
        <item x="172"/>
        <item x="173"/>
        <item x="174"/>
        <item x="176"/>
        <item x="177"/>
        <item x="178"/>
        <item x="180"/>
        <item x="181"/>
        <item x="184"/>
        <item x="188"/>
        <item x="193"/>
        <item x="202"/>
        <item x="206"/>
        <item x="209"/>
        <item x="226"/>
        <item x="227"/>
        <item x="228"/>
        <item x="230"/>
        <item t="default"/>
      </items>
    </pivotField>
    <pivotField showAll="0"/>
    <pivotField showAll="0"/>
    <pivotField showAll="0"/>
    <pivotField axis="axisCol" numFmtId="14" showAll="0" sortType="ascending">
      <items count="11">
        <item x="0"/>
        <item x="9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55">
        <item x="10"/>
        <item x="56"/>
        <item x="48"/>
        <item x="83"/>
        <item x="79"/>
        <item x="76"/>
        <item x="45"/>
        <item x="17"/>
        <item x="49"/>
        <item x="54"/>
        <item x="105"/>
        <item x="103"/>
        <item x="150"/>
        <item x="146"/>
        <item x="44"/>
        <item x="19"/>
        <item x="121"/>
        <item x="59"/>
        <item x="62"/>
        <item x="50"/>
        <item x="47"/>
        <item x="46"/>
        <item x="24"/>
        <item x="70"/>
        <item x="77"/>
        <item x="139"/>
        <item x="142"/>
        <item x="107"/>
        <item x="99"/>
        <item x="61"/>
        <item x="100"/>
        <item x="55"/>
        <item x="1"/>
        <item x="85"/>
        <item x="57"/>
        <item x="12"/>
        <item x="60"/>
        <item x="81"/>
        <item x="120"/>
        <item x="3"/>
        <item x="7"/>
        <item x="13"/>
        <item x="22"/>
        <item x="27"/>
        <item x="28"/>
        <item x="90"/>
        <item x="110"/>
        <item x="112"/>
        <item x="133"/>
        <item x="53"/>
        <item x="58"/>
        <item x="134"/>
        <item x="41"/>
        <item x="43"/>
        <item x="78"/>
        <item x="89"/>
        <item x="96"/>
        <item x="109"/>
        <item x="108"/>
        <item x="98"/>
        <item x="93"/>
        <item x="117"/>
        <item x="128"/>
        <item x="87"/>
        <item x="152"/>
        <item x="5"/>
        <item x="6"/>
        <item x="11"/>
        <item x="16"/>
        <item x="18"/>
        <item x="14"/>
        <item x="23"/>
        <item x="25"/>
        <item x="29"/>
        <item x="66"/>
        <item x="52"/>
        <item x="72"/>
        <item x="104"/>
        <item x="114"/>
        <item x="71"/>
        <item x="91"/>
        <item x="130"/>
        <item x="129"/>
        <item x="118"/>
        <item x="124"/>
        <item x="95"/>
        <item x="132"/>
        <item x="136"/>
        <item x="137"/>
        <item x="144"/>
        <item x="141"/>
        <item x="138"/>
        <item x="140"/>
        <item x="145"/>
        <item x="148"/>
        <item x="0"/>
        <item x="2"/>
        <item x="4"/>
        <item x="8"/>
        <item x="9"/>
        <item x="15"/>
        <item x="20"/>
        <item x="21"/>
        <item x="26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51"/>
        <item x="63"/>
        <item x="64"/>
        <item x="65"/>
        <item x="67"/>
        <item x="68"/>
        <item x="69"/>
        <item x="73"/>
        <item x="74"/>
        <item x="75"/>
        <item x="80"/>
        <item x="82"/>
        <item x="84"/>
        <item x="86"/>
        <item x="88"/>
        <item x="92"/>
        <item x="94"/>
        <item x="97"/>
        <item x="101"/>
        <item x="102"/>
        <item x="106"/>
        <item x="111"/>
        <item x="113"/>
        <item x="115"/>
        <item x="116"/>
        <item x="119"/>
        <item x="122"/>
        <item x="123"/>
        <item x="125"/>
        <item x="126"/>
        <item x="127"/>
        <item x="131"/>
        <item x="135"/>
        <item x="143"/>
        <item x="147"/>
        <item x="149"/>
        <item x="151"/>
        <item x="153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</pivotFields>
  <rowFields count="3">
    <field x="0"/>
    <field x="8"/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 v="2"/>
    </i>
    <i>
      <x v="6"/>
    </i>
    <i>
      <x v="7"/>
    </i>
    <i>
      <x v="8"/>
    </i>
    <i>
      <x v="9"/>
    </i>
    <i t="grand">
      <x/>
    </i>
  </colItems>
  <dataFields count="1">
    <dataField name="Major Org Code Description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A27" sqref="A27"/>
    </sheetView>
  </sheetViews>
  <sheetFormatPr defaultRowHeight="15" x14ac:dyDescent="0.25"/>
  <cols>
    <col min="1" max="1" width="32.7109375" customWidth="1"/>
    <col min="2" max="5" width="8.7109375" customWidth="1"/>
    <col min="6" max="8" width="11.7109375" customWidth="1"/>
    <col min="9" max="9" width="9.7109375" customWidth="1"/>
    <col min="10" max="10" width="8.7109375" customWidth="1"/>
    <col min="11" max="15" width="9.7109375" customWidth="1"/>
    <col min="16" max="18" width="10.7109375" customWidth="1"/>
    <col min="19" max="19" width="9.7109375" customWidth="1"/>
    <col min="20" max="20" width="8.7109375" customWidth="1"/>
    <col min="21" max="22" width="9.7109375" customWidth="1"/>
    <col min="23" max="23" width="8.7109375" customWidth="1"/>
    <col min="24" max="26" width="9.7109375" customWidth="1"/>
    <col min="27" max="27" width="8.7109375" customWidth="1"/>
    <col min="28" max="29" width="9.7109375" customWidth="1"/>
    <col min="30" max="30" width="8.7109375" customWidth="1"/>
    <col min="31" max="35" width="9.7109375" customWidth="1"/>
    <col min="36" max="37" width="8.7109375" customWidth="1"/>
    <col min="38" max="45" width="9.7109375" customWidth="1"/>
    <col min="46" max="46" width="8.7109375" customWidth="1"/>
    <col min="47" max="60" width="9.7109375" customWidth="1"/>
    <col min="61" max="61" width="10.7109375" customWidth="1"/>
    <col min="62" max="62" width="9.7109375" customWidth="1"/>
    <col min="63" max="63" width="11.28515625" bestFit="1" customWidth="1"/>
  </cols>
  <sheetData>
    <row r="1" spans="1:9" ht="23.25" x14ac:dyDescent="0.35">
      <c r="A1" s="11" t="s">
        <v>485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3" t="s">
        <v>476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7" t="s">
        <v>477</v>
      </c>
      <c r="B3" s="17" t="s">
        <v>478</v>
      </c>
    </row>
    <row r="4" spans="1:9" x14ac:dyDescent="0.25">
      <c r="A4" s="17" t="s">
        <v>479</v>
      </c>
      <c r="B4" s="14" t="s">
        <v>486</v>
      </c>
      <c r="C4" s="14" t="s">
        <v>480</v>
      </c>
      <c r="D4" s="14" t="s">
        <v>481</v>
      </c>
      <c r="E4" s="14" t="s">
        <v>482</v>
      </c>
      <c r="F4" s="14" t="s">
        <v>483</v>
      </c>
      <c r="G4" s="14" t="s">
        <v>484</v>
      </c>
    </row>
    <row r="5" spans="1:9" x14ac:dyDescent="0.25">
      <c r="A5" s="15" t="s">
        <v>20</v>
      </c>
      <c r="B5" s="16"/>
      <c r="C5" s="16">
        <v>1</v>
      </c>
      <c r="D5" s="16"/>
      <c r="E5" s="16">
        <v>3</v>
      </c>
      <c r="F5" s="16">
        <v>2</v>
      </c>
      <c r="G5" s="16">
        <v>6</v>
      </c>
    </row>
    <row r="6" spans="1:9" x14ac:dyDescent="0.25">
      <c r="A6" s="15" t="s">
        <v>37</v>
      </c>
      <c r="B6" s="16"/>
      <c r="C6" s="16"/>
      <c r="D6" s="16"/>
      <c r="E6" s="16">
        <v>2</v>
      </c>
      <c r="F6" s="16">
        <v>3</v>
      </c>
      <c r="G6" s="16">
        <v>5</v>
      </c>
    </row>
    <row r="7" spans="1:9" x14ac:dyDescent="0.25">
      <c r="A7" s="15" t="s">
        <v>52</v>
      </c>
      <c r="B7" s="16"/>
      <c r="C7" s="16">
        <v>2</v>
      </c>
      <c r="D7" s="16"/>
      <c r="E7" s="16"/>
      <c r="F7" s="16"/>
      <c r="G7" s="16">
        <v>2</v>
      </c>
    </row>
    <row r="8" spans="1:9" x14ac:dyDescent="0.25">
      <c r="A8" s="15" t="s">
        <v>57</v>
      </c>
      <c r="B8" s="16"/>
      <c r="C8" s="16"/>
      <c r="D8" s="16"/>
      <c r="E8" s="16">
        <v>3</v>
      </c>
      <c r="F8" s="16">
        <v>6</v>
      </c>
      <c r="G8" s="16">
        <v>9</v>
      </c>
    </row>
    <row r="9" spans="1:9" x14ac:dyDescent="0.25">
      <c r="A9" s="15" t="s">
        <v>79</v>
      </c>
      <c r="B9" s="16"/>
      <c r="C9" s="16"/>
      <c r="D9" s="16"/>
      <c r="E9" s="16">
        <v>2</v>
      </c>
      <c r="F9" s="16">
        <v>4</v>
      </c>
      <c r="G9" s="16">
        <v>6</v>
      </c>
    </row>
    <row r="10" spans="1:9" x14ac:dyDescent="0.25">
      <c r="A10" s="15" t="s">
        <v>105</v>
      </c>
      <c r="B10" s="16"/>
      <c r="C10" s="16"/>
      <c r="D10" s="16"/>
      <c r="E10" s="16">
        <v>3</v>
      </c>
      <c r="F10" s="16">
        <v>1</v>
      </c>
      <c r="G10" s="16">
        <v>4</v>
      </c>
    </row>
    <row r="11" spans="1:9" x14ac:dyDescent="0.25">
      <c r="A11" s="15" t="s">
        <v>147</v>
      </c>
      <c r="B11" s="16">
        <v>1</v>
      </c>
      <c r="C11" s="16">
        <v>9</v>
      </c>
      <c r="D11" s="16">
        <v>10</v>
      </c>
      <c r="E11" s="16">
        <v>23</v>
      </c>
      <c r="F11" s="16">
        <v>91</v>
      </c>
      <c r="G11" s="16">
        <v>134</v>
      </c>
    </row>
    <row r="12" spans="1:9" x14ac:dyDescent="0.25">
      <c r="A12" s="15" t="s">
        <v>395</v>
      </c>
      <c r="B12" s="16"/>
      <c r="C12" s="16"/>
      <c r="D12" s="16"/>
      <c r="E12" s="16">
        <v>1</v>
      </c>
      <c r="F12" s="16">
        <v>2</v>
      </c>
      <c r="G12" s="16">
        <v>3</v>
      </c>
    </row>
    <row r="13" spans="1:9" x14ac:dyDescent="0.25">
      <c r="A13" s="15" t="s">
        <v>402</v>
      </c>
      <c r="B13" s="16"/>
      <c r="C13" s="16"/>
      <c r="D13" s="16"/>
      <c r="E13" s="16"/>
      <c r="F13" s="16">
        <v>3</v>
      </c>
      <c r="G13" s="16">
        <v>3</v>
      </c>
    </row>
    <row r="14" spans="1:9" x14ac:dyDescent="0.25">
      <c r="A14" s="15" t="s">
        <v>411</v>
      </c>
      <c r="B14" s="16"/>
      <c r="C14" s="16"/>
      <c r="D14" s="16">
        <v>1</v>
      </c>
      <c r="E14" s="16">
        <v>4</v>
      </c>
      <c r="F14" s="16">
        <v>26</v>
      </c>
      <c r="G14" s="16">
        <v>31</v>
      </c>
    </row>
    <row r="15" spans="1:9" x14ac:dyDescent="0.25">
      <c r="A15" s="15" t="s">
        <v>101</v>
      </c>
      <c r="B15" s="16"/>
      <c r="C15" s="16"/>
      <c r="D15" s="16"/>
      <c r="E15" s="16">
        <v>1</v>
      </c>
      <c r="F15" s="16"/>
      <c r="G15" s="16">
        <v>1</v>
      </c>
    </row>
    <row r="16" spans="1:9" x14ac:dyDescent="0.25">
      <c r="A16" s="15" t="s">
        <v>143</v>
      </c>
      <c r="B16" s="16"/>
      <c r="C16" s="16"/>
      <c r="D16" s="16"/>
      <c r="E16" s="16">
        <v>1</v>
      </c>
      <c r="F16" s="16"/>
      <c r="G16" s="16">
        <v>1</v>
      </c>
    </row>
    <row r="17" spans="1:7" x14ac:dyDescent="0.25">
      <c r="A17" s="15" t="s">
        <v>96</v>
      </c>
      <c r="B17" s="16"/>
      <c r="C17" s="16"/>
      <c r="D17" s="16"/>
      <c r="E17" s="16"/>
      <c r="F17" s="16">
        <v>2</v>
      </c>
      <c r="G17" s="16">
        <v>2</v>
      </c>
    </row>
    <row r="18" spans="1:7" x14ac:dyDescent="0.25">
      <c r="A18" s="15" t="s">
        <v>113</v>
      </c>
      <c r="B18" s="16"/>
      <c r="C18" s="16"/>
      <c r="D18" s="16"/>
      <c r="E18" s="16"/>
      <c r="F18" s="16">
        <v>15</v>
      </c>
      <c r="G18" s="16">
        <v>15</v>
      </c>
    </row>
    <row r="19" spans="1:7" x14ac:dyDescent="0.25">
      <c r="A19" s="15" t="s">
        <v>466</v>
      </c>
      <c r="B19" s="16"/>
      <c r="C19" s="16"/>
      <c r="D19" s="16"/>
      <c r="E19" s="16"/>
      <c r="F19" s="16">
        <v>1</v>
      </c>
      <c r="G19" s="16">
        <v>1</v>
      </c>
    </row>
    <row r="20" spans="1:7" x14ac:dyDescent="0.25">
      <c r="A20" s="15" t="s">
        <v>33</v>
      </c>
      <c r="B20" s="16"/>
      <c r="C20" s="16"/>
      <c r="D20" s="16"/>
      <c r="E20" s="16"/>
      <c r="F20" s="16">
        <v>1</v>
      </c>
      <c r="G20" s="16">
        <v>1</v>
      </c>
    </row>
    <row r="21" spans="1:7" x14ac:dyDescent="0.25">
      <c r="A21" s="15" t="s">
        <v>48</v>
      </c>
      <c r="B21" s="16"/>
      <c r="C21" s="16"/>
      <c r="D21" s="16"/>
      <c r="E21" s="16"/>
      <c r="F21" s="16">
        <v>1</v>
      </c>
      <c r="G21" s="16">
        <v>1</v>
      </c>
    </row>
    <row r="22" spans="1:7" x14ac:dyDescent="0.25">
      <c r="A22" s="15" t="s">
        <v>13</v>
      </c>
      <c r="B22" s="16"/>
      <c r="C22" s="16"/>
      <c r="D22" s="16"/>
      <c r="E22" s="16"/>
      <c r="F22" s="16">
        <v>2</v>
      </c>
      <c r="G22" s="16">
        <v>2</v>
      </c>
    </row>
    <row r="23" spans="1:7" x14ac:dyDescent="0.25">
      <c r="A23" s="15" t="s">
        <v>460</v>
      </c>
      <c r="B23" s="16"/>
      <c r="C23" s="16"/>
      <c r="D23" s="16"/>
      <c r="E23" s="16"/>
      <c r="F23" s="16">
        <v>3</v>
      </c>
      <c r="G23" s="16">
        <v>3</v>
      </c>
    </row>
    <row r="24" spans="1:7" x14ac:dyDescent="0.25">
      <c r="A24" s="15" t="s">
        <v>470</v>
      </c>
      <c r="B24" s="16"/>
      <c r="C24" s="16"/>
      <c r="D24" s="16"/>
      <c r="E24" s="16"/>
      <c r="F24" s="16">
        <v>1</v>
      </c>
      <c r="G24" s="16">
        <v>1</v>
      </c>
    </row>
    <row r="25" spans="1:7" x14ac:dyDescent="0.25">
      <c r="A25" s="15" t="s">
        <v>484</v>
      </c>
      <c r="B25" s="16">
        <v>1</v>
      </c>
      <c r="C25" s="16">
        <v>12</v>
      </c>
      <c r="D25" s="16">
        <v>11</v>
      </c>
      <c r="E25" s="16">
        <v>43</v>
      </c>
      <c r="F25" s="16">
        <v>164</v>
      </c>
      <c r="G25" s="16">
        <v>231</v>
      </c>
    </row>
  </sheetData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9.85546875" customWidth="1"/>
    <col min="2" max="2" width="12.7109375" style="18" customWidth="1"/>
    <col min="3" max="3" width="24.5703125" customWidth="1"/>
    <col min="4" max="6" width="9.140625" style="18"/>
    <col min="7" max="7" width="22.140625" customWidth="1"/>
    <col min="8" max="8" width="13.7109375" style="18" bestFit="1" customWidth="1"/>
    <col min="9" max="9" width="27.7109375" customWidth="1"/>
    <col min="10" max="14" width="15.7109375" customWidth="1"/>
    <col min="15" max="15" width="9.140625" customWidth="1"/>
  </cols>
  <sheetData>
    <row r="1" spans="1:14" ht="30" x14ac:dyDescent="0.25">
      <c r="A1" s="2" t="s">
        <v>474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9</v>
      </c>
      <c r="L1" s="5" t="s">
        <v>10</v>
      </c>
      <c r="M1" s="6" t="s">
        <v>11</v>
      </c>
      <c r="N1" s="7" t="s">
        <v>12</v>
      </c>
    </row>
    <row r="2" spans="1:14" x14ac:dyDescent="0.25">
      <c r="A2" t="s">
        <v>13</v>
      </c>
      <c r="B2" s="18">
        <v>2070003000</v>
      </c>
      <c r="C2" t="s">
        <v>14</v>
      </c>
      <c r="D2" s="18">
        <v>618880</v>
      </c>
      <c r="E2" s="18" t="s">
        <v>15</v>
      </c>
      <c r="F2" s="18">
        <v>618880</v>
      </c>
      <c r="G2" t="s">
        <v>16</v>
      </c>
      <c r="H2" s="19">
        <v>42855</v>
      </c>
      <c r="I2" t="s">
        <v>17</v>
      </c>
      <c r="J2" s="8">
        <v>0</v>
      </c>
      <c r="K2" s="8">
        <v>0</v>
      </c>
      <c r="L2" s="8">
        <v>0</v>
      </c>
      <c r="M2" s="8">
        <v>0</v>
      </c>
      <c r="N2" s="8">
        <v>0</v>
      </c>
    </row>
    <row r="3" spans="1:14" x14ac:dyDescent="0.25">
      <c r="A3" t="s">
        <v>13</v>
      </c>
      <c r="B3" s="18">
        <v>2070003000</v>
      </c>
      <c r="C3" t="s">
        <v>14</v>
      </c>
      <c r="D3" s="18">
        <v>619740</v>
      </c>
      <c r="E3" s="18" t="s">
        <v>18</v>
      </c>
      <c r="F3" s="18">
        <v>618880</v>
      </c>
      <c r="G3" t="s">
        <v>19</v>
      </c>
      <c r="H3" s="19">
        <v>42855</v>
      </c>
      <c r="I3" t="s">
        <v>17</v>
      </c>
      <c r="J3" s="8">
        <v>0</v>
      </c>
      <c r="K3" s="8">
        <v>0</v>
      </c>
      <c r="L3" s="8">
        <v>0</v>
      </c>
      <c r="M3" s="8">
        <v>0</v>
      </c>
      <c r="N3" s="8">
        <v>0</v>
      </c>
    </row>
    <row r="4" spans="1:14" x14ac:dyDescent="0.25">
      <c r="A4" t="s">
        <v>20</v>
      </c>
      <c r="B4" s="18">
        <v>2160301000</v>
      </c>
      <c r="C4" t="s">
        <v>21</v>
      </c>
      <c r="D4" s="18">
        <v>652093</v>
      </c>
      <c r="E4" s="18" t="s">
        <v>18</v>
      </c>
      <c r="F4" s="18">
        <v>610230</v>
      </c>
      <c r="G4" t="s">
        <v>22</v>
      </c>
      <c r="H4" s="19">
        <v>42530</v>
      </c>
      <c r="I4" t="s">
        <v>23</v>
      </c>
      <c r="J4" s="8">
        <v>0</v>
      </c>
      <c r="K4" s="8">
        <v>0</v>
      </c>
      <c r="L4" s="8">
        <v>0</v>
      </c>
      <c r="M4" s="8">
        <v>0</v>
      </c>
      <c r="N4" s="8">
        <v>0</v>
      </c>
    </row>
    <row r="5" spans="1:14" x14ac:dyDescent="0.25">
      <c r="A5" t="s">
        <v>20</v>
      </c>
      <c r="B5" s="18">
        <v>2160301000</v>
      </c>
      <c r="C5" t="s">
        <v>21</v>
      </c>
      <c r="D5" s="18">
        <v>638613</v>
      </c>
      <c r="G5" t="s">
        <v>24</v>
      </c>
      <c r="H5" s="19">
        <v>42855</v>
      </c>
      <c r="I5" t="s">
        <v>25</v>
      </c>
      <c r="J5" s="8">
        <v>0</v>
      </c>
      <c r="K5" s="8">
        <v>0</v>
      </c>
      <c r="L5" s="8">
        <v>0</v>
      </c>
      <c r="M5" s="8">
        <v>0</v>
      </c>
      <c r="N5" s="8">
        <v>-260.37</v>
      </c>
    </row>
    <row r="6" spans="1:14" x14ac:dyDescent="0.25">
      <c r="A6" t="s">
        <v>20</v>
      </c>
      <c r="B6" s="18">
        <v>2160301000</v>
      </c>
      <c r="C6" t="s">
        <v>21</v>
      </c>
      <c r="D6" s="18">
        <v>620164</v>
      </c>
      <c r="G6" t="s">
        <v>26</v>
      </c>
      <c r="H6" s="19">
        <v>42735</v>
      </c>
      <c r="I6" t="s">
        <v>27</v>
      </c>
      <c r="J6" s="8">
        <v>0</v>
      </c>
      <c r="K6" s="8">
        <v>0</v>
      </c>
      <c r="L6" s="8">
        <v>0</v>
      </c>
      <c r="M6" s="8">
        <v>20240.28</v>
      </c>
      <c r="N6" s="8">
        <v>0</v>
      </c>
    </row>
    <row r="7" spans="1:14" x14ac:dyDescent="0.25">
      <c r="A7" t="s">
        <v>20</v>
      </c>
      <c r="B7" s="18">
        <v>2160301000</v>
      </c>
      <c r="C7" t="s">
        <v>21</v>
      </c>
      <c r="D7" s="18">
        <v>610230</v>
      </c>
      <c r="G7" t="s">
        <v>28</v>
      </c>
      <c r="H7" s="19">
        <v>42530</v>
      </c>
      <c r="I7" t="s">
        <v>23</v>
      </c>
      <c r="J7" s="8">
        <v>0</v>
      </c>
      <c r="K7" s="8">
        <v>0</v>
      </c>
      <c r="L7" s="8">
        <v>0</v>
      </c>
      <c r="M7" s="8">
        <v>1807.77</v>
      </c>
      <c r="N7" s="8">
        <v>0</v>
      </c>
    </row>
    <row r="8" spans="1:14" x14ac:dyDescent="0.25">
      <c r="A8" t="s">
        <v>20</v>
      </c>
      <c r="B8" s="18">
        <v>2160301000</v>
      </c>
      <c r="C8" t="s">
        <v>21</v>
      </c>
      <c r="D8" s="18">
        <v>668073</v>
      </c>
      <c r="E8" s="18" t="s">
        <v>15</v>
      </c>
      <c r="F8" s="18">
        <v>668073</v>
      </c>
      <c r="G8" t="s">
        <v>29</v>
      </c>
      <c r="H8" s="19">
        <v>42854</v>
      </c>
      <c r="I8" t="s">
        <v>30</v>
      </c>
      <c r="J8" s="8">
        <v>0</v>
      </c>
      <c r="K8" s="8">
        <v>0</v>
      </c>
      <c r="L8" s="8">
        <v>0</v>
      </c>
      <c r="M8" s="8">
        <v>0</v>
      </c>
      <c r="N8" s="8">
        <v>-27.13</v>
      </c>
    </row>
    <row r="9" spans="1:14" x14ac:dyDescent="0.25">
      <c r="A9" t="s">
        <v>20</v>
      </c>
      <c r="B9" s="18">
        <v>2160301000</v>
      </c>
      <c r="C9" t="s">
        <v>21</v>
      </c>
      <c r="D9" s="18">
        <v>626376</v>
      </c>
      <c r="G9" t="s">
        <v>31</v>
      </c>
      <c r="H9" s="19">
        <v>41834</v>
      </c>
      <c r="I9" t="s">
        <v>32</v>
      </c>
      <c r="J9" s="8">
        <v>0</v>
      </c>
      <c r="K9" s="8">
        <v>0</v>
      </c>
      <c r="L9" s="8">
        <v>1486.75</v>
      </c>
      <c r="M9" s="8">
        <v>0</v>
      </c>
      <c r="N9" s="8">
        <v>0</v>
      </c>
    </row>
    <row r="10" spans="1:14" x14ac:dyDescent="0.25">
      <c r="A10" t="s">
        <v>33</v>
      </c>
      <c r="B10" s="18">
        <v>2520002000</v>
      </c>
      <c r="C10" t="s">
        <v>34</v>
      </c>
      <c r="D10" s="18">
        <v>637618</v>
      </c>
      <c r="G10" t="s">
        <v>35</v>
      </c>
      <c r="H10" s="19">
        <v>42825</v>
      </c>
      <c r="I10" t="s">
        <v>36</v>
      </c>
      <c r="J10" s="8">
        <v>0</v>
      </c>
      <c r="K10" s="8">
        <v>0</v>
      </c>
      <c r="L10" s="8">
        <v>0</v>
      </c>
      <c r="M10" s="8">
        <v>3400.63</v>
      </c>
      <c r="N10" s="8">
        <v>0</v>
      </c>
    </row>
    <row r="11" spans="1:14" x14ac:dyDescent="0.25">
      <c r="A11" t="s">
        <v>37</v>
      </c>
      <c r="B11" s="18">
        <v>2540540000</v>
      </c>
      <c r="C11" t="s">
        <v>38</v>
      </c>
      <c r="D11" s="18">
        <v>633532</v>
      </c>
      <c r="G11" t="s">
        <v>39</v>
      </c>
      <c r="H11" s="19">
        <v>42735</v>
      </c>
      <c r="I11" t="s">
        <v>40</v>
      </c>
      <c r="J11" s="8">
        <v>0</v>
      </c>
      <c r="K11" s="8">
        <v>0</v>
      </c>
      <c r="L11" s="8">
        <v>0</v>
      </c>
      <c r="M11" s="8">
        <v>3455.32</v>
      </c>
      <c r="N11" s="8">
        <v>0</v>
      </c>
    </row>
    <row r="12" spans="1:14" x14ac:dyDescent="0.25">
      <c r="A12" t="s">
        <v>37</v>
      </c>
      <c r="B12" s="18">
        <v>2540540000</v>
      </c>
      <c r="C12" t="s">
        <v>38</v>
      </c>
      <c r="D12" s="18">
        <v>665774</v>
      </c>
      <c r="E12" s="18" t="s">
        <v>18</v>
      </c>
      <c r="F12" s="18">
        <v>665117</v>
      </c>
      <c r="G12" t="s">
        <v>41</v>
      </c>
      <c r="H12" s="19">
        <v>42855</v>
      </c>
      <c r="I12" t="s">
        <v>42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25">
      <c r="A13" t="s">
        <v>37</v>
      </c>
      <c r="B13" s="18">
        <v>2540540000</v>
      </c>
      <c r="C13" t="s">
        <v>38</v>
      </c>
      <c r="D13" s="18">
        <v>619181</v>
      </c>
      <c r="G13" t="s">
        <v>43</v>
      </c>
      <c r="H13" s="19">
        <v>42855</v>
      </c>
      <c r="I13" t="s">
        <v>44</v>
      </c>
      <c r="J13" s="8">
        <v>0</v>
      </c>
      <c r="K13" s="8">
        <v>0</v>
      </c>
      <c r="L13" s="8">
        <v>23</v>
      </c>
      <c r="M13" s="8">
        <v>0</v>
      </c>
      <c r="N13" s="8">
        <v>0</v>
      </c>
    </row>
    <row r="14" spans="1:14" x14ac:dyDescent="0.25">
      <c r="A14" t="s">
        <v>37</v>
      </c>
      <c r="B14" s="18">
        <v>2540540000</v>
      </c>
      <c r="C14" t="s">
        <v>38</v>
      </c>
      <c r="D14" s="18">
        <v>632230</v>
      </c>
      <c r="E14" s="18" t="s">
        <v>18</v>
      </c>
      <c r="F14" s="18">
        <v>631693</v>
      </c>
      <c r="G14" t="s">
        <v>45</v>
      </c>
      <c r="H14" s="19">
        <v>42535</v>
      </c>
      <c r="I14" t="s">
        <v>46</v>
      </c>
      <c r="J14" s="8">
        <v>0</v>
      </c>
      <c r="K14" s="8">
        <v>0</v>
      </c>
      <c r="L14" s="8">
        <v>345.26</v>
      </c>
      <c r="M14" s="8">
        <v>0</v>
      </c>
      <c r="N14" s="8">
        <v>0</v>
      </c>
    </row>
    <row r="15" spans="1:14" x14ac:dyDescent="0.25">
      <c r="A15" t="s">
        <v>37</v>
      </c>
      <c r="B15" s="18">
        <v>2540540000</v>
      </c>
      <c r="C15" t="s">
        <v>38</v>
      </c>
      <c r="D15" s="18">
        <v>665117</v>
      </c>
      <c r="E15" s="18" t="s">
        <v>15</v>
      </c>
      <c r="F15" s="18">
        <v>665117</v>
      </c>
      <c r="G15" t="s">
        <v>47</v>
      </c>
      <c r="H15" s="19">
        <v>42855</v>
      </c>
      <c r="I15" t="s">
        <v>42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x14ac:dyDescent="0.25">
      <c r="A16" t="s">
        <v>48</v>
      </c>
      <c r="B16" s="18">
        <v>2560036000</v>
      </c>
      <c r="C16" t="s">
        <v>49</v>
      </c>
      <c r="D16" s="18">
        <v>665189</v>
      </c>
      <c r="G16" t="s">
        <v>50</v>
      </c>
      <c r="H16" s="19">
        <v>42825</v>
      </c>
      <c r="I16" t="s">
        <v>51</v>
      </c>
      <c r="J16" s="8">
        <v>0</v>
      </c>
      <c r="K16" s="8">
        <v>0</v>
      </c>
      <c r="L16" s="8">
        <v>77599.77</v>
      </c>
      <c r="M16" s="8">
        <v>0</v>
      </c>
      <c r="N16" s="8">
        <v>0</v>
      </c>
    </row>
    <row r="17" spans="1:14" x14ac:dyDescent="0.25">
      <c r="A17" t="s">
        <v>52</v>
      </c>
      <c r="B17" s="18">
        <v>2580001000</v>
      </c>
      <c r="C17" t="s">
        <v>53</v>
      </c>
      <c r="D17" s="18">
        <v>801316</v>
      </c>
      <c r="E17" s="18" t="s">
        <v>15</v>
      </c>
      <c r="F17" s="18">
        <v>801316</v>
      </c>
      <c r="G17" t="s">
        <v>54</v>
      </c>
      <c r="H17" s="19">
        <v>41882</v>
      </c>
      <c r="I17" t="s">
        <v>55</v>
      </c>
      <c r="J17" s="8">
        <v>0</v>
      </c>
      <c r="K17" s="8">
        <v>0</v>
      </c>
      <c r="L17" s="8">
        <v>40.82</v>
      </c>
      <c r="M17" s="8">
        <v>0</v>
      </c>
      <c r="N17" s="8">
        <v>0</v>
      </c>
    </row>
    <row r="18" spans="1:14" x14ac:dyDescent="0.25">
      <c r="A18" t="s">
        <v>52</v>
      </c>
      <c r="B18" s="18">
        <v>2580001000</v>
      </c>
      <c r="C18" t="s">
        <v>53</v>
      </c>
      <c r="D18" s="18">
        <v>801340</v>
      </c>
      <c r="E18" s="18" t="s">
        <v>18</v>
      </c>
      <c r="F18" s="18">
        <v>801316</v>
      </c>
      <c r="G18" t="s">
        <v>56</v>
      </c>
      <c r="H18" s="19">
        <v>41882</v>
      </c>
      <c r="I18" t="s">
        <v>55</v>
      </c>
      <c r="J18" s="8">
        <v>0</v>
      </c>
      <c r="K18" s="8">
        <v>0</v>
      </c>
      <c r="L18" s="8">
        <v>42032</v>
      </c>
      <c r="M18" s="8">
        <v>0</v>
      </c>
      <c r="N18" s="8">
        <v>0</v>
      </c>
    </row>
    <row r="19" spans="1:14" x14ac:dyDescent="0.25">
      <c r="A19" t="s">
        <v>57</v>
      </c>
      <c r="B19" s="18">
        <v>2600007910</v>
      </c>
      <c r="C19" t="s">
        <v>58</v>
      </c>
      <c r="D19" s="18">
        <v>667167</v>
      </c>
      <c r="G19" t="s">
        <v>59</v>
      </c>
      <c r="H19" s="19">
        <v>42735</v>
      </c>
      <c r="I19" t="s">
        <v>60</v>
      </c>
      <c r="J19" s="8">
        <v>0</v>
      </c>
      <c r="K19" s="8">
        <v>0</v>
      </c>
      <c r="L19" s="8">
        <v>10516.79</v>
      </c>
      <c r="M19" s="8">
        <v>70762.539999999994</v>
      </c>
      <c r="N19" s="8">
        <v>0</v>
      </c>
    </row>
    <row r="20" spans="1:14" x14ac:dyDescent="0.25">
      <c r="A20" t="s">
        <v>57</v>
      </c>
      <c r="B20" s="18">
        <v>2600014060</v>
      </c>
      <c r="C20" t="s">
        <v>61</v>
      </c>
      <c r="D20" s="18">
        <v>667291</v>
      </c>
      <c r="G20" t="s">
        <v>62</v>
      </c>
      <c r="H20" s="19">
        <v>42825</v>
      </c>
      <c r="I20" t="s">
        <v>63</v>
      </c>
      <c r="J20" s="8">
        <v>0</v>
      </c>
      <c r="K20" s="8">
        <v>0</v>
      </c>
      <c r="L20" s="8">
        <v>0</v>
      </c>
      <c r="M20" s="8">
        <v>0</v>
      </c>
      <c r="N20" s="8">
        <v>-4951.8500000000004</v>
      </c>
    </row>
    <row r="21" spans="1:14" x14ac:dyDescent="0.25">
      <c r="A21" t="s">
        <v>57</v>
      </c>
      <c r="B21" s="18">
        <v>2600008030</v>
      </c>
      <c r="C21" t="s">
        <v>64</v>
      </c>
      <c r="D21" s="18">
        <v>611715</v>
      </c>
      <c r="G21" t="s">
        <v>65</v>
      </c>
      <c r="H21" s="19">
        <v>42840</v>
      </c>
      <c r="I21" t="s">
        <v>66</v>
      </c>
      <c r="J21" s="8">
        <v>0</v>
      </c>
      <c r="K21" s="8">
        <v>0</v>
      </c>
      <c r="L21" s="8">
        <v>352.67</v>
      </c>
      <c r="M21" s="8">
        <v>0</v>
      </c>
      <c r="N21" s="8">
        <v>0</v>
      </c>
    </row>
    <row r="22" spans="1:14" x14ac:dyDescent="0.25">
      <c r="A22" t="s">
        <v>57</v>
      </c>
      <c r="B22" s="18">
        <v>2600004000</v>
      </c>
      <c r="C22" t="s">
        <v>67</v>
      </c>
      <c r="D22" s="18">
        <v>637253</v>
      </c>
      <c r="E22" s="18" t="s">
        <v>15</v>
      </c>
      <c r="F22" s="18">
        <v>637253</v>
      </c>
      <c r="G22" t="s">
        <v>68</v>
      </c>
      <c r="H22" s="19">
        <v>42825</v>
      </c>
      <c r="I22" t="s">
        <v>69</v>
      </c>
      <c r="J22" s="8">
        <v>0</v>
      </c>
      <c r="K22" s="8">
        <v>0</v>
      </c>
      <c r="L22" s="8">
        <v>27</v>
      </c>
      <c r="M22" s="8">
        <v>49883.75</v>
      </c>
      <c r="N22" s="8">
        <v>0</v>
      </c>
    </row>
    <row r="23" spans="1:14" x14ac:dyDescent="0.25">
      <c r="A23" t="s">
        <v>57</v>
      </c>
      <c r="B23" s="18">
        <v>2600010320</v>
      </c>
      <c r="C23" t="s">
        <v>70</v>
      </c>
      <c r="D23" s="18">
        <v>631693</v>
      </c>
      <c r="E23" s="18" t="s">
        <v>15</v>
      </c>
      <c r="F23" s="18">
        <v>631693</v>
      </c>
      <c r="G23" t="s">
        <v>71</v>
      </c>
      <c r="H23" s="19">
        <v>42535</v>
      </c>
      <c r="I23" t="s">
        <v>72</v>
      </c>
      <c r="J23" s="8">
        <v>0</v>
      </c>
      <c r="K23" s="8">
        <v>0</v>
      </c>
      <c r="L23" s="8">
        <v>13054.64</v>
      </c>
      <c r="M23" s="8">
        <v>0</v>
      </c>
      <c r="N23" s="8">
        <v>0</v>
      </c>
    </row>
    <row r="24" spans="1:14" x14ac:dyDescent="0.25">
      <c r="A24" t="s">
        <v>57</v>
      </c>
      <c r="B24" s="18">
        <v>2600004000</v>
      </c>
      <c r="C24" t="s">
        <v>67</v>
      </c>
      <c r="D24" s="18">
        <v>630484</v>
      </c>
      <c r="E24" s="18" t="s">
        <v>18</v>
      </c>
      <c r="F24" s="18">
        <v>637253</v>
      </c>
      <c r="G24" t="s">
        <v>73</v>
      </c>
      <c r="H24" s="19">
        <v>42825</v>
      </c>
      <c r="I24" t="s">
        <v>69</v>
      </c>
      <c r="J24" s="8">
        <v>0</v>
      </c>
      <c r="K24" s="8">
        <v>0</v>
      </c>
      <c r="L24" s="8">
        <v>0</v>
      </c>
      <c r="M24" s="8">
        <v>0</v>
      </c>
      <c r="N24" s="8">
        <v>-27</v>
      </c>
    </row>
    <row r="25" spans="1:14" x14ac:dyDescent="0.25">
      <c r="A25" t="s">
        <v>57</v>
      </c>
      <c r="B25" s="18">
        <v>2600010280</v>
      </c>
      <c r="C25" t="s">
        <v>70</v>
      </c>
      <c r="D25" s="18">
        <v>625265</v>
      </c>
      <c r="E25" s="18" t="s">
        <v>15</v>
      </c>
      <c r="F25" s="18">
        <v>625265</v>
      </c>
      <c r="G25" t="s">
        <v>74</v>
      </c>
      <c r="H25" s="19">
        <v>42825</v>
      </c>
      <c r="I25" t="s">
        <v>75</v>
      </c>
      <c r="J25" s="8">
        <v>0</v>
      </c>
      <c r="K25" s="8">
        <v>-4.08</v>
      </c>
      <c r="L25" s="8">
        <v>0</v>
      </c>
      <c r="M25" s="8">
        <v>0</v>
      </c>
      <c r="N25" s="8">
        <v>0</v>
      </c>
    </row>
    <row r="26" spans="1:14" x14ac:dyDescent="0.25">
      <c r="A26" t="s">
        <v>57</v>
      </c>
      <c r="B26" s="18">
        <v>2600004010</v>
      </c>
      <c r="C26" t="s">
        <v>67</v>
      </c>
      <c r="D26" s="18">
        <v>625567</v>
      </c>
      <c r="E26" s="18" t="s">
        <v>18</v>
      </c>
      <c r="F26" s="18">
        <v>625265</v>
      </c>
      <c r="G26" t="s">
        <v>76</v>
      </c>
      <c r="H26" s="19">
        <v>42825</v>
      </c>
      <c r="I26" t="s">
        <v>75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x14ac:dyDescent="0.25">
      <c r="A27" t="s">
        <v>57</v>
      </c>
      <c r="B27" s="18">
        <v>2600007830</v>
      </c>
      <c r="C27" t="s">
        <v>58</v>
      </c>
      <c r="D27" s="18">
        <v>668541</v>
      </c>
      <c r="G27" t="s">
        <v>77</v>
      </c>
      <c r="H27" s="19">
        <v>42612</v>
      </c>
      <c r="I27" t="s">
        <v>78</v>
      </c>
      <c r="J27" s="8">
        <v>0</v>
      </c>
      <c r="K27" s="8">
        <v>0</v>
      </c>
      <c r="L27" s="8">
        <v>0</v>
      </c>
      <c r="M27" s="8">
        <v>702.12</v>
      </c>
      <c r="N27" s="8">
        <v>0</v>
      </c>
    </row>
    <row r="28" spans="1:14" x14ac:dyDescent="0.25">
      <c r="A28" t="s">
        <v>79</v>
      </c>
      <c r="B28" s="18">
        <v>2630002000</v>
      </c>
      <c r="C28" t="s">
        <v>80</v>
      </c>
      <c r="D28" s="18">
        <v>668500</v>
      </c>
      <c r="E28" s="18" t="s">
        <v>18</v>
      </c>
      <c r="F28" s="18">
        <v>668073</v>
      </c>
      <c r="G28" t="s">
        <v>81</v>
      </c>
      <c r="H28" s="19">
        <v>42854</v>
      </c>
      <c r="I28" t="s">
        <v>82</v>
      </c>
      <c r="J28" s="8">
        <v>0</v>
      </c>
      <c r="K28" s="8">
        <v>0</v>
      </c>
      <c r="L28" s="8">
        <v>0.5</v>
      </c>
      <c r="M28" s="8">
        <v>0</v>
      </c>
      <c r="N28" s="8">
        <v>0</v>
      </c>
    </row>
    <row r="29" spans="1:14" x14ac:dyDescent="0.25">
      <c r="A29" t="s">
        <v>79</v>
      </c>
      <c r="B29" s="18">
        <v>2630005000</v>
      </c>
      <c r="C29" t="s">
        <v>83</v>
      </c>
      <c r="D29" s="18">
        <v>668540</v>
      </c>
      <c r="E29" s="18" t="s">
        <v>18</v>
      </c>
      <c r="F29" s="18">
        <v>668073</v>
      </c>
      <c r="G29" t="s">
        <v>84</v>
      </c>
      <c r="H29" s="19">
        <v>42854</v>
      </c>
      <c r="I29" t="s">
        <v>85</v>
      </c>
      <c r="J29" s="8">
        <v>0</v>
      </c>
      <c r="K29" s="8">
        <v>0</v>
      </c>
      <c r="L29" s="8">
        <v>0.03</v>
      </c>
      <c r="M29" s="8">
        <v>0</v>
      </c>
      <c r="N29" s="8">
        <v>0</v>
      </c>
    </row>
    <row r="30" spans="1:14" x14ac:dyDescent="0.25">
      <c r="A30" t="s">
        <v>79</v>
      </c>
      <c r="B30" s="18">
        <v>2630004000</v>
      </c>
      <c r="C30" t="s">
        <v>86</v>
      </c>
      <c r="D30" s="18">
        <v>635175</v>
      </c>
      <c r="G30" t="s">
        <v>87</v>
      </c>
      <c r="H30" s="19">
        <v>42735</v>
      </c>
      <c r="I30" t="s">
        <v>88</v>
      </c>
      <c r="J30" s="8">
        <v>0</v>
      </c>
      <c r="K30" s="8">
        <v>0</v>
      </c>
      <c r="L30" s="8">
        <v>24880.48</v>
      </c>
      <c r="M30" s="8">
        <v>0</v>
      </c>
      <c r="N30" s="8">
        <v>0</v>
      </c>
    </row>
    <row r="31" spans="1:14" x14ac:dyDescent="0.25">
      <c r="A31" t="s">
        <v>79</v>
      </c>
      <c r="B31" s="18">
        <v>2630003000</v>
      </c>
      <c r="C31" t="s">
        <v>89</v>
      </c>
      <c r="D31" s="18">
        <v>632391</v>
      </c>
      <c r="G31" t="s">
        <v>90</v>
      </c>
      <c r="H31" s="19">
        <v>42825</v>
      </c>
      <c r="I31" t="s">
        <v>91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x14ac:dyDescent="0.25">
      <c r="A32" t="s">
        <v>79</v>
      </c>
      <c r="B32" s="18">
        <v>2630002000</v>
      </c>
      <c r="C32" t="s">
        <v>80</v>
      </c>
      <c r="D32" s="18">
        <v>666677</v>
      </c>
      <c r="G32" t="s">
        <v>92</v>
      </c>
      <c r="H32" s="19">
        <v>42401</v>
      </c>
      <c r="I32" t="s">
        <v>93</v>
      </c>
      <c r="J32" s="8">
        <v>0</v>
      </c>
      <c r="K32" s="8">
        <v>0</v>
      </c>
      <c r="L32" s="8">
        <v>9350.11</v>
      </c>
      <c r="M32" s="8">
        <v>48878.74</v>
      </c>
      <c r="N32" s="8">
        <v>0</v>
      </c>
    </row>
    <row r="33" spans="1:14" x14ac:dyDescent="0.25">
      <c r="A33" t="s">
        <v>79</v>
      </c>
      <c r="B33" s="18">
        <v>2630003000</v>
      </c>
      <c r="C33" t="s">
        <v>89</v>
      </c>
      <c r="D33" s="18">
        <v>634115</v>
      </c>
      <c r="G33" t="s">
        <v>94</v>
      </c>
      <c r="H33" s="19">
        <v>42825</v>
      </c>
      <c r="I33" t="s">
        <v>95</v>
      </c>
      <c r="J33" s="8">
        <v>0</v>
      </c>
      <c r="K33" s="8">
        <v>0</v>
      </c>
      <c r="L33" s="8">
        <v>0</v>
      </c>
      <c r="M33" s="8">
        <v>0</v>
      </c>
      <c r="N33" s="8">
        <v>-2.88</v>
      </c>
    </row>
    <row r="34" spans="1:14" x14ac:dyDescent="0.25">
      <c r="A34" t="s">
        <v>96</v>
      </c>
      <c r="B34" s="18">
        <v>2670002090</v>
      </c>
      <c r="C34" t="s">
        <v>97</v>
      </c>
      <c r="D34" s="18">
        <v>633628</v>
      </c>
      <c r="E34" s="18" t="s">
        <v>15</v>
      </c>
      <c r="F34" s="18">
        <v>633628</v>
      </c>
      <c r="G34" t="s">
        <v>98</v>
      </c>
      <c r="H34" s="19">
        <v>42855</v>
      </c>
      <c r="I34" t="s">
        <v>99</v>
      </c>
      <c r="J34" s="8">
        <v>0</v>
      </c>
      <c r="K34" s="8">
        <v>0</v>
      </c>
      <c r="L34" s="8">
        <v>0</v>
      </c>
      <c r="M34" s="8">
        <v>0</v>
      </c>
      <c r="N34" s="8">
        <v>-1491.29</v>
      </c>
    </row>
    <row r="35" spans="1:14" x14ac:dyDescent="0.25">
      <c r="A35" t="s">
        <v>96</v>
      </c>
      <c r="B35" s="18">
        <v>2670002090</v>
      </c>
      <c r="C35" t="s">
        <v>97</v>
      </c>
      <c r="D35" s="18">
        <v>636009</v>
      </c>
      <c r="E35" s="18" t="s">
        <v>18</v>
      </c>
      <c r="F35" s="18">
        <v>633628</v>
      </c>
      <c r="G35" t="s">
        <v>100</v>
      </c>
      <c r="H35" s="19">
        <v>42855</v>
      </c>
      <c r="I35" t="s">
        <v>99</v>
      </c>
      <c r="J35" s="8">
        <v>0</v>
      </c>
      <c r="K35" s="8">
        <v>0</v>
      </c>
      <c r="L35" s="8">
        <v>17593.39</v>
      </c>
      <c r="M35" s="8">
        <v>0</v>
      </c>
      <c r="N35" s="8">
        <v>0</v>
      </c>
    </row>
    <row r="36" spans="1:14" x14ac:dyDescent="0.25">
      <c r="A36" t="s">
        <v>101</v>
      </c>
      <c r="B36" s="18">
        <v>2700001050</v>
      </c>
      <c r="C36" t="s">
        <v>102</v>
      </c>
      <c r="D36" s="18">
        <v>668782</v>
      </c>
      <c r="G36" t="s">
        <v>103</v>
      </c>
      <c r="H36" s="19">
        <v>42735</v>
      </c>
      <c r="I36" t="s">
        <v>104</v>
      </c>
      <c r="J36" s="8">
        <v>0</v>
      </c>
      <c r="K36" s="8">
        <v>0</v>
      </c>
      <c r="L36" s="8">
        <v>66586.19</v>
      </c>
      <c r="M36" s="8">
        <v>0</v>
      </c>
      <c r="N36" s="8">
        <v>0</v>
      </c>
    </row>
    <row r="37" spans="1:14" x14ac:dyDescent="0.25">
      <c r="A37" t="s">
        <v>105</v>
      </c>
      <c r="B37" s="18">
        <v>2720001010</v>
      </c>
      <c r="C37" t="s">
        <v>106</v>
      </c>
      <c r="D37" s="18">
        <v>634498</v>
      </c>
      <c r="E37" s="18" t="s">
        <v>15</v>
      </c>
      <c r="F37" s="18">
        <v>634498</v>
      </c>
      <c r="G37" t="s">
        <v>107</v>
      </c>
      <c r="H37" s="19">
        <v>42735</v>
      </c>
      <c r="I37" t="s">
        <v>108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x14ac:dyDescent="0.25">
      <c r="A38" t="s">
        <v>105</v>
      </c>
      <c r="B38" s="18">
        <v>2720001010</v>
      </c>
      <c r="C38" t="s">
        <v>106</v>
      </c>
      <c r="D38" s="18">
        <v>637002</v>
      </c>
      <c r="G38" t="s">
        <v>109</v>
      </c>
      <c r="H38" s="19">
        <v>42825</v>
      </c>
      <c r="I38" t="s">
        <v>110</v>
      </c>
      <c r="J38" s="8">
        <v>0</v>
      </c>
      <c r="K38" s="8">
        <v>0</v>
      </c>
      <c r="L38" s="8">
        <v>0</v>
      </c>
      <c r="M38" s="8">
        <v>693.63</v>
      </c>
      <c r="N38" s="8">
        <v>0</v>
      </c>
    </row>
    <row r="39" spans="1:14" x14ac:dyDescent="0.25">
      <c r="A39" t="s">
        <v>105</v>
      </c>
      <c r="B39" s="18">
        <v>2720001010</v>
      </c>
      <c r="C39" t="s">
        <v>106</v>
      </c>
      <c r="D39" s="18">
        <v>630152</v>
      </c>
      <c r="G39" t="s">
        <v>111</v>
      </c>
      <c r="H39" s="19">
        <v>42735</v>
      </c>
      <c r="I39" t="s">
        <v>108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x14ac:dyDescent="0.25">
      <c r="A40" t="s">
        <v>105</v>
      </c>
      <c r="B40" s="18">
        <v>2720001010</v>
      </c>
      <c r="C40" t="s">
        <v>106</v>
      </c>
      <c r="D40" s="18">
        <v>634890</v>
      </c>
      <c r="E40" s="18" t="s">
        <v>18</v>
      </c>
      <c r="F40" s="18">
        <v>634498</v>
      </c>
      <c r="G40" t="s">
        <v>112</v>
      </c>
      <c r="H40" s="19">
        <v>42735</v>
      </c>
      <c r="I40" t="s">
        <v>108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x14ac:dyDescent="0.25">
      <c r="A41" t="s">
        <v>113</v>
      </c>
      <c r="B41" s="18">
        <v>3010221010</v>
      </c>
      <c r="C41" t="s">
        <v>114</v>
      </c>
      <c r="D41" s="18">
        <v>618256</v>
      </c>
      <c r="E41" s="18" t="s">
        <v>15</v>
      </c>
      <c r="F41" s="18">
        <v>618256</v>
      </c>
      <c r="G41" t="s">
        <v>115</v>
      </c>
      <c r="H41" s="19">
        <v>42855</v>
      </c>
      <c r="I41" t="s">
        <v>116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</row>
    <row r="42" spans="1:14" x14ac:dyDescent="0.25">
      <c r="A42" t="s">
        <v>113</v>
      </c>
      <c r="B42" s="18">
        <v>3010221010</v>
      </c>
      <c r="C42" t="s">
        <v>114</v>
      </c>
      <c r="D42" s="18">
        <v>651155</v>
      </c>
      <c r="E42" s="18" t="s">
        <v>18</v>
      </c>
      <c r="F42" s="18">
        <v>618256</v>
      </c>
      <c r="G42" t="s">
        <v>117</v>
      </c>
      <c r="H42" s="19">
        <v>42855</v>
      </c>
      <c r="I42" t="s">
        <v>118</v>
      </c>
      <c r="J42" s="8">
        <v>1096563.95</v>
      </c>
      <c r="K42" s="8">
        <v>0</v>
      </c>
      <c r="L42" s="8">
        <v>0</v>
      </c>
      <c r="M42" s="8">
        <v>0</v>
      </c>
      <c r="N42" s="8">
        <v>-397783.32</v>
      </c>
    </row>
    <row r="43" spans="1:14" x14ac:dyDescent="0.25">
      <c r="A43" t="s">
        <v>113</v>
      </c>
      <c r="B43" s="18">
        <v>3010221010</v>
      </c>
      <c r="C43" t="s">
        <v>114</v>
      </c>
      <c r="D43" s="18">
        <v>651322</v>
      </c>
      <c r="E43" s="18" t="s">
        <v>18</v>
      </c>
      <c r="F43" s="18">
        <v>618256</v>
      </c>
      <c r="G43" t="s">
        <v>119</v>
      </c>
      <c r="H43" s="19">
        <v>42855</v>
      </c>
      <c r="I43" t="s">
        <v>120</v>
      </c>
      <c r="J43" s="8">
        <v>296848</v>
      </c>
      <c r="K43" s="8">
        <v>0</v>
      </c>
      <c r="L43" s="8">
        <v>0</v>
      </c>
      <c r="M43" s="8">
        <v>0</v>
      </c>
      <c r="N43" s="8">
        <v>-131606.07</v>
      </c>
    </row>
    <row r="44" spans="1:14" x14ac:dyDescent="0.25">
      <c r="A44" t="s">
        <v>113</v>
      </c>
      <c r="B44" s="18">
        <v>3010221010</v>
      </c>
      <c r="C44" t="s">
        <v>114</v>
      </c>
      <c r="D44" s="18">
        <v>653097</v>
      </c>
      <c r="E44" s="18" t="s">
        <v>18</v>
      </c>
      <c r="F44" s="18">
        <v>618256</v>
      </c>
      <c r="G44" t="s">
        <v>121</v>
      </c>
      <c r="H44" s="19">
        <v>42855</v>
      </c>
      <c r="I44" t="s">
        <v>122</v>
      </c>
      <c r="J44" s="8">
        <v>0</v>
      </c>
      <c r="K44" s="8">
        <v>0</v>
      </c>
      <c r="L44" s="8">
        <v>652.48</v>
      </c>
      <c r="M44" s="8">
        <v>0</v>
      </c>
      <c r="N44" s="8">
        <v>0</v>
      </c>
    </row>
    <row r="45" spans="1:14" x14ac:dyDescent="0.25">
      <c r="A45" t="s">
        <v>113</v>
      </c>
      <c r="B45" s="18">
        <v>3010221010</v>
      </c>
      <c r="C45" t="s">
        <v>114</v>
      </c>
      <c r="D45" s="18">
        <v>652141</v>
      </c>
      <c r="E45" s="18" t="s">
        <v>18</v>
      </c>
      <c r="F45" s="18">
        <v>618256</v>
      </c>
      <c r="G45" t="s">
        <v>123</v>
      </c>
      <c r="H45" s="19">
        <v>42855</v>
      </c>
      <c r="I45" t="s">
        <v>124</v>
      </c>
      <c r="J45" s="8">
        <v>167298.17000000001</v>
      </c>
      <c r="K45" s="8">
        <v>0</v>
      </c>
      <c r="L45" s="8">
        <v>0</v>
      </c>
      <c r="M45" s="8">
        <v>0</v>
      </c>
      <c r="N45" s="8">
        <v>-38493.21</v>
      </c>
    </row>
    <row r="46" spans="1:14" x14ac:dyDescent="0.25">
      <c r="A46" t="s">
        <v>113</v>
      </c>
      <c r="B46" s="18">
        <v>3010221010</v>
      </c>
      <c r="C46" t="s">
        <v>114</v>
      </c>
      <c r="D46" s="18">
        <v>652143</v>
      </c>
      <c r="E46" s="18" t="s">
        <v>18</v>
      </c>
      <c r="F46" s="18">
        <v>618256</v>
      </c>
      <c r="G46" t="s">
        <v>125</v>
      </c>
      <c r="H46" s="19">
        <v>42855</v>
      </c>
      <c r="I46" t="s">
        <v>118</v>
      </c>
      <c r="J46" s="8">
        <v>2090793.75</v>
      </c>
      <c r="K46" s="8">
        <v>0</v>
      </c>
      <c r="L46" s="8">
        <v>1018604.66</v>
      </c>
      <c r="M46" s="8">
        <v>0</v>
      </c>
      <c r="N46" s="8">
        <v>0</v>
      </c>
    </row>
    <row r="47" spans="1:14" x14ac:dyDescent="0.25">
      <c r="A47" t="s">
        <v>113</v>
      </c>
      <c r="B47" s="18">
        <v>3010221010</v>
      </c>
      <c r="C47" t="s">
        <v>114</v>
      </c>
      <c r="D47" s="18">
        <v>652300</v>
      </c>
      <c r="E47" s="18" t="s">
        <v>18</v>
      </c>
      <c r="F47" s="18">
        <v>618256</v>
      </c>
      <c r="G47" t="s">
        <v>126</v>
      </c>
      <c r="H47" s="19">
        <v>42855</v>
      </c>
      <c r="I47" t="s">
        <v>127</v>
      </c>
      <c r="J47" s="8">
        <v>120670.12</v>
      </c>
      <c r="K47" s="8">
        <v>0</v>
      </c>
      <c r="L47" s="8">
        <v>0</v>
      </c>
      <c r="M47" s="8">
        <v>0</v>
      </c>
      <c r="N47" s="8">
        <v>-448826.26</v>
      </c>
    </row>
    <row r="48" spans="1:14" x14ac:dyDescent="0.25">
      <c r="A48" t="s">
        <v>113</v>
      </c>
      <c r="B48" s="18">
        <v>3010221010</v>
      </c>
      <c r="C48" t="s">
        <v>114</v>
      </c>
      <c r="D48" s="18">
        <v>652799</v>
      </c>
      <c r="E48" s="18" t="s">
        <v>18</v>
      </c>
      <c r="F48" s="18">
        <v>618256</v>
      </c>
      <c r="G48" t="s">
        <v>128</v>
      </c>
      <c r="H48" s="19">
        <v>42855</v>
      </c>
      <c r="I48" t="s">
        <v>129</v>
      </c>
      <c r="J48" s="8">
        <v>220080.65</v>
      </c>
      <c r="K48" s="8">
        <v>0</v>
      </c>
      <c r="L48" s="8">
        <v>189486.4</v>
      </c>
      <c r="M48" s="8">
        <v>0</v>
      </c>
      <c r="N48" s="8">
        <v>0</v>
      </c>
    </row>
    <row r="49" spans="1:14" x14ac:dyDescent="0.25">
      <c r="A49" t="s">
        <v>113</v>
      </c>
      <c r="B49" s="18">
        <v>3010221010</v>
      </c>
      <c r="C49" t="s">
        <v>114</v>
      </c>
      <c r="D49" s="18">
        <v>654225</v>
      </c>
      <c r="E49" s="18" t="s">
        <v>18</v>
      </c>
      <c r="F49" s="18">
        <v>618256</v>
      </c>
      <c r="G49" t="s">
        <v>130</v>
      </c>
      <c r="H49" s="19">
        <v>42855</v>
      </c>
      <c r="I49" t="s">
        <v>118</v>
      </c>
      <c r="J49" s="8">
        <v>42037.02</v>
      </c>
      <c r="K49" s="8">
        <v>0</v>
      </c>
      <c r="L49" s="8">
        <v>56238.86</v>
      </c>
      <c r="M49" s="8">
        <v>0</v>
      </c>
      <c r="N49" s="8">
        <v>0</v>
      </c>
    </row>
    <row r="50" spans="1:14" x14ac:dyDescent="0.25">
      <c r="A50" t="s">
        <v>113</v>
      </c>
      <c r="B50" s="18">
        <v>3010221010</v>
      </c>
      <c r="C50" t="s">
        <v>114</v>
      </c>
      <c r="D50" s="18">
        <v>655634</v>
      </c>
      <c r="E50" s="18" t="s">
        <v>18</v>
      </c>
      <c r="F50" s="18">
        <v>618256</v>
      </c>
      <c r="G50" t="s">
        <v>131</v>
      </c>
      <c r="H50" s="19">
        <v>42855</v>
      </c>
      <c r="I50" t="s">
        <v>132</v>
      </c>
      <c r="J50" s="8">
        <v>15315.99</v>
      </c>
      <c r="K50" s="8">
        <v>0</v>
      </c>
      <c r="L50" s="8">
        <v>207867.37</v>
      </c>
      <c r="M50" s="8">
        <v>0</v>
      </c>
      <c r="N50" s="8">
        <v>0</v>
      </c>
    </row>
    <row r="51" spans="1:14" x14ac:dyDescent="0.25">
      <c r="A51" t="s">
        <v>113</v>
      </c>
      <c r="B51" s="18">
        <v>3010221010</v>
      </c>
      <c r="C51" t="s">
        <v>114</v>
      </c>
      <c r="D51" s="18">
        <v>655996</v>
      </c>
      <c r="E51" s="18" t="s">
        <v>18</v>
      </c>
      <c r="F51" s="18">
        <v>618256</v>
      </c>
      <c r="G51" t="s">
        <v>133</v>
      </c>
      <c r="H51" s="19">
        <v>42855</v>
      </c>
      <c r="I51" t="s">
        <v>134</v>
      </c>
      <c r="J51" s="8">
        <v>17897.240000000002</v>
      </c>
      <c r="K51" s="8">
        <v>0</v>
      </c>
      <c r="L51" s="8">
        <v>3962.04</v>
      </c>
      <c r="M51" s="8">
        <v>0</v>
      </c>
      <c r="N51" s="8">
        <v>0</v>
      </c>
    </row>
    <row r="52" spans="1:14" x14ac:dyDescent="0.25">
      <c r="A52" t="s">
        <v>113</v>
      </c>
      <c r="B52" s="18">
        <v>3010221010</v>
      </c>
      <c r="C52" t="s">
        <v>114</v>
      </c>
      <c r="D52" s="18">
        <v>652384</v>
      </c>
      <c r="E52" s="18" t="s">
        <v>18</v>
      </c>
      <c r="F52" s="18">
        <v>618256</v>
      </c>
      <c r="G52" t="s">
        <v>135</v>
      </c>
      <c r="H52" s="19">
        <v>42855</v>
      </c>
      <c r="I52" t="s">
        <v>136</v>
      </c>
      <c r="J52" s="8">
        <v>0</v>
      </c>
      <c r="K52" s="8">
        <v>0</v>
      </c>
      <c r="L52" s="8">
        <v>12690.73</v>
      </c>
      <c r="M52" s="8">
        <v>0</v>
      </c>
      <c r="N52" s="8">
        <v>0</v>
      </c>
    </row>
    <row r="53" spans="1:14" x14ac:dyDescent="0.25">
      <c r="A53" t="s">
        <v>113</v>
      </c>
      <c r="B53" s="18">
        <v>3010221010</v>
      </c>
      <c r="C53" t="s">
        <v>114</v>
      </c>
      <c r="D53" s="18">
        <v>656248</v>
      </c>
      <c r="E53" s="18" t="s">
        <v>18</v>
      </c>
      <c r="F53" s="18">
        <v>618256</v>
      </c>
      <c r="G53" t="s">
        <v>137</v>
      </c>
      <c r="H53" s="19">
        <v>42855</v>
      </c>
      <c r="I53" t="s">
        <v>138</v>
      </c>
      <c r="J53" s="8">
        <v>922603.77</v>
      </c>
      <c r="K53" s="8">
        <v>0</v>
      </c>
      <c r="L53" s="8">
        <v>0</v>
      </c>
      <c r="M53" s="8">
        <v>0</v>
      </c>
      <c r="N53" s="8">
        <v>-572324.11</v>
      </c>
    </row>
    <row r="54" spans="1:14" x14ac:dyDescent="0.25">
      <c r="A54" t="s">
        <v>113</v>
      </c>
      <c r="B54" s="18">
        <v>3010221010</v>
      </c>
      <c r="C54" t="s">
        <v>114</v>
      </c>
      <c r="D54" s="18">
        <v>667786</v>
      </c>
      <c r="G54" t="s">
        <v>139</v>
      </c>
      <c r="H54" s="19">
        <v>42794</v>
      </c>
      <c r="I54" t="s">
        <v>140</v>
      </c>
      <c r="J54" s="8">
        <v>0</v>
      </c>
      <c r="K54" s="8">
        <v>0</v>
      </c>
      <c r="L54" s="8">
        <v>0</v>
      </c>
      <c r="M54" s="8">
        <v>0</v>
      </c>
      <c r="N54" s="8">
        <v>-185200.54</v>
      </c>
    </row>
    <row r="55" spans="1:14" x14ac:dyDescent="0.25">
      <c r="A55" t="s">
        <v>113</v>
      </c>
      <c r="B55" s="18">
        <v>3010221010</v>
      </c>
      <c r="C55" t="s">
        <v>114</v>
      </c>
      <c r="D55" s="18">
        <v>652149</v>
      </c>
      <c r="E55" s="18" t="s">
        <v>18</v>
      </c>
      <c r="F55" s="18">
        <v>618256</v>
      </c>
      <c r="G55" t="s">
        <v>141</v>
      </c>
      <c r="H55" s="19">
        <v>42855</v>
      </c>
      <c r="I55" t="s">
        <v>142</v>
      </c>
      <c r="J55" s="8">
        <v>148767.76</v>
      </c>
      <c r="K55" s="8">
        <v>0</v>
      </c>
      <c r="L55" s="8">
        <v>103836.93</v>
      </c>
      <c r="M55" s="8">
        <v>0</v>
      </c>
      <c r="N55" s="8">
        <v>0</v>
      </c>
    </row>
    <row r="56" spans="1:14" x14ac:dyDescent="0.25">
      <c r="A56" t="s">
        <v>143</v>
      </c>
      <c r="B56" s="18">
        <v>3020003000</v>
      </c>
      <c r="C56" t="s">
        <v>144</v>
      </c>
      <c r="D56" s="18">
        <v>668021</v>
      </c>
      <c r="G56" t="s">
        <v>145</v>
      </c>
      <c r="H56" s="19">
        <v>42735</v>
      </c>
      <c r="I56" t="s">
        <v>146</v>
      </c>
      <c r="J56" s="8">
        <v>0</v>
      </c>
      <c r="K56" s="8">
        <v>0</v>
      </c>
      <c r="L56" s="8">
        <v>20385.740000000002</v>
      </c>
      <c r="M56" s="8">
        <v>0</v>
      </c>
      <c r="N56" s="8">
        <v>0</v>
      </c>
    </row>
    <row r="57" spans="1:14" x14ac:dyDescent="0.25">
      <c r="A57" t="s">
        <v>147</v>
      </c>
      <c r="B57" s="18">
        <v>3041042253</v>
      </c>
      <c r="C57" t="s">
        <v>148</v>
      </c>
      <c r="D57" s="18">
        <v>628682</v>
      </c>
      <c r="G57" t="s">
        <v>149</v>
      </c>
      <c r="H57" s="19">
        <v>42582</v>
      </c>
      <c r="I57" t="s">
        <v>150</v>
      </c>
      <c r="J57" s="8">
        <v>0</v>
      </c>
      <c r="K57" s="8">
        <v>0</v>
      </c>
      <c r="L57" s="8">
        <v>0</v>
      </c>
      <c r="M57" s="8">
        <v>0</v>
      </c>
      <c r="N57" s="8">
        <v>-19884.7</v>
      </c>
    </row>
    <row r="58" spans="1:14" x14ac:dyDescent="0.25">
      <c r="A58" t="s">
        <v>147</v>
      </c>
      <c r="B58" s="18">
        <v>3040133640</v>
      </c>
      <c r="C58" t="s">
        <v>151</v>
      </c>
      <c r="D58" s="18">
        <v>626017</v>
      </c>
      <c r="E58" s="18" t="s">
        <v>18</v>
      </c>
      <c r="F58" s="18">
        <v>625992</v>
      </c>
      <c r="G58" t="s">
        <v>152</v>
      </c>
      <c r="H58" s="19">
        <v>41698</v>
      </c>
      <c r="I58" t="s">
        <v>153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x14ac:dyDescent="0.25">
      <c r="A59" t="s">
        <v>147</v>
      </c>
      <c r="B59" s="18">
        <v>3040442470</v>
      </c>
      <c r="C59" t="s">
        <v>154</v>
      </c>
      <c r="D59" s="18">
        <v>626016</v>
      </c>
      <c r="E59" s="18" t="s">
        <v>18</v>
      </c>
      <c r="F59" s="18">
        <v>625992</v>
      </c>
      <c r="G59" t="s">
        <v>155</v>
      </c>
      <c r="H59" s="19">
        <v>41698</v>
      </c>
      <c r="I59" t="s">
        <v>156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5">
      <c r="A60" t="s">
        <v>147</v>
      </c>
      <c r="B60" s="18">
        <v>3040442490</v>
      </c>
      <c r="C60" t="s">
        <v>154</v>
      </c>
      <c r="D60" s="18">
        <v>628070</v>
      </c>
      <c r="E60" s="18" t="s">
        <v>18</v>
      </c>
      <c r="F60" s="18">
        <v>627950</v>
      </c>
      <c r="G60" t="s">
        <v>157</v>
      </c>
      <c r="H60" s="19">
        <v>42582</v>
      </c>
      <c r="I60" t="s">
        <v>158</v>
      </c>
      <c r="J60" s="8">
        <v>0</v>
      </c>
      <c r="K60" s="8">
        <v>0</v>
      </c>
      <c r="L60" s="8">
        <v>0</v>
      </c>
      <c r="M60" s="8">
        <v>0</v>
      </c>
      <c r="N60" s="8">
        <v>-292000</v>
      </c>
    </row>
    <row r="61" spans="1:14" x14ac:dyDescent="0.25">
      <c r="A61" t="s">
        <v>147</v>
      </c>
      <c r="B61" s="18">
        <v>3040442550</v>
      </c>
      <c r="C61" t="s">
        <v>154</v>
      </c>
      <c r="D61" s="18">
        <v>628071</v>
      </c>
      <c r="E61" s="18" t="s">
        <v>18</v>
      </c>
      <c r="F61" s="18">
        <v>627950</v>
      </c>
      <c r="G61" t="s">
        <v>159</v>
      </c>
      <c r="H61" s="19">
        <v>42582</v>
      </c>
      <c r="I61" t="s">
        <v>160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x14ac:dyDescent="0.25">
      <c r="A62" t="s">
        <v>147</v>
      </c>
      <c r="B62" s="18">
        <v>3040442430</v>
      </c>
      <c r="C62" t="s">
        <v>154</v>
      </c>
      <c r="D62" s="18">
        <v>626015</v>
      </c>
      <c r="E62" s="18" t="s">
        <v>18</v>
      </c>
      <c r="F62" s="18">
        <v>625992</v>
      </c>
      <c r="G62" t="s">
        <v>161</v>
      </c>
      <c r="H62" s="19">
        <v>41790</v>
      </c>
      <c r="I62" t="s">
        <v>162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 x14ac:dyDescent="0.25">
      <c r="A63" t="s">
        <v>147</v>
      </c>
      <c r="B63" s="18">
        <v>3040448170</v>
      </c>
      <c r="C63" t="s">
        <v>163</v>
      </c>
      <c r="D63" s="18">
        <v>626014</v>
      </c>
      <c r="E63" s="18" t="s">
        <v>18</v>
      </c>
      <c r="F63" s="18">
        <v>625992</v>
      </c>
      <c r="G63" t="s">
        <v>164</v>
      </c>
      <c r="H63" s="19">
        <v>41698</v>
      </c>
      <c r="I63" t="s">
        <v>165</v>
      </c>
      <c r="J63" s="8">
        <v>0</v>
      </c>
      <c r="K63" s="8">
        <v>0</v>
      </c>
      <c r="L63" s="8">
        <v>0.31</v>
      </c>
      <c r="M63" s="8">
        <v>0</v>
      </c>
      <c r="N63" s="8">
        <v>0</v>
      </c>
    </row>
    <row r="64" spans="1:14" x14ac:dyDescent="0.25">
      <c r="A64" t="s">
        <v>147</v>
      </c>
      <c r="B64" s="18">
        <v>3040133640</v>
      </c>
      <c r="C64" t="s">
        <v>151</v>
      </c>
      <c r="D64" s="18">
        <v>628072</v>
      </c>
      <c r="E64" s="18" t="s">
        <v>18</v>
      </c>
      <c r="F64" s="18">
        <v>627950</v>
      </c>
      <c r="G64" t="s">
        <v>166</v>
      </c>
      <c r="H64" s="19">
        <v>42216</v>
      </c>
      <c r="I64" t="s">
        <v>153</v>
      </c>
      <c r="J64" s="8">
        <v>0</v>
      </c>
      <c r="K64" s="8">
        <v>0</v>
      </c>
      <c r="L64" s="8">
        <v>0</v>
      </c>
      <c r="M64" s="8">
        <v>0</v>
      </c>
      <c r="N64" s="8">
        <v>-0.01</v>
      </c>
    </row>
    <row r="65" spans="1:14" x14ac:dyDescent="0.25">
      <c r="A65" t="s">
        <v>147</v>
      </c>
      <c r="B65" s="18">
        <v>3040442490</v>
      </c>
      <c r="C65" t="s">
        <v>154</v>
      </c>
      <c r="D65" s="18">
        <v>625992</v>
      </c>
      <c r="E65" s="18" t="s">
        <v>15</v>
      </c>
      <c r="F65" s="18">
        <v>625992</v>
      </c>
      <c r="G65" t="s">
        <v>167</v>
      </c>
      <c r="H65" s="19">
        <v>42063</v>
      </c>
      <c r="I65" t="s">
        <v>158</v>
      </c>
      <c r="J65" s="8">
        <v>0</v>
      </c>
      <c r="K65" s="8">
        <v>0</v>
      </c>
      <c r="L65" s="8">
        <v>0</v>
      </c>
      <c r="M65" s="8">
        <v>0</v>
      </c>
      <c r="N65" s="8">
        <v>-0.08</v>
      </c>
    </row>
    <row r="66" spans="1:14" x14ac:dyDescent="0.25">
      <c r="A66" t="s">
        <v>147</v>
      </c>
      <c r="B66" s="18">
        <v>3040112101</v>
      </c>
      <c r="C66" t="s">
        <v>168</v>
      </c>
      <c r="D66" s="18">
        <v>630215</v>
      </c>
      <c r="G66" t="s">
        <v>169</v>
      </c>
      <c r="H66" s="19">
        <v>42855</v>
      </c>
      <c r="I66" t="s">
        <v>170</v>
      </c>
      <c r="J66" s="8">
        <v>0</v>
      </c>
      <c r="K66" s="8">
        <v>-21833.9</v>
      </c>
      <c r="L66" s="8">
        <v>0.42</v>
      </c>
      <c r="M66" s="8">
        <v>0</v>
      </c>
      <c r="N66" s="8">
        <v>0</v>
      </c>
    </row>
    <row r="67" spans="1:14" x14ac:dyDescent="0.25">
      <c r="A67" t="s">
        <v>147</v>
      </c>
      <c r="B67" s="18">
        <v>3040124000</v>
      </c>
      <c r="C67" t="s">
        <v>171</v>
      </c>
      <c r="D67" s="18">
        <v>630354</v>
      </c>
      <c r="G67" t="s">
        <v>172</v>
      </c>
      <c r="H67" s="19">
        <v>42822</v>
      </c>
      <c r="I67" t="s">
        <v>173</v>
      </c>
      <c r="J67" s="8">
        <v>0</v>
      </c>
      <c r="K67" s="8">
        <v>0</v>
      </c>
      <c r="L67" s="8">
        <v>7269.79</v>
      </c>
      <c r="M67" s="8">
        <v>0</v>
      </c>
      <c r="N67" s="8">
        <v>0</v>
      </c>
    </row>
    <row r="68" spans="1:14" x14ac:dyDescent="0.25">
      <c r="A68" t="s">
        <v>147</v>
      </c>
      <c r="B68" s="18">
        <v>3040112041</v>
      </c>
      <c r="C68" t="s">
        <v>168</v>
      </c>
      <c r="D68" s="18">
        <v>630506</v>
      </c>
      <c r="G68" t="s">
        <v>174</v>
      </c>
      <c r="H68" s="19">
        <v>42736</v>
      </c>
      <c r="I68" t="s">
        <v>175</v>
      </c>
      <c r="J68" s="8">
        <v>0</v>
      </c>
      <c r="K68" s="8">
        <v>0</v>
      </c>
      <c r="L68" s="8">
        <v>0</v>
      </c>
      <c r="M68" s="8">
        <v>0</v>
      </c>
      <c r="N68" s="8">
        <v>-14945.4</v>
      </c>
    </row>
    <row r="69" spans="1:14" x14ac:dyDescent="0.25">
      <c r="A69" t="s">
        <v>147</v>
      </c>
      <c r="B69" s="18">
        <v>3040442490</v>
      </c>
      <c r="C69" t="s">
        <v>154</v>
      </c>
      <c r="D69" s="18">
        <v>626013</v>
      </c>
      <c r="E69" s="18" t="s">
        <v>18</v>
      </c>
      <c r="F69" s="18">
        <v>625992</v>
      </c>
      <c r="G69" t="s">
        <v>176</v>
      </c>
      <c r="H69" s="19">
        <v>42063</v>
      </c>
      <c r="I69" t="s">
        <v>177</v>
      </c>
      <c r="J69" s="8">
        <v>0</v>
      </c>
      <c r="K69" s="8">
        <v>0</v>
      </c>
      <c r="L69" s="8">
        <v>0.24</v>
      </c>
      <c r="M69" s="8">
        <v>0</v>
      </c>
      <c r="N69" s="8">
        <v>0</v>
      </c>
    </row>
    <row r="70" spans="1:14" x14ac:dyDescent="0.25">
      <c r="A70" t="s">
        <v>147</v>
      </c>
      <c r="B70" s="18">
        <v>3040947007</v>
      </c>
      <c r="C70" t="s">
        <v>178</v>
      </c>
      <c r="D70" s="18">
        <v>626018</v>
      </c>
      <c r="E70" s="18" t="s">
        <v>18</v>
      </c>
      <c r="F70" s="18">
        <v>625992</v>
      </c>
      <c r="G70" t="s">
        <v>179</v>
      </c>
      <c r="H70" s="19">
        <v>41698</v>
      </c>
      <c r="I70" t="s">
        <v>180</v>
      </c>
      <c r="J70" s="8">
        <v>0</v>
      </c>
      <c r="K70" s="8">
        <v>0</v>
      </c>
      <c r="L70" s="8">
        <v>0</v>
      </c>
      <c r="M70" s="8">
        <v>0</v>
      </c>
      <c r="N70" s="8">
        <v>-0.38</v>
      </c>
    </row>
    <row r="71" spans="1:14" x14ac:dyDescent="0.25">
      <c r="A71" t="s">
        <v>147</v>
      </c>
      <c r="B71" s="18">
        <v>3040442490</v>
      </c>
      <c r="C71" t="s">
        <v>154</v>
      </c>
      <c r="D71" s="18">
        <v>626019</v>
      </c>
      <c r="E71" s="18" t="s">
        <v>18</v>
      </c>
      <c r="F71" s="18">
        <v>625992</v>
      </c>
      <c r="G71" t="s">
        <v>181</v>
      </c>
      <c r="H71" s="19">
        <v>42063</v>
      </c>
      <c r="I71" t="s">
        <v>158</v>
      </c>
      <c r="J71" s="8">
        <v>0</v>
      </c>
      <c r="K71" s="8">
        <v>0</v>
      </c>
      <c r="L71" s="8">
        <v>0.38</v>
      </c>
      <c r="M71" s="8">
        <v>0</v>
      </c>
      <c r="N71" s="8">
        <v>0</v>
      </c>
    </row>
    <row r="72" spans="1:14" x14ac:dyDescent="0.25">
      <c r="A72" t="s">
        <v>147</v>
      </c>
      <c r="B72" s="18">
        <v>3040442490</v>
      </c>
      <c r="C72" t="s">
        <v>154</v>
      </c>
      <c r="D72" s="18">
        <v>626021</v>
      </c>
      <c r="E72" s="18" t="s">
        <v>18</v>
      </c>
      <c r="F72" s="18">
        <v>625992</v>
      </c>
      <c r="G72" t="s">
        <v>182</v>
      </c>
      <c r="H72" s="19">
        <v>42063</v>
      </c>
      <c r="I72" t="s">
        <v>158</v>
      </c>
      <c r="J72" s="8">
        <v>0</v>
      </c>
      <c r="K72" s="8">
        <v>0</v>
      </c>
      <c r="L72" s="8">
        <v>0.37</v>
      </c>
      <c r="M72" s="8">
        <v>0</v>
      </c>
      <c r="N72" s="8">
        <v>0</v>
      </c>
    </row>
    <row r="73" spans="1:14" x14ac:dyDescent="0.25">
      <c r="A73" t="s">
        <v>147</v>
      </c>
      <c r="B73" s="18">
        <v>3040442490</v>
      </c>
      <c r="C73" t="s">
        <v>154</v>
      </c>
      <c r="D73" s="18">
        <v>626022</v>
      </c>
      <c r="E73" s="18" t="s">
        <v>18</v>
      </c>
      <c r="F73" s="18">
        <v>625992</v>
      </c>
      <c r="G73" t="s">
        <v>183</v>
      </c>
      <c r="H73" s="19">
        <v>42063</v>
      </c>
      <c r="I73" t="s">
        <v>184</v>
      </c>
      <c r="J73" s="8">
        <v>0</v>
      </c>
      <c r="K73" s="8">
        <v>0</v>
      </c>
      <c r="L73" s="8">
        <v>0</v>
      </c>
      <c r="M73" s="8">
        <v>0</v>
      </c>
      <c r="N73" s="8">
        <v>-7.0000000000000007E-2</v>
      </c>
    </row>
    <row r="74" spans="1:14" x14ac:dyDescent="0.25">
      <c r="A74" t="s">
        <v>147</v>
      </c>
      <c r="B74" s="18">
        <v>3040449070</v>
      </c>
      <c r="C74" t="s">
        <v>185</v>
      </c>
      <c r="D74" s="18">
        <v>628069</v>
      </c>
      <c r="E74" s="18" t="s">
        <v>18</v>
      </c>
      <c r="F74" s="18">
        <v>627950</v>
      </c>
      <c r="G74" t="s">
        <v>186</v>
      </c>
      <c r="H74" s="19">
        <v>42582</v>
      </c>
      <c r="I74" t="s">
        <v>187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</row>
    <row r="75" spans="1:14" x14ac:dyDescent="0.25">
      <c r="A75" t="s">
        <v>147</v>
      </c>
      <c r="B75" s="18">
        <v>3040442490</v>
      </c>
      <c r="C75" t="s">
        <v>154</v>
      </c>
      <c r="D75" s="18">
        <v>628068</v>
      </c>
      <c r="E75" s="18" t="s">
        <v>18</v>
      </c>
      <c r="F75" s="18">
        <v>627950</v>
      </c>
      <c r="G75" t="s">
        <v>188</v>
      </c>
      <c r="H75" s="19">
        <v>42582</v>
      </c>
      <c r="I75" t="s">
        <v>158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x14ac:dyDescent="0.25">
      <c r="A76" t="s">
        <v>147</v>
      </c>
      <c r="B76" s="18">
        <v>3040442490</v>
      </c>
      <c r="C76" t="s">
        <v>154</v>
      </c>
      <c r="D76" s="18">
        <v>627950</v>
      </c>
      <c r="E76" s="18" t="s">
        <v>15</v>
      </c>
      <c r="F76" s="18">
        <v>627950</v>
      </c>
      <c r="G76" t="s">
        <v>189</v>
      </c>
      <c r="H76" s="19">
        <v>42582</v>
      </c>
      <c r="I76" t="s">
        <v>158</v>
      </c>
      <c r="J76" s="8">
        <v>0</v>
      </c>
      <c r="K76" s="8">
        <v>0</v>
      </c>
      <c r="L76" s="8">
        <v>0</v>
      </c>
      <c r="M76" s="8">
        <v>0</v>
      </c>
      <c r="N76" s="8">
        <v>-0.01</v>
      </c>
    </row>
    <row r="77" spans="1:14" x14ac:dyDescent="0.25">
      <c r="A77" t="s">
        <v>147</v>
      </c>
      <c r="B77" s="18">
        <v>3040123201</v>
      </c>
      <c r="C77" t="s">
        <v>190</v>
      </c>
      <c r="D77" s="18">
        <v>627823</v>
      </c>
      <c r="G77" t="s">
        <v>191</v>
      </c>
      <c r="H77" s="19">
        <v>42643</v>
      </c>
      <c r="I77" t="s">
        <v>192</v>
      </c>
      <c r="J77" s="8">
        <v>0</v>
      </c>
      <c r="K77" s="8">
        <v>0</v>
      </c>
      <c r="L77" s="8">
        <v>1588.21</v>
      </c>
      <c r="M77" s="8">
        <v>314.55</v>
      </c>
      <c r="N77" s="8">
        <v>0</v>
      </c>
    </row>
    <row r="78" spans="1:14" x14ac:dyDescent="0.25">
      <c r="A78" t="s">
        <v>147</v>
      </c>
      <c r="B78" s="18">
        <v>3040448170</v>
      </c>
      <c r="C78" t="s">
        <v>163</v>
      </c>
      <c r="D78" s="18">
        <v>626023</v>
      </c>
      <c r="E78" s="18" t="s">
        <v>18</v>
      </c>
      <c r="F78" s="18">
        <v>625992</v>
      </c>
      <c r="G78" t="s">
        <v>193</v>
      </c>
      <c r="H78" s="19">
        <v>42063</v>
      </c>
      <c r="I78" t="s">
        <v>165</v>
      </c>
      <c r="J78" s="8">
        <v>0</v>
      </c>
      <c r="K78" s="8">
        <v>0</v>
      </c>
      <c r="L78" s="8">
        <v>0.01</v>
      </c>
      <c r="M78" s="8">
        <v>0</v>
      </c>
      <c r="N78" s="8">
        <v>0</v>
      </c>
    </row>
    <row r="79" spans="1:14" x14ac:dyDescent="0.25">
      <c r="A79" t="s">
        <v>147</v>
      </c>
      <c r="B79" s="18">
        <v>3040449000</v>
      </c>
      <c r="C79" t="s">
        <v>185</v>
      </c>
      <c r="D79" s="18">
        <v>626029</v>
      </c>
      <c r="E79" s="18" t="s">
        <v>18</v>
      </c>
      <c r="F79" s="18">
        <v>625992</v>
      </c>
      <c r="G79" t="s">
        <v>194</v>
      </c>
      <c r="H79" s="19">
        <v>41698</v>
      </c>
      <c r="I79" t="s">
        <v>187</v>
      </c>
      <c r="J79" s="8">
        <v>0</v>
      </c>
      <c r="K79" s="8">
        <v>0</v>
      </c>
      <c r="L79" s="8">
        <v>0</v>
      </c>
      <c r="M79" s="8">
        <v>0</v>
      </c>
      <c r="N79" s="8">
        <v>-0.35</v>
      </c>
    </row>
    <row r="80" spans="1:14" x14ac:dyDescent="0.25">
      <c r="A80" t="s">
        <v>147</v>
      </c>
      <c r="B80" s="18">
        <v>3040440060</v>
      </c>
      <c r="C80" t="s">
        <v>195</v>
      </c>
      <c r="D80" s="18">
        <v>626024</v>
      </c>
      <c r="E80" s="18" t="s">
        <v>18</v>
      </c>
      <c r="F80" s="18">
        <v>625992</v>
      </c>
      <c r="G80" t="s">
        <v>196</v>
      </c>
      <c r="H80" s="19">
        <v>41698</v>
      </c>
      <c r="I80" t="s">
        <v>197</v>
      </c>
      <c r="J80" s="8">
        <v>0</v>
      </c>
      <c r="K80" s="8">
        <v>0</v>
      </c>
      <c r="L80" s="8">
        <v>0</v>
      </c>
      <c r="M80" s="8">
        <v>0</v>
      </c>
      <c r="N80" s="8">
        <v>-0.02</v>
      </c>
    </row>
    <row r="81" spans="1:14" x14ac:dyDescent="0.25">
      <c r="A81" t="s">
        <v>147</v>
      </c>
      <c r="B81" s="18">
        <v>3040442600</v>
      </c>
      <c r="C81" t="s">
        <v>154</v>
      </c>
      <c r="D81" s="18">
        <v>626026</v>
      </c>
      <c r="E81" s="18" t="s">
        <v>18</v>
      </c>
      <c r="F81" s="18">
        <v>625992</v>
      </c>
      <c r="G81" t="s">
        <v>198</v>
      </c>
      <c r="H81" s="19">
        <v>41698</v>
      </c>
      <c r="I81" t="s">
        <v>199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</row>
    <row r="82" spans="1:14" x14ac:dyDescent="0.25">
      <c r="A82" t="s">
        <v>147</v>
      </c>
      <c r="B82" s="18">
        <v>3040448270</v>
      </c>
      <c r="C82" t="s">
        <v>163</v>
      </c>
      <c r="D82" s="18">
        <v>624851</v>
      </c>
      <c r="G82" t="s">
        <v>200</v>
      </c>
      <c r="H82" s="19">
        <v>42460</v>
      </c>
      <c r="I82" t="s">
        <v>201</v>
      </c>
      <c r="J82" s="8">
        <v>0</v>
      </c>
      <c r="K82" s="8">
        <v>0</v>
      </c>
      <c r="L82" s="8">
        <v>0</v>
      </c>
      <c r="M82" s="8">
        <v>0</v>
      </c>
      <c r="N82" s="8">
        <v>-733.29</v>
      </c>
    </row>
    <row r="83" spans="1:14" x14ac:dyDescent="0.25">
      <c r="A83" t="s">
        <v>147</v>
      </c>
      <c r="B83" s="18">
        <v>3040442490</v>
      </c>
      <c r="C83" t="s">
        <v>154</v>
      </c>
      <c r="D83" s="18">
        <v>626020</v>
      </c>
      <c r="E83" s="18" t="s">
        <v>18</v>
      </c>
      <c r="F83" s="18">
        <v>625992</v>
      </c>
      <c r="G83" t="s">
        <v>202</v>
      </c>
      <c r="H83" s="19">
        <v>42063</v>
      </c>
      <c r="I83" t="s">
        <v>203</v>
      </c>
      <c r="J83" s="8">
        <v>0</v>
      </c>
      <c r="K83" s="8">
        <v>0</v>
      </c>
      <c r="L83" s="8">
        <v>0.05</v>
      </c>
      <c r="M83" s="8">
        <v>0</v>
      </c>
      <c r="N83" s="8">
        <v>0</v>
      </c>
    </row>
    <row r="84" spans="1:14" x14ac:dyDescent="0.25">
      <c r="A84" t="s">
        <v>147</v>
      </c>
      <c r="B84" s="18">
        <v>3040126300</v>
      </c>
      <c r="C84" t="s">
        <v>204</v>
      </c>
      <c r="D84" s="18">
        <v>610279</v>
      </c>
      <c r="E84" s="18" t="s">
        <v>18</v>
      </c>
      <c r="F84" s="18">
        <v>610228</v>
      </c>
      <c r="G84" t="s">
        <v>205</v>
      </c>
      <c r="H84" s="19">
        <v>42855</v>
      </c>
      <c r="I84" t="s">
        <v>206</v>
      </c>
      <c r="J84" s="8">
        <v>11620.92</v>
      </c>
      <c r="K84" s="8">
        <v>0</v>
      </c>
      <c r="L84" s="8">
        <v>0</v>
      </c>
      <c r="M84" s="8">
        <v>0</v>
      </c>
      <c r="N84" s="8">
        <v>-318.45999999999998</v>
      </c>
    </row>
    <row r="85" spans="1:14" x14ac:dyDescent="0.25">
      <c r="A85" t="s">
        <v>147</v>
      </c>
      <c r="B85" s="18">
        <v>3040920000</v>
      </c>
      <c r="C85" t="s">
        <v>207</v>
      </c>
      <c r="D85" s="18">
        <v>611599</v>
      </c>
      <c r="E85" s="18" t="s">
        <v>18</v>
      </c>
      <c r="F85" s="18">
        <v>610228</v>
      </c>
      <c r="G85" t="s">
        <v>208</v>
      </c>
      <c r="H85" s="19">
        <v>42855</v>
      </c>
      <c r="I85" t="s">
        <v>209</v>
      </c>
      <c r="J85" s="8">
        <v>0</v>
      </c>
      <c r="K85" s="8">
        <v>0</v>
      </c>
      <c r="L85" s="8">
        <v>0</v>
      </c>
      <c r="M85" s="8">
        <v>0</v>
      </c>
      <c r="N85" s="8">
        <v>-0.92</v>
      </c>
    </row>
    <row r="86" spans="1:14" x14ac:dyDescent="0.25">
      <c r="A86" t="s">
        <v>147</v>
      </c>
      <c r="B86" s="18">
        <v>3040912133</v>
      </c>
      <c r="C86" t="s">
        <v>210</v>
      </c>
      <c r="D86" s="18">
        <v>611535</v>
      </c>
      <c r="E86" s="18" t="s">
        <v>18</v>
      </c>
      <c r="F86" s="18">
        <v>619377</v>
      </c>
      <c r="G86" t="s">
        <v>211</v>
      </c>
      <c r="H86" s="19">
        <v>42855</v>
      </c>
      <c r="I86" t="s">
        <v>212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</row>
    <row r="87" spans="1:14" x14ac:dyDescent="0.25">
      <c r="A87" t="s">
        <v>147</v>
      </c>
      <c r="B87" s="18">
        <v>3040116000</v>
      </c>
      <c r="C87" t="s">
        <v>213</v>
      </c>
      <c r="D87" s="18">
        <v>610624</v>
      </c>
      <c r="G87" t="s">
        <v>214</v>
      </c>
      <c r="H87" s="19">
        <v>42825</v>
      </c>
      <c r="I87" t="s">
        <v>215</v>
      </c>
      <c r="J87" s="8">
        <v>0</v>
      </c>
      <c r="K87" s="8">
        <v>0</v>
      </c>
      <c r="L87" s="8">
        <v>2496.4499999999998</v>
      </c>
      <c r="M87" s="8">
        <v>0</v>
      </c>
      <c r="N87" s="8">
        <v>0</v>
      </c>
    </row>
    <row r="88" spans="1:14" x14ac:dyDescent="0.25">
      <c r="A88" t="s">
        <v>147</v>
      </c>
      <c r="B88" s="18">
        <v>3040126000</v>
      </c>
      <c r="C88" t="s">
        <v>204</v>
      </c>
      <c r="D88" s="18">
        <v>610285</v>
      </c>
      <c r="E88" s="18" t="s">
        <v>18</v>
      </c>
      <c r="F88" s="18">
        <v>610228</v>
      </c>
      <c r="G88" t="s">
        <v>216</v>
      </c>
      <c r="H88" s="19">
        <v>42855</v>
      </c>
      <c r="I88" t="s">
        <v>217</v>
      </c>
      <c r="J88" s="8">
        <v>0</v>
      </c>
      <c r="K88" s="8">
        <v>0</v>
      </c>
      <c r="L88" s="8">
        <v>3644.98</v>
      </c>
      <c r="M88" s="8">
        <v>0</v>
      </c>
      <c r="N88" s="8">
        <v>0</v>
      </c>
    </row>
    <row r="89" spans="1:14" x14ac:dyDescent="0.25">
      <c r="A89" t="s">
        <v>147</v>
      </c>
      <c r="B89" s="18">
        <v>3040440120</v>
      </c>
      <c r="C89" t="s">
        <v>195</v>
      </c>
      <c r="D89" s="18">
        <v>610284</v>
      </c>
      <c r="E89" s="18" t="s">
        <v>18</v>
      </c>
      <c r="F89" s="18">
        <v>610228</v>
      </c>
      <c r="G89" t="s">
        <v>218</v>
      </c>
      <c r="H89" s="19">
        <v>42855</v>
      </c>
      <c r="I89" t="s">
        <v>219</v>
      </c>
      <c r="J89" s="8">
        <v>2.19</v>
      </c>
      <c r="K89" s="8">
        <v>0</v>
      </c>
      <c r="L89" s="8">
        <v>0</v>
      </c>
      <c r="M89" s="8">
        <v>0</v>
      </c>
      <c r="N89" s="8">
        <v>-316.37</v>
      </c>
    </row>
    <row r="90" spans="1:14" x14ac:dyDescent="0.25">
      <c r="A90" t="s">
        <v>147</v>
      </c>
      <c r="B90" s="18">
        <v>3040112111</v>
      </c>
      <c r="C90" t="s">
        <v>168</v>
      </c>
      <c r="D90" s="18">
        <v>610283</v>
      </c>
      <c r="E90" s="18" t="s">
        <v>18</v>
      </c>
      <c r="F90" s="18">
        <v>610228</v>
      </c>
      <c r="G90" t="s">
        <v>220</v>
      </c>
      <c r="H90" s="19">
        <v>42855</v>
      </c>
      <c r="I90" t="s">
        <v>221</v>
      </c>
      <c r="J90" s="8">
        <v>0</v>
      </c>
      <c r="K90" s="8">
        <v>0</v>
      </c>
      <c r="L90" s="8">
        <v>0</v>
      </c>
      <c r="M90" s="8">
        <v>0</v>
      </c>
      <c r="N90" s="8">
        <v>-10809.04</v>
      </c>
    </row>
    <row r="91" spans="1:14" x14ac:dyDescent="0.25">
      <c r="A91" t="s">
        <v>147</v>
      </c>
      <c r="B91" s="18">
        <v>3040126300</v>
      </c>
      <c r="C91" t="s">
        <v>204</v>
      </c>
      <c r="D91" s="18">
        <v>610282</v>
      </c>
      <c r="E91" s="18" t="s">
        <v>18</v>
      </c>
      <c r="F91" s="18">
        <v>610228</v>
      </c>
      <c r="G91" t="s">
        <v>222</v>
      </c>
      <c r="H91" s="19">
        <v>42855</v>
      </c>
      <c r="I91" t="s">
        <v>206</v>
      </c>
      <c r="J91" s="8">
        <v>0</v>
      </c>
      <c r="K91" s="8">
        <v>0</v>
      </c>
      <c r="L91" s="8">
        <v>0</v>
      </c>
      <c r="M91" s="8">
        <v>0</v>
      </c>
      <c r="N91" s="8">
        <v>-112522.22</v>
      </c>
    </row>
    <row r="92" spans="1:14" x14ac:dyDescent="0.25">
      <c r="A92" t="s">
        <v>147</v>
      </c>
      <c r="B92" s="18">
        <v>3040112025</v>
      </c>
      <c r="C92" t="s">
        <v>168</v>
      </c>
      <c r="D92" s="18">
        <v>619200</v>
      </c>
      <c r="E92" s="18" t="s">
        <v>18</v>
      </c>
      <c r="F92" s="18">
        <v>619189</v>
      </c>
      <c r="G92" t="s">
        <v>223</v>
      </c>
      <c r="H92" s="19">
        <v>42855</v>
      </c>
      <c r="I92" t="s">
        <v>224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</row>
    <row r="93" spans="1:14" x14ac:dyDescent="0.25">
      <c r="A93" t="s">
        <v>147</v>
      </c>
      <c r="B93" s="18">
        <v>3040922670</v>
      </c>
      <c r="C93" t="s">
        <v>225</v>
      </c>
      <c r="D93" s="18">
        <v>610280</v>
      </c>
      <c r="E93" s="18" t="s">
        <v>18</v>
      </c>
      <c r="F93" s="18">
        <v>610228</v>
      </c>
      <c r="G93" t="s">
        <v>226</v>
      </c>
      <c r="H93" s="19">
        <v>42855</v>
      </c>
      <c r="I93" t="s">
        <v>227</v>
      </c>
      <c r="J93" s="8">
        <v>0</v>
      </c>
      <c r="K93" s="8">
        <v>0</v>
      </c>
      <c r="L93" s="8">
        <v>60750.69</v>
      </c>
      <c r="M93" s="8">
        <v>0</v>
      </c>
      <c r="N93" s="8">
        <v>0</v>
      </c>
    </row>
    <row r="94" spans="1:14" x14ac:dyDescent="0.25">
      <c r="A94" t="s">
        <v>147</v>
      </c>
      <c r="B94" s="18">
        <v>3040449020</v>
      </c>
      <c r="C94" t="s">
        <v>185</v>
      </c>
      <c r="D94" s="18">
        <v>618672</v>
      </c>
      <c r="E94" s="18" t="s">
        <v>15</v>
      </c>
      <c r="F94" s="18">
        <v>618672</v>
      </c>
      <c r="G94" t="s">
        <v>228</v>
      </c>
      <c r="H94" s="19">
        <v>42825</v>
      </c>
      <c r="I94" t="s">
        <v>229</v>
      </c>
      <c r="J94" s="8">
        <v>179125</v>
      </c>
      <c r="K94" s="8">
        <v>0</v>
      </c>
      <c r="L94" s="8">
        <v>0</v>
      </c>
      <c r="M94" s="8">
        <v>0</v>
      </c>
      <c r="N94" s="8">
        <v>0</v>
      </c>
    </row>
    <row r="95" spans="1:14" x14ac:dyDescent="0.25">
      <c r="A95" t="s">
        <v>147</v>
      </c>
      <c r="B95" s="18">
        <v>3040126300</v>
      </c>
      <c r="C95" t="s">
        <v>204</v>
      </c>
      <c r="D95" s="18">
        <v>610278</v>
      </c>
      <c r="E95" s="18" t="s">
        <v>18</v>
      </c>
      <c r="F95" s="18">
        <v>610228</v>
      </c>
      <c r="G95" t="s">
        <v>230</v>
      </c>
      <c r="H95" s="19">
        <v>42855</v>
      </c>
      <c r="I95" t="s">
        <v>206</v>
      </c>
      <c r="J95" s="8">
        <v>0</v>
      </c>
      <c r="K95" s="8">
        <v>0</v>
      </c>
      <c r="L95" s="8">
        <v>0</v>
      </c>
      <c r="M95" s="8">
        <v>0</v>
      </c>
      <c r="N95" s="8">
        <v>-24522.12</v>
      </c>
    </row>
    <row r="96" spans="1:14" x14ac:dyDescent="0.25">
      <c r="A96" t="s">
        <v>147</v>
      </c>
      <c r="B96" s="18">
        <v>3040126300</v>
      </c>
      <c r="C96" t="s">
        <v>204</v>
      </c>
      <c r="D96" s="18">
        <v>610277</v>
      </c>
      <c r="E96" s="18" t="s">
        <v>18</v>
      </c>
      <c r="F96" s="18">
        <v>610228</v>
      </c>
      <c r="G96" t="s">
        <v>231</v>
      </c>
      <c r="H96" s="19">
        <v>42855</v>
      </c>
      <c r="I96" t="s">
        <v>206</v>
      </c>
      <c r="J96" s="8">
        <v>0</v>
      </c>
      <c r="K96" s="8">
        <v>0</v>
      </c>
      <c r="L96" s="8">
        <v>111888</v>
      </c>
      <c r="M96" s="8">
        <v>0</v>
      </c>
      <c r="N96" s="8">
        <v>0</v>
      </c>
    </row>
    <row r="97" spans="1:14" x14ac:dyDescent="0.25">
      <c r="A97" t="s">
        <v>147</v>
      </c>
      <c r="B97" s="18">
        <v>3040126300</v>
      </c>
      <c r="C97" t="s">
        <v>204</v>
      </c>
      <c r="D97" s="18">
        <v>610276</v>
      </c>
      <c r="E97" s="18" t="s">
        <v>18</v>
      </c>
      <c r="F97" s="18">
        <v>610228</v>
      </c>
      <c r="G97" t="s">
        <v>232</v>
      </c>
      <c r="H97" s="19">
        <v>42855</v>
      </c>
      <c r="I97" t="s">
        <v>206</v>
      </c>
      <c r="J97" s="8">
        <v>0</v>
      </c>
      <c r="K97" s="8">
        <v>0</v>
      </c>
      <c r="L97" s="8">
        <v>131193</v>
      </c>
      <c r="M97" s="8">
        <v>0</v>
      </c>
      <c r="N97" s="8">
        <v>0</v>
      </c>
    </row>
    <row r="98" spans="1:14" x14ac:dyDescent="0.25">
      <c r="A98" t="s">
        <v>147</v>
      </c>
      <c r="B98" s="18">
        <v>3040126300</v>
      </c>
      <c r="C98" t="s">
        <v>204</v>
      </c>
      <c r="D98" s="18">
        <v>610275</v>
      </c>
      <c r="E98" s="18" t="s">
        <v>18</v>
      </c>
      <c r="F98" s="18">
        <v>610228</v>
      </c>
      <c r="G98" t="s">
        <v>233</v>
      </c>
      <c r="H98" s="19">
        <v>42855</v>
      </c>
      <c r="I98" t="s">
        <v>206</v>
      </c>
      <c r="J98" s="8">
        <v>0</v>
      </c>
      <c r="K98" s="8">
        <v>0</v>
      </c>
      <c r="L98" s="8">
        <v>16283.18</v>
      </c>
      <c r="M98" s="8">
        <v>0</v>
      </c>
      <c r="N98" s="8">
        <v>0</v>
      </c>
    </row>
    <row r="99" spans="1:14" x14ac:dyDescent="0.25">
      <c r="A99" t="s">
        <v>147</v>
      </c>
      <c r="B99" s="18">
        <v>3040126300</v>
      </c>
      <c r="C99" t="s">
        <v>204</v>
      </c>
      <c r="D99" s="18">
        <v>610228</v>
      </c>
      <c r="E99" s="18" t="s">
        <v>15</v>
      </c>
      <c r="F99" s="18">
        <v>610228</v>
      </c>
      <c r="G99" t="s">
        <v>234</v>
      </c>
      <c r="H99" s="19">
        <v>42855</v>
      </c>
      <c r="I99" t="s">
        <v>206</v>
      </c>
      <c r="J99" s="8">
        <v>44911</v>
      </c>
      <c r="K99" s="8">
        <v>0</v>
      </c>
      <c r="L99" s="8">
        <v>45057</v>
      </c>
      <c r="M99" s="8">
        <v>0</v>
      </c>
      <c r="N99" s="8">
        <v>0</v>
      </c>
    </row>
    <row r="100" spans="1:14" x14ac:dyDescent="0.25">
      <c r="A100" t="s">
        <v>147</v>
      </c>
      <c r="B100" s="18">
        <v>3040126000</v>
      </c>
      <c r="C100" t="s">
        <v>204</v>
      </c>
      <c r="D100" s="18">
        <v>610139</v>
      </c>
      <c r="E100" s="18" t="s">
        <v>18</v>
      </c>
      <c r="F100" s="18">
        <v>610135</v>
      </c>
      <c r="G100" t="s">
        <v>235</v>
      </c>
      <c r="H100" s="19">
        <v>42855</v>
      </c>
      <c r="I100" t="s">
        <v>236</v>
      </c>
      <c r="J100" s="8">
        <v>6144.06</v>
      </c>
      <c r="K100" s="8">
        <v>0</v>
      </c>
      <c r="L100" s="8">
        <v>0</v>
      </c>
      <c r="M100" s="8">
        <v>0</v>
      </c>
      <c r="N100" s="8">
        <v>0</v>
      </c>
    </row>
    <row r="101" spans="1:14" x14ac:dyDescent="0.25">
      <c r="A101" t="s">
        <v>147</v>
      </c>
      <c r="B101" s="18">
        <v>3040443400</v>
      </c>
      <c r="C101" t="s">
        <v>237</v>
      </c>
      <c r="D101" s="18">
        <v>610135</v>
      </c>
      <c r="E101" s="18" t="s">
        <v>15</v>
      </c>
      <c r="F101" s="18">
        <v>610135</v>
      </c>
      <c r="G101" t="s">
        <v>238</v>
      </c>
      <c r="H101" s="19">
        <v>42855</v>
      </c>
      <c r="I101" t="s">
        <v>239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</row>
    <row r="102" spans="1:14" x14ac:dyDescent="0.25">
      <c r="A102" t="s">
        <v>147</v>
      </c>
      <c r="B102" s="18">
        <v>3040126300</v>
      </c>
      <c r="C102" t="s">
        <v>204</v>
      </c>
      <c r="D102" s="18">
        <v>610281</v>
      </c>
      <c r="E102" s="18" t="s">
        <v>18</v>
      </c>
      <c r="F102" s="18">
        <v>610228</v>
      </c>
      <c r="G102" t="s">
        <v>240</v>
      </c>
      <c r="H102" s="19">
        <v>42855</v>
      </c>
      <c r="I102" t="s">
        <v>241</v>
      </c>
      <c r="J102" s="8">
        <v>0</v>
      </c>
      <c r="K102" s="8">
        <v>0</v>
      </c>
      <c r="L102" s="8">
        <v>18647.009999999998</v>
      </c>
      <c r="M102" s="8">
        <v>0</v>
      </c>
      <c r="N102" s="8">
        <v>0</v>
      </c>
    </row>
    <row r="103" spans="1:14" x14ac:dyDescent="0.25">
      <c r="A103" t="s">
        <v>147</v>
      </c>
      <c r="B103" s="18">
        <v>3040912133</v>
      </c>
      <c r="C103" t="s">
        <v>210</v>
      </c>
      <c r="D103" s="18">
        <v>619377</v>
      </c>
      <c r="E103" s="18" t="s">
        <v>15</v>
      </c>
      <c r="F103" s="18">
        <v>619377</v>
      </c>
      <c r="G103" t="s">
        <v>242</v>
      </c>
      <c r="H103" s="19">
        <v>42855</v>
      </c>
      <c r="I103" t="s">
        <v>212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</row>
    <row r="104" spans="1:14" x14ac:dyDescent="0.25">
      <c r="A104" t="s">
        <v>147</v>
      </c>
      <c r="B104" s="18">
        <v>3040947002</v>
      </c>
      <c r="C104" t="s">
        <v>178</v>
      </c>
      <c r="D104" s="18">
        <v>619760</v>
      </c>
      <c r="E104" s="18" t="s">
        <v>18</v>
      </c>
      <c r="F104" s="18">
        <v>619252</v>
      </c>
      <c r="G104" t="s">
        <v>243</v>
      </c>
      <c r="H104" s="19">
        <v>42855</v>
      </c>
      <c r="I104" t="s">
        <v>120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</row>
    <row r="105" spans="1:14" x14ac:dyDescent="0.25">
      <c r="A105" t="s">
        <v>147</v>
      </c>
      <c r="B105" s="18">
        <v>3040947002</v>
      </c>
      <c r="C105" t="s">
        <v>178</v>
      </c>
      <c r="D105" s="18">
        <v>619759</v>
      </c>
      <c r="E105" s="18" t="s">
        <v>18</v>
      </c>
      <c r="F105" s="18">
        <v>619252</v>
      </c>
      <c r="G105" t="s">
        <v>244</v>
      </c>
      <c r="H105" s="19">
        <v>42855</v>
      </c>
      <c r="I105" t="s">
        <v>120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</row>
    <row r="106" spans="1:14" x14ac:dyDescent="0.25">
      <c r="A106" t="s">
        <v>147</v>
      </c>
      <c r="B106" s="18">
        <v>3040947008</v>
      </c>
      <c r="C106" t="s">
        <v>178</v>
      </c>
      <c r="D106" s="18">
        <v>619758</v>
      </c>
      <c r="E106" s="18" t="s">
        <v>18</v>
      </c>
      <c r="F106" s="18">
        <v>619252</v>
      </c>
      <c r="G106" t="s">
        <v>245</v>
      </c>
      <c r="H106" s="19">
        <v>42855</v>
      </c>
      <c r="I106" t="s">
        <v>246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</row>
    <row r="107" spans="1:14" x14ac:dyDescent="0.25">
      <c r="A107" t="s">
        <v>147</v>
      </c>
      <c r="B107" s="18">
        <v>3040947008</v>
      </c>
      <c r="C107" t="s">
        <v>178</v>
      </c>
      <c r="D107" s="18">
        <v>619755</v>
      </c>
      <c r="E107" s="18" t="s">
        <v>18</v>
      </c>
      <c r="F107" s="18">
        <v>619252</v>
      </c>
      <c r="G107" t="s">
        <v>247</v>
      </c>
      <c r="H107" s="19">
        <v>42855</v>
      </c>
      <c r="I107" t="s">
        <v>246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</row>
    <row r="108" spans="1:14" x14ac:dyDescent="0.25">
      <c r="A108" t="s">
        <v>147</v>
      </c>
      <c r="B108" s="18">
        <v>3040912133</v>
      </c>
      <c r="C108" t="s">
        <v>210</v>
      </c>
      <c r="D108" s="18">
        <v>619561</v>
      </c>
      <c r="E108" s="18" t="s">
        <v>18</v>
      </c>
      <c r="F108" s="18">
        <v>619377</v>
      </c>
      <c r="G108" t="s">
        <v>248</v>
      </c>
      <c r="H108" s="19">
        <v>42855</v>
      </c>
      <c r="I108" t="s">
        <v>212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</row>
    <row r="109" spans="1:14" x14ac:dyDescent="0.25">
      <c r="A109" t="s">
        <v>147</v>
      </c>
      <c r="B109" s="18">
        <v>3040912133</v>
      </c>
      <c r="C109" t="s">
        <v>210</v>
      </c>
      <c r="D109" s="18">
        <v>619546</v>
      </c>
      <c r="E109" s="18" t="s">
        <v>18</v>
      </c>
      <c r="F109" s="18">
        <v>619377</v>
      </c>
      <c r="G109" t="s">
        <v>249</v>
      </c>
      <c r="H109" s="19">
        <v>42855</v>
      </c>
      <c r="I109" t="s">
        <v>212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</row>
    <row r="110" spans="1:14" x14ac:dyDescent="0.25">
      <c r="A110" t="s">
        <v>147</v>
      </c>
      <c r="B110" s="18">
        <v>3040912133</v>
      </c>
      <c r="C110" t="s">
        <v>210</v>
      </c>
      <c r="D110" s="18">
        <v>619543</v>
      </c>
      <c r="E110" s="18" t="s">
        <v>18</v>
      </c>
      <c r="F110" s="18">
        <v>619377</v>
      </c>
      <c r="G110" t="s">
        <v>250</v>
      </c>
      <c r="H110" s="19">
        <v>42855</v>
      </c>
      <c r="I110" t="s">
        <v>212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</row>
    <row r="111" spans="1:14" x14ac:dyDescent="0.25">
      <c r="A111" t="s">
        <v>147</v>
      </c>
      <c r="B111" s="18">
        <v>3040431140</v>
      </c>
      <c r="C111" t="s">
        <v>61</v>
      </c>
      <c r="D111" s="18">
        <v>611633</v>
      </c>
      <c r="E111" s="18" t="s">
        <v>18</v>
      </c>
      <c r="F111" s="18">
        <v>610228</v>
      </c>
      <c r="G111" t="s">
        <v>251</v>
      </c>
      <c r="H111" s="19">
        <v>42855</v>
      </c>
      <c r="I111" t="s">
        <v>252</v>
      </c>
      <c r="J111" s="8">
        <v>0</v>
      </c>
      <c r="K111" s="8">
        <v>0</v>
      </c>
      <c r="L111" s="8">
        <v>784.45</v>
      </c>
      <c r="M111" s="8">
        <v>0</v>
      </c>
      <c r="N111" s="8">
        <v>0</v>
      </c>
    </row>
    <row r="112" spans="1:14" x14ac:dyDescent="0.25">
      <c r="A112" t="s">
        <v>147</v>
      </c>
      <c r="B112" s="18">
        <v>3040912133</v>
      </c>
      <c r="C112" t="s">
        <v>210</v>
      </c>
      <c r="D112" s="18">
        <v>619538</v>
      </c>
      <c r="E112" s="18" t="s">
        <v>18</v>
      </c>
      <c r="F112" s="18">
        <v>619377</v>
      </c>
      <c r="G112" t="s">
        <v>253</v>
      </c>
      <c r="H112" s="19">
        <v>42855</v>
      </c>
      <c r="I112" t="s">
        <v>212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</row>
    <row r="113" spans="1:14" x14ac:dyDescent="0.25">
      <c r="A113" t="s">
        <v>147</v>
      </c>
      <c r="B113" s="18">
        <v>3040922670</v>
      </c>
      <c r="C113" t="s">
        <v>225</v>
      </c>
      <c r="D113" s="18">
        <v>611772</v>
      </c>
      <c r="E113" s="18" t="s">
        <v>18</v>
      </c>
      <c r="F113" s="18">
        <v>610228</v>
      </c>
      <c r="G113" t="s">
        <v>254</v>
      </c>
      <c r="H113" s="19">
        <v>42855</v>
      </c>
      <c r="I113" t="s">
        <v>227</v>
      </c>
      <c r="J113" s="8">
        <v>0</v>
      </c>
      <c r="K113" s="8">
        <v>0</v>
      </c>
      <c r="L113" s="8">
        <v>0.81</v>
      </c>
      <c r="M113" s="8">
        <v>0</v>
      </c>
      <c r="N113" s="8">
        <v>0</v>
      </c>
    </row>
    <row r="114" spans="1:14" x14ac:dyDescent="0.25">
      <c r="A114" t="s">
        <v>147</v>
      </c>
      <c r="B114" s="18">
        <v>3040112182</v>
      </c>
      <c r="C114" t="s">
        <v>168</v>
      </c>
      <c r="D114" s="18">
        <v>619255</v>
      </c>
      <c r="G114" t="s">
        <v>255</v>
      </c>
      <c r="H114" s="19">
        <v>42855</v>
      </c>
      <c r="I114" t="s">
        <v>256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</row>
    <row r="115" spans="1:14" x14ac:dyDescent="0.25">
      <c r="A115" t="s">
        <v>147</v>
      </c>
      <c r="B115" s="18">
        <v>3040947002</v>
      </c>
      <c r="C115" t="s">
        <v>178</v>
      </c>
      <c r="D115" s="18">
        <v>619252</v>
      </c>
      <c r="E115" s="18" t="s">
        <v>15</v>
      </c>
      <c r="F115" s="18">
        <v>619252</v>
      </c>
      <c r="G115" t="s">
        <v>257</v>
      </c>
      <c r="H115" s="19">
        <v>42855</v>
      </c>
      <c r="I115" t="s">
        <v>120</v>
      </c>
      <c r="J115" s="8">
        <v>0</v>
      </c>
      <c r="K115" s="8">
        <v>0</v>
      </c>
      <c r="L115" s="8">
        <v>0.01</v>
      </c>
      <c r="M115" s="8">
        <v>0</v>
      </c>
      <c r="N115" s="8">
        <v>0</v>
      </c>
    </row>
    <row r="116" spans="1:14" x14ac:dyDescent="0.25">
      <c r="A116" t="s">
        <v>147</v>
      </c>
      <c r="B116" s="18">
        <v>3040449000</v>
      </c>
      <c r="C116" t="s">
        <v>185</v>
      </c>
      <c r="D116" s="18">
        <v>619205</v>
      </c>
      <c r="G116" t="s">
        <v>258</v>
      </c>
      <c r="H116" s="19">
        <v>42855</v>
      </c>
      <c r="I116" t="s">
        <v>259</v>
      </c>
      <c r="J116" s="8">
        <v>0</v>
      </c>
      <c r="K116" s="8">
        <v>0</v>
      </c>
      <c r="L116" s="8">
        <v>0</v>
      </c>
      <c r="M116" s="8">
        <v>0</v>
      </c>
      <c r="N116" s="8">
        <v>-239.08</v>
      </c>
    </row>
    <row r="117" spans="1:14" x14ac:dyDescent="0.25">
      <c r="A117" t="s">
        <v>147</v>
      </c>
      <c r="B117" s="18">
        <v>3040114501</v>
      </c>
      <c r="C117" t="s">
        <v>260</v>
      </c>
      <c r="D117" s="18">
        <v>631048</v>
      </c>
      <c r="G117" t="s">
        <v>261</v>
      </c>
      <c r="H117" s="19">
        <v>42855</v>
      </c>
      <c r="I117" t="s">
        <v>262</v>
      </c>
      <c r="J117" s="8">
        <v>10454.98</v>
      </c>
      <c r="K117" s="8">
        <v>0</v>
      </c>
      <c r="L117" s="8">
        <v>4583.82</v>
      </c>
      <c r="M117" s="8">
        <v>11899.44</v>
      </c>
      <c r="N117" s="8">
        <v>0</v>
      </c>
    </row>
    <row r="118" spans="1:14" x14ac:dyDescent="0.25">
      <c r="A118" t="s">
        <v>147</v>
      </c>
      <c r="B118" s="18">
        <v>3040112025</v>
      </c>
      <c r="C118" t="s">
        <v>168</v>
      </c>
      <c r="D118" s="18">
        <v>619189</v>
      </c>
      <c r="G118" t="s">
        <v>263</v>
      </c>
      <c r="H118" s="19">
        <v>42855</v>
      </c>
      <c r="I118" t="s">
        <v>224</v>
      </c>
      <c r="J118" s="8">
        <v>0</v>
      </c>
      <c r="K118" s="8">
        <v>0</v>
      </c>
      <c r="L118" s="8">
        <v>476254.84</v>
      </c>
      <c r="M118" s="8">
        <v>0</v>
      </c>
      <c r="N118" s="8">
        <v>0</v>
      </c>
    </row>
    <row r="119" spans="1:14" x14ac:dyDescent="0.25">
      <c r="A119" t="s">
        <v>147</v>
      </c>
      <c r="B119" s="18">
        <v>3041042250</v>
      </c>
      <c r="C119" t="s">
        <v>148</v>
      </c>
      <c r="D119" s="18">
        <v>631617</v>
      </c>
      <c r="G119" t="s">
        <v>264</v>
      </c>
      <c r="H119" s="19">
        <v>42490</v>
      </c>
      <c r="I119" t="s">
        <v>150</v>
      </c>
      <c r="J119" s="8">
        <v>0</v>
      </c>
      <c r="K119" s="8">
        <v>0</v>
      </c>
      <c r="L119" s="8">
        <v>0</v>
      </c>
      <c r="M119" s="8">
        <v>130965.92</v>
      </c>
      <c r="N119" s="8">
        <v>0</v>
      </c>
    </row>
    <row r="120" spans="1:14" x14ac:dyDescent="0.25">
      <c r="A120" t="s">
        <v>147</v>
      </c>
      <c r="B120" s="18">
        <v>3040449020</v>
      </c>
      <c r="C120" t="s">
        <v>185</v>
      </c>
      <c r="D120" s="18">
        <v>619100</v>
      </c>
      <c r="E120" s="18" t="s">
        <v>18</v>
      </c>
      <c r="F120" s="18">
        <v>618672</v>
      </c>
      <c r="G120" t="s">
        <v>265</v>
      </c>
      <c r="H120" s="19">
        <v>42825</v>
      </c>
      <c r="I120" t="s">
        <v>229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</row>
    <row r="121" spans="1:14" x14ac:dyDescent="0.25">
      <c r="A121" t="s">
        <v>147</v>
      </c>
      <c r="B121" s="18">
        <v>3040443600</v>
      </c>
      <c r="C121" t="s">
        <v>237</v>
      </c>
      <c r="D121" s="18">
        <v>621752</v>
      </c>
      <c r="G121" t="s">
        <v>266</v>
      </c>
      <c r="H121" s="19">
        <v>42613</v>
      </c>
      <c r="I121" t="s">
        <v>267</v>
      </c>
      <c r="J121" s="8">
        <v>0</v>
      </c>
      <c r="K121" s="8">
        <v>0</v>
      </c>
      <c r="L121" s="8">
        <v>48343.97</v>
      </c>
      <c r="M121" s="8">
        <v>0</v>
      </c>
      <c r="N121" s="8">
        <v>0</v>
      </c>
    </row>
    <row r="122" spans="1:14" x14ac:dyDescent="0.25">
      <c r="A122" t="s">
        <v>147</v>
      </c>
      <c r="B122" s="18">
        <v>3040912133</v>
      </c>
      <c r="C122" t="s">
        <v>210</v>
      </c>
      <c r="D122" s="18">
        <v>619540</v>
      </c>
      <c r="E122" s="18" t="s">
        <v>18</v>
      </c>
      <c r="F122" s="18">
        <v>619377</v>
      </c>
      <c r="G122" t="s">
        <v>268</v>
      </c>
      <c r="H122" s="19">
        <v>42855</v>
      </c>
      <c r="I122" t="s">
        <v>212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</row>
    <row r="123" spans="1:14" x14ac:dyDescent="0.25">
      <c r="A123" t="s">
        <v>147</v>
      </c>
      <c r="B123" s="18">
        <v>3040111100</v>
      </c>
      <c r="C123" t="s">
        <v>269</v>
      </c>
      <c r="D123" s="18">
        <v>631098</v>
      </c>
      <c r="G123" t="s">
        <v>270</v>
      </c>
      <c r="H123" s="19">
        <v>42855</v>
      </c>
      <c r="I123" t="s">
        <v>271</v>
      </c>
      <c r="J123" s="8">
        <v>70.400000000000006</v>
      </c>
      <c r="K123" s="8">
        <v>0</v>
      </c>
      <c r="L123" s="8">
        <v>0</v>
      </c>
      <c r="M123" s="8">
        <v>0</v>
      </c>
      <c r="N123" s="8">
        <v>0</v>
      </c>
    </row>
    <row r="124" spans="1:14" x14ac:dyDescent="0.25">
      <c r="A124" t="s">
        <v>147</v>
      </c>
      <c r="B124" s="18">
        <v>3040113000</v>
      </c>
      <c r="C124" t="s">
        <v>272</v>
      </c>
      <c r="D124" s="18">
        <v>637021</v>
      </c>
      <c r="E124" s="18" t="s">
        <v>18</v>
      </c>
      <c r="F124" s="18">
        <v>636908</v>
      </c>
      <c r="G124" t="s">
        <v>273</v>
      </c>
      <c r="H124" s="19">
        <v>42613</v>
      </c>
      <c r="I124" t="s">
        <v>274</v>
      </c>
      <c r="J124" s="8">
        <v>0</v>
      </c>
      <c r="K124" s="8">
        <v>0</v>
      </c>
      <c r="L124" s="8">
        <v>167.2</v>
      </c>
      <c r="M124" s="8">
        <v>0</v>
      </c>
      <c r="N124" s="8">
        <v>0</v>
      </c>
    </row>
    <row r="125" spans="1:14" x14ac:dyDescent="0.25">
      <c r="A125" t="s">
        <v>147</v>
      </c>
      <c r="B125" s="18">
        <v>3040803000</v>
      </c>
      <c r="C125" t="s">
        <v>275</v>
      </c>
      <c r="D125" s="18">
        <v>637003</v>
      </c>
      <c r="G125" t="s">
        <v>276</v>
      </c>
      <c r="H125" s="19">
        <v>42855</v>
      </c>
      <c r="I125" t="s">
        <v>277</v>
      </c>
      <c r="J125" s="8">
        <v>0</v>
      </c>
      <c r="K125" s="8">
        <v>0</v>
      </c>
      <c r="L125" s="8">
        <v>0</v>
      </c>
      <c r="M125" s="8">
        <v>-60280.86</v>
      </c>
      <c r="N125" s="8">
        <v>0</v>
      </c>
    </row>
    <row r="126" spans="1:14" x14ac:dyDescent="0.25">
      <c r="A126" t="s">
        <v>147</v>
      </c>
      <c r="B126" s="18">
        <v>3040113000</v>
      </c>
      <c r="C126" t="s">
        <v>272</v>
      </c>
      <c r="D126" s="18">
        <v>636908</v>
      </c>
      <c r="E126" s="18" t="s">
        <v>15</v>
      </c>
      <c r="F126" s="18">
        <v>636908</v>
      </c>
      <c r="G126" t="s">
        <v>278</v>
      </c>
      <c r="H126" s="19">
        <v>42613</v>
      </c>
      <c r="I126" t="s">
        <v>279</v>
      </c>
      <c r="J126" s="8">
        <v>0</v>
      </c>
      <c r="K126" s="8">
        <v>0</v>
      </c>
      <c r="L126" s="8">
        <v>17092.36</v>
      </c>
      <c r="M126" s="8">
        <v>0</v>
      </c>
      <c r="N126" s="8">
        <v>0</v>
      </c>
    </row>
    <row r="127" spans="1:14" x14ac:dyDescent="0.25">
      <c r="A127" t="s">
        <v>147</v>
      </c>
      <c r="B127" s="18">
        <v>3040111100</v>
      </c>
      <c r="C127" t="s">
        <v>269</v>
      </c>
      <c r="D127" s="18">
        <v>636732</v>
      </c>
      <c r="G127" t="s">
        <v>280</v>
      </c>
      <c r="H127" s="19">
        <v>42855</v>
      </c>
      <c r="I127" t="s">
        <v>281</v>
      </c>
      <c r="J127" s="8">
        <v>0</v>
      </c>
      <c r="K127" s="8">
        <v>-78297.070000000007</v>
      </c>
      <c r="L127" s="8">
        <v>183532.06</v>
      </c>
      <c r="M127" s="8">
        <v>0</v>
      </c>
      <c r="N127" s="8">
        <v>0</v>
      </c>
    </row>
    <row r="128" spans="1:14" x14ac:dyDescent="0.25">
      <c r="A128" t="s">
        <v>147</v>
      </c>
      <c r="B128" s="18">
        <v>3040112018</v>
      </c>
      <c r="C128" t="s">
        <v>168</v>
      </c>
      <c r="D128" s="18">
        <v>635431</v>
      </c>
      <c r="G128" t="s">
        <v>282</v>
      </c>
      <c r="H128" s="19">
        <v>42613</v>
      </c>
      <c r="I128" t="s">
        <v>283</v>
      </c>
      <c r="J128" s="8">
        <v>0</v>
      </c>
      <c r="K128" s="8">
        <v>0</v>
      </c>
      <c r="L128" s="8">
        <v>18314</v>
      </c>
      <c r="M128" s="8">
        <v>0</v>
      </c>
      <c r="N128" s="8">
        <v>0</v>
      </c>
    </row>
    <row r="129" spans="1:14" x14ac:dyDescent="0.25">
      <c r="A129" t="s">
        <v>147</v>
      </c>
      <c r="B129" s="18">
        <v>3040112022</v>
      </c>
      <c r="C129" t="s">
        <v>168</v>
      </c>
      <c r="D129" s="18">
        <v>635221</v>
      </c>
      <c r="E129" s="18" t="s">
        <v>18</v>
      </c>
      <c r="F129" s="18">
        <v>634603</v>
      </c>
      <c r="G129" t="s">
        <v>284</v>
      </c>
      <c r="H129" s="19">
        <v>42855</v>
      </c>
      <c r="I129" t="s">
        <v>285</v>
      </c>
      <c r="J129" s="8">
        <v>1399.3</v>
      </c>
      <c r="K129" s="8">
        <v>0</v>
      </c>
      <c r="L129" s="8">
        <v>315.91000000000003</v>
      </c>
      <c r="M129" s="8">
        <v>0</v>
      </c>
      <c r="N129" s="8">
        <v>0</v>
      </c>
    </row>
    <row r="130" spans="1:14" x14ac:dyDescent="0.25">
      <c r="A130" t="s">
        <v>147</v>
      </c>
      <c r="B130" s="18">
        <v>3040112138</v>
      </c>
      <c r="C130" t="s">
        <v>168</v>
      </c>
      <c r="D130" s="18">
        <v>635191</v>
      </c>
      <c r="G130" t="s">
        <v>286</v>
      </c>
      <c r="H130" s="19">
        <v>42855</v>
      </c>
      <c r="I130" t="s">
        <v>287</v>
      </c>
      <c r="J130" s="8">
        <v>0</v>
      </c>
      <c r="K130" s="8">
        <v>0</v>
      </c>
      <c r="L130" s="8">
        <v>11927.07</v>
      </c>
      <c r="M130" s="8">
        <v>309.77999999999997</v>
      </c>
      <c r="N130" s="8">
        <v>0</v>
      </c>
    </row>
    <row r="131" spans="1:14" x14ac:dyDescent="0.25">
      <c r="A131" t="s">
        <v>147</v>
      </c>
      <c r="B131" s="18">
        <v>3040115000</v>
      </c>
      <c r="C131" t="s">
        <v>288</v>
      </c>
      <c r="D131" s="18">
        <v>634473</v>
      </c>
      <c r="E131" s="18" t="s">
        <v>15</v>
      </c>
      <c r="F131" s="18">
        <v>634473</v>
      </c>
      <c r="G131" t="s">
        <v>289</v>
      </c>
      <c r="H131" s="19">
        <v>42766</v>
      </c>
      <c r="I131" t="s">
        <v>290</v>
      </c>
      <c r="J131" s="8">
        <v>0</v>
      </c>
      <c r="K131" s="8">
        <v>0</v>
      </c>
      <c r="L131" s="8">
        <v>43295.32</v>
      </c>
      <c r="M131" s="8">
        <v>0</v>
      </c>
      <c r="N131" s="8">
        <v>0</v>
      </c>
    </row>
    <row r="132" spans="1:14" x14ac:dyDescent="0.25">
      <c r="A132" t="s">
        <v>147</v>
      </c>
      <c r="B132" s="18">
        <v>3040112022</v>
      </c>
      <c r="C132" t="s">
        <v>168</v>
      </c>
      <c r="D132" s="18">
        <v>635001</v>
      </c>
      <c r="E132" s="18" t="s">
        <v>18</v>
      </c>
      <c r="F132" s="18">
        <v>634603</v>
      </c>
      <c r="G132" t="s">
        <v>291</v>
      </c>
      <c r="H132" s="19">
        <v>42855</v>
      </c>
      <c r="I132" t="s">
        <v>285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</row>
    <row r="133" spans="1:14" x14ac:dyDescent="0.25">
      <c r="A133" t="s">
        <v>147</v>
      </c>
      <c r="B133" s="18">
        <v>3040119070</v>
      </c>
      <c r="C133" t="s">
        <v>292</v>
      </c>
      <c r="D133" s="18">
        <v>637769</v>
      </c>
      <c r="E133" s="18" t="s">
        <v>18</v>
      </c>
      <c r="F133" s="18">
        <v>634325</v>
      </c>
      <c r="G133" t="s">
        <v>293</v>
      </c>
      <c r="H133" s="19">
        <v>42825</v>
      </c>
      <c r="I133" t="s">
        <v>294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</row>
    <row r="134" spans="1:14" x14ac:dyDescent="0.25">
      <c r="A134" t="s">
        <v>147</v>
      </c>
      <c r="B134" s="18">
        <v>3040432000</v>
      </c>
      <c r="C134" t="s">
        <v>295</v>
      </c>
      <c r="D134" s="18">
        <v>634808</v>
      </c>
      <c r="G134" t="s">
        <v>296</v>
      </c>
      <c r="H134" s="19">
        <v>42855</v>
      </c>
      <c r="I134" t="s">
        <v>297</v>
      </c>
      <c r="J134" s="8">
        <v>0</v>
      </c>
      <c r="K134" s="8">
        <v>0</v>
      </c>
      <c r="L134" s="8">
        <v>35645.629999999997</v>
      </c>
      <c r="M134" s="8">
        <v>0</v>
      </c>
      <c r="N134" s="8">
        <v>0</v>
      </c>
    </row>
    <row r="135" spans="1:14" x14ac:dyDescent="0.25">
      <c r="A135" t="s">
        <v>147</v>
      </c>
      <c r="B135" s="18">
        <v>3040133520</v>
      </c>
      <c r="C135" t="s">
        <v>151</v>
      </c>
      <c r="D135" s="18">
        <v>634788</v>
      </c>
      <c r="G135" t="s">
        <v>298</v>
      </c>
      <c r="H135" s="19">
        <v>42794</v>
      </c>
      <c r="I135" t="s">
        <v>299</v>
      </c>
      <c r="J135" s="8">
        <v>0</v>
      </c>
      <c r="K135" s="8">
        <v>0</v>
      </c>
      <c r="L135" s="8">
        <v>0</v>
      </c>
      <c r="M135" s="8">
        <v>3152.08</v>
      </c>
      <c r="N135" s="8">
        <v>0</v>
      </c>
    </row>
    <row r="136" spans="1:14" x14ac:dyDescent="0.25">
      <c r="A136" t="s">
        <v>147</v>
      </c>
      <c r="B136" s="18">
        <v>3040112111</v>
      </c>
      <c r="C136" t="s">
        <v>168</v>
      </c>
      <c r="D136" s="18">
        <v>634770</v>
      </c>
      <c r="E136" s="18" t="s">
        <v>15</v>
      </c>
      <c r="F136" s="18">
        <v>634770</v>
      </c>
      <c r="G136" t="s">
        <v>300</v>
      </c>
      <c r="H136" s="19">
        <v>42855</v>
      </c>
      <c r="I136" t="s">
        <v>301</v>
      </c>
      <c r="J136" s="8">
        <v>0</v>
      </c>
      <c r="K136" s="8">
        <v>0</v>
      </c>
      <c r="L136" s="8">
        <v>0</v>
      </c>
      <c r="M136" s="8">
        <v>0</v>
      </c>
      <c r="N136" s="8">
        <v>-8032.61</v>
      </c>
    </row>
    <row r="137" spans="1:14" x14ac:dyDescent="0.25">
      <c r="A137" t="s">
        <v>147</v>
      </c>
      <c r="B137" s="18">
        <v>3040118030</v>
      </c>
      <c r="C137" t="s">
        <v>302</v>
      </c>
      <c r="D137" s="18">
        <v>634713</v>
      </c>
      <c r="G137" t="s">
        <v>303</v>
      </c>
      <c r="H137" s="19">
        <v>42825</v>
      </c>
      <c r="I137" t="s">
        <v>304</v>
      </c>
      <c r="J137" s="8">
        <v>0</v>
      </c>
      <c r="K137" s="8">
        <v>0</v>
      </c>
      <c r="L137" s="8">
        <v>0</v>
      </c>
      <c r="M137" s="8">
        <v>2095.1799999999998</v>
      </c>
      <c r="N137" s="8">
        <v>0</v>
      </c>
    </row>
    <row r="138" spans="1:14" x14ac:dyDescent="0.25">
      <c r="A138" t="s">
        <v>147</v>
      </c>
      <c r="B138" s="18">
        <v>3040112018</v>
      </c>
      <c r="C138" t="s">
        <v>168</v>
      </c>
      <c r="D138" s="18">
        <v>634641</v>
      </c>
      <c r="G138" t="s">
        <v>305</v>
      </c>
      <c r="H138" s="19">
        <v>42855</v>
      </c>
      <c r="I138" t="s">
        <v>306</v>
      </c>
      <c r="J138" s="8">
        <v>0</v>
      </c>
      <c r="K138" s="8">
        <v>0</v>
      </c>
      <c r="L138" s="8">
        <v>0</v>
      </c>
      <c r="M138" s="8">
        <v>0</v>
      </c>
      <c r="N138" s="8">
        <v>-1737.21</v>
      </c>
    </row>
    <row r="139" spans="1:14" x14ac:dyDescent="0.25">
      <c r="A139" t="s">
        <v>147</v>
      </c>
      <c r="B139" s="18">
        <v>3040112022</v>
      </c>
      <c r="C139" t="s">
        <v>168</v>
      </c>
      <c r="D139" s="18">
        <v>634603</v>
      </c>
      <c r="E139" s="18" t="s">
        <v>15</v>
      </c>
      <c r="F139" s="18">
        <v>634603</v>
      </c>
      <c r="G139" t="s">
        <v>307</v>
      </c>
      <c r="H139" s="19">
        <v>42855</v>
      </c>
      <c r="I139" t="s">
        <v>285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</row>
    <row r="140" spans="1:14" x14ac:dyDescent="0.25">
      <c r="A140" t="s">
        <v>147</v>
      </c>
      <c r="B140" s="18">
        <v>3040442600</v>
      </c>
      <c r="C140" t="s">
        <v>154</v>
      </c>
      <c r="D140" s="18">
        <v>634499</v>
      </c>
      <c r="G140" t="s">
        <v>308</v>
      </c>
      <c r="H140" s="19">
        <v>42825</v>
      </c>
      <c r="I140" t="s">
        <v>199</v>
      </c>
      <c r="J140" s="8">
        <v>160.88999999999999</v>
      </c>
      <c r="K140" s="8">
        <v>0</v>
      </c>
      <c r="L140" s="8">
        <v>0</v>
      </c>
      <c r="M140" s="8">
        <v>40500</v>
      </c>
      <c r="N140" s="8">
        <v>0</v>
      </c>
    </row>
    <row r="141" spans="1:14" x14ac:dyDescent="0.25">
      <c r="A141" t="s">
        <v>147</v>
      </c>
      <c r="B141" s="18">
        <v>3040115000</v>
      </c>
      <c r="C141" t="s">
        <v>288</v>
      </c>
      <c r="D141" s="18">
        <v>634477</v>
      </c>
      <c r="E141" s="18" t="s">
        <v>18</v>
      </c>
      <c r="F141" s="18">
        <v>634473</v>
      </c>
      <c r="G141" t="s">
        <v>309</v>
      </c>
      <c r="H141" s="19">
        <v>42766</v>
      </c>
      <c r="I141" t="s">
        <v>290</v>
      </c>
      <c r="J141" s="8">
        <v>0</v>
      </c>
      <c r="K141" s="8">
        <v>0</v>
      </c>
      <c r="L141" s="8">
        <v>0</v>
      </c>
      <c r="M141" s="8">
        <v>0</v>
      </c>
      <c r="N141" s="8">
        <v>-135.19999999999999</v>
      </c>
    </row>
    <row r="142" spans="1:14" x14ac:dyDescent="0.25">
      <c r="A142" t="s">
        <v>147</v>
      </c>
      <c r="B142" s="18">
        <v>3040112041</v>
      </c>
      <c r="C142" t="s">
        <v>168</v>
      </c>
      <c r="D142" s="18">
        <v>631541</v>
      </c>
      <c r="G142" t="s">
        <v>310</v>
      </c>
      <c r="H142" s="19">
        <v>42840</v>
      </c>
      <c r="I142" t="s">
        <v>311</v>
      </c>
      <c r="J142" s="8">
        <v>0</v>
      </c>
      <c r="K142" s="8">
        <v>0</v>
      </c>
      <c r="L142" s="8">
        <v>0</v>
      </c>
      <c r="M142" s="8">
        <v>0</v>
      </c>
      <c r="N142" s="8">
        <v>-3471.63</v>
      </c>
    </row>
    <row r="143" spans="1:14" x14ac:dyDescent="0.25">
      <c r="A143" t="s">
        <v>147</v>
      </c>
      <c r="B143" s="18">
        <v>3040133251</v>
      </c>
      <c r="C143" t="s">
        <v>151</v>
      </c>
      <c r="D143" s="18">
        <v>664446</v>
      </c>
      <c r="G143" t="s">
        <v>312</v>
      </c>
      <c r="H143" s="19">
        <v>42004</v>
      </c>
      <c r="I143" t="s">
        <v>313</v>
      </c>
      <c r="J143" s="8">
        <v>0</v>
      </c>
      <c r="K143" s="8">
        <v>-15596</v>
      </c>
      <c r="L143" s="8">
        <v>0</v>
      </c>
      <c r="M143" s="8">
        <v>0</v>
      </c>
      <c r="N143" s="8">
        <v>0</v>
      </c>
    </row>
    <row r="144" spans="1:14" x14ac:dyDescent="0.25">
      <c r="A144" t="s">
        <v>147</v>
      </c>
      <c r="B144" s="18">
        <v>3040449070</v>
      </c>
      <c r="C144" t="s">
        <v>185</v>
      </c>
      <c r="D144" s="18">
        <v>802190</v>
      </c>
      <c r="G144" t="s">
        <v>314</v>
      </c>
      <c r="H144" s="19">
        <v>42825</v>
      </c>
      <c r="I144" t="s">
        <v>187</v>
      </c>
      <c r="J144" s="8">
        <v>0</v>
      </c>
      <c r="K144" s="8">
        <v>0</v>
      </c>
      <c r="L144" s="8">
        <v>0</v>
      </c>
      <c r="M144" s="8">
        <v>-21627.93</v>
      </c>
      <c r="N144" s="8">
        <v>0</v>
      </c>
    </row>
    <row r="145" spans="1:14" x14ac:dyDescent="0.25">
      <c r="A145" t="s">
        <v>147</v>
      </c>
      <c r="B145" s="18">
        <v>3040442450</v>
      </c>
      <c r="C145" t="s">
        <v>154</v>
      </c>
      <c r="D145" s="18">
        <v>801112</v>
      </c>
      <c r="G145" t="s">
        <v>315</v>
      </c>
      <c r="H145" s="19">
        <v>42551</v>
      </c>
      <c r="I145" t="s">
        <v>316</v>
      </c>
      <c r="J145" s="8">
        <v>0</v>
      </c>
      <c r="K145" s="8">
        <v>0</v>
      </c>
      <c r="L145" s="8">
        <v>128.66999999999999</v>
      </c>
      <c r="M145" s="8">
        <v>0</v>
      </c>
      <c r="N145" s="8">
        <v>0</v>
      </c>
    </row>
    <row r="146" spans="1:14" x14ac:dyDescent="0.25">
      <c r="A146" t="s">
        <v>147</v>
      </c>
      <c r="B146" s="18">
        <v>3040431050</v>
      </c>
      <c r="C146" t="s">
        <v>61</v>
      </c>
      <c r="D146" s="18">
        <v>800886</v>
      </c>
      <c r="G146" t="s">
        <v>317</v>
      </c>
      <c r="H146" s="19">
        <v>42460</v>
      </c>
      <c r="I146" t="s">
        <v>318</v>
      </c>
      <c r="J146" s="8">
        <v>0</v>
      </c>
      <c r="K146" s="8">
        <v>0</v>
      </c>
      <c r="L146" s="8">
        <v>5760</v>
      </c>
      <c r="M146" s="8">
        <v>0</v>
      </c>
      <c r="N146" s="8">
        <v>0</v>
      </c>
    </row>
    <row r="147" spans="1:14" x14ac:dyDescent="0.25">
      <c r="A147" t="s">
        <v>147</v>
      </c>
      <c r="B147" s="18">
        <v>3040448100</v>
      </c>
      <c r="C147" t="s">
        <v>163</v>
      </c>
      <c r="D147" s="18">
        <v>800600</v>
      </c>
      <c r="G147" t="s">
        <v>319</v>
      </c>
      <c r="H147" s="19">
        <v>40421</v>
      </c>
      <c r="I147" t="s">
        <v>320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</row>
    <row r="148" spans="1:14" x14ac:dyDescent="0.25">
      <c r="A148" t="s">
        <v>147</v>
      </c>
      <c r="B148" s="18">
        <v>3040119070</v>
      </c>
      <c r="C148" t="s">
        <v>292</v>
      </c>
      <c r="D148" s="18">
        <v>675284</v>
      </c>
      <c r="G148" t="s">
        <v>321</v>
      </c>
      <c r="H148" s="19">
        <v>42855</v>
      </c>
      <c r="I148" t="s">
        <v>322</v>
      </c>
      <c r="J148" s="8">
        <v>10361.17</v>
      </c>
      <c r="K148" s="8">
        <v>0</v>
      </c>
      <c r="L148" s="8">
        <v>177581.18</v>
      </c>
      <c r="M148" s="8">
        <v>0</v>
      </c>
      <c r="N148" s="8">
        <v>0</v>
      </c>
    </row>
    <row r="149" spans="1:14" x14ac:dyDescent="0.25">
      <c r="A149" t="s">
        <v>147</v>
      </c>
      <c r="B149" s="18">
        <v>3040126000</v>
      </c>
      <c r="C149" t="s">
        <v>204</v>
      </c>
      <c r="D149" s="18">
        <v>669322</v>
      </c>
      <c r="G149" t="s">
        <v>323</v>
      </c>
      <c r="H149" s="19">
        <v>42429</v>
      </c>
      <c r="I149" t="s">
        <v>324</v>
      </c>
      <c r="J149" s="8">
        <v>8948.16</v>
      </c>
      <c r="K149" s="8">
        <v>0</v>
      </c>
      <c r="L149" s="8">
        <v>25365.66</v>
      </c>
      <c r="M149" s="8">
        <v>0</v>
      </c>
      <c r="N149" s="8">
        <v>0</v>
      </c>
    </row>
    <row r="150" spans="1:14" x14ac:dyDescent="0.25">
      <c r="A150" t="s">
        <v>147</v>
      </c>
      <c r="B150" s="18">
        <v>3040113000</v>
      </c>
      <c r="C150" t="s">
        <v>272</v>
      </c>
      <c r="D150" s="18">
        <v>669095</v>
      </c>
      <c r="E150" s="18" t="s">
        <v>18</v>
      </c>
      <c r="F150" s="18">
        <v>668847</v>
      </c>
      <c r="G150" t="s">
        <v>325</v>
      </c>
      <c r="H150" s="19">
        <v>42247</v>
      </c>
      <c r="I150" t="s">
        <v>279</v>
      </c>
      <c r="J150" s="8">
        <v>0</v>
      </c>
      <c r="K150" s="8">
        <v>0</v>
      </c>
      <c r="L150" s="8">
        <v>0</v>
      </c>
      <c r="M150" s="8">
        <v>0</v>
      </c>
      <c r="N150" s="8">
        <v>-30016.91</v>
      </c>
    </row>
    <row r="151" spans="1:14" x14ac:dyDescent="0.25">
      <c r="A151" t="s">
        <v>147</v>
      </c>
      <c r="B151" s="18">
        <v>3040113000</v>
      </c>
      <c r="C151" t="s">
        <v>272</v>
      </c>
      <c r="D151" s="18">
        <v>668847</v>
      </c>
      <c r="E151" s="18" t="s">
        <v>15</v>
      </c>
      <c r="F151" s="18">
        <v>668847</v>
      </c>
      <c r="G151" t="s">
        <v>325</v>
      </c>
      <c r="H151" s="19">
        <v>42247</v>
      </c>
      <c r="I151" t="s">
        <v>274</v>
      </c>
      <c r="J151" s="8">
        <v>0</v>
      </c>
      <c r="K151" s="8">
        <v>0</v>
      </c>
      <c r="L151" s="8">
        <v>0</v>
      </c>
      <c r="M151" s="8">
        <v>0</v>
      </c>
      <c r="N151" s="8">
        <v>-56600.57</v>
      </c>
    </row>
    <row r="152" spans="1:14" x14ac:dyDescent="0.25">
      <c r="A152" t="s">
        <v>147</v>
      </c>
      <c r="B152" s="18">
        <v>3040117000</v>
      </c>
      <c r="C152" t="s">
        <v>326</v>
      </c>
      <c r="D152" s="18">
        <v>637515</v>
      </c>
      <c r="G152" t="s">
        <v>327</v>
      </c>
      <c r="H152" s="19">
        <v>42825</v>
      </c>
      <c r="I152" t="s">
        <v>328</v>
      </c>
      <c r="J152" s="8">
        <v>0</v>
      </c>
      <c r="K152" s="8">
        <v>0</v>
      </c>
      <c r="L152" s="8">
        <v>0</v>
      </c>
      <c r="M152" s="8">
        <v>49324.02</v>
      </c>
      <c r="N152" s="8">
        <v>-0.48</v>
      </c>
    </row>
    <row r="153" spans="1:14" x14ac:dyDescent="0.25">
      <c r="A153" t="s">
        <v>147</v>
      </c>
      <c r="B153" s="18">
        <v>3040118250</v>
      </c>
      <c r="C153" t="s">
        <v>302</v>
      </c>
      <c r="D153" s="18">
        <v>666130</v>
      </c>
      <c r="G153" t="s">
        <v>329</v>
      </c>
      <c r="H153" s="19">
        <v>42674</v>
      </c>
      <c r="I153" t="s">
        <v>330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</row>
    <row r="154" spans="1:14" x14ac:dyDescent="0.25">
      <c r="A154" t="s">
        <v>147</v>
      </c>
      <c r="B154" s="18">
        <v>3040114000</v>
      </c>
      <c r="C154" t="s">
        <v>260</v>
      </c>
      <c r="D154" s="18">
        <v>637547</v>
      </c>
      <c r="G154" t="s">
        <v>331</v>
      </c>
      <c r="H154" s="19">
        <v>42855</v>
      </c>
      <c r="I154" t="s">
        <v>332</v>
      </c>
      <c r="J154" s="8">
        <v>0</v>
      </c>
      <c r="K154" s="8">
        <v>0</v>
      </c>
      <c r="L154" s="8">
        <v>16729.71</v>
      </c>
      <c r="M154" s="8">
        <v>755.86</v>
      </c>
      <c r="N154" s="8">
        <v>0</v>
      </c>
    </row>
    <row r="155" spans="1:14" x14ac:dyDescent="0.25">
      <c r="A155" t="s">
        <v>147</v>
      </c>
      <c r="B155" s="18">
        <v>3040112101</v>
      </c>
      <c r="C155" t="s">
        <v>168</v>
      </c>
      <c r="D155" s="18">
        <v>663668</v>
      </c>
      <c r="G155" t="s">
        <v>333</v>
      </c>
      <c r="H155" s="19">
        <v>42825</v>
      </c>
      <c r="I155" t="s">
        <v>334</v>
      </c>
      <c r="J155" s="8">
        <v>0</v>
      </c>
      <c r="K155" s="8">
        <v>0</v>
      </c>
      <c r="L155" s="8">
        <v>0</v>
      </c>
      <c r="M155" s="8">
        <v>0</v>
      </c>
      <c r="N155" s="8">
        <v>-29806.39</v>
      </c>
    </row>
    <row r="156" spans="1:14" x14ac:dyDescent="0.25">
      <c r="A156" t="s">
        <v>147</v>
      </c>
      <c r="B156" s="18">
        <v>3040112171</v>
      </c>
      <c r="C156" t="s">
        <v>168</v>
      </c>
      <c r="D156" s="18">
        <v>662848</v>
      </c>
      <c r="G156" t="s">
        <v>335</v>
      </c>
      <c r="H156" s="19">
        <v>42794</v>
      </c>
      <c r="I156" t="s">
        <v>336</v>
      </c>
      <c r="J156" s="8">
        <v>0</v>
      </c>
      <c r="K156" s="8">
        <v>0</v>
      </c>
      <c r="L156" s="8">
        <v>0</v>
      </c>
      <c r="M156" s="8">
        <v>1239.4000000000001</v>
      </c>
      <c r="N156" s="8">
        <v>0</v>
      </c>
    </row>
    <row r="157" spans="1:14" x14ac:dyDescent="0.25">
      <c r="A157" t="s">
        <v>147</v>
      </c>
      <c r="B157" s="18">
        <v>3040112082</v>
      </c>
      <c r="C157" t="s">
        <v>168</v>
      </c>
      <c r="D157" s="18">
        <v>661380</v>
      </c>
      <c r="G157" t="s">
        <v>337</v>
      </c>
      <c r="H157" s="19">
        <v>42791</v>
      </c>
      <c r="I157" t="s">
        <v>338</v>
      </c>
      <c r="J157" s="8">
        <v>0</v>
      </c>
      <c r="K157" s="8">
        <v>0</v>
      </c>
      <c r="L157" s="8">
        <v>0</v>
      </c>
      <c r="M157" s="8">
        <v>0</v>
      </c>
      <c r="N157" s="8">
        <v>-17678.22</v>
      </c>
    </row>
    <row r="158" spans="1:14" x14ac:dyDescent="0.25">
      <c r="A158" t="s">
        <v>147</v>
      </c>
      <c r="B158" s="18">
        <v>3040112172</v>
      </c>
      <c r="C158" t="s">
        <v>168</v>
      </c>
      <c r="D158" s="18">
        <v>661270</v>
      </c>
      <c r="G158" t="s">
        <v>339</v>
      </c>
      <c r="H158" s="19">
        <v>42735</v>
      </c>
      <c r="I158" t="s">
        <v>340</v>
      </c>
      <c r="J158" s="8">
        <v>0</v>
      </c>
      <c r="K158" s="8">
        <v>0</v>
      </c>
      <c r="L158" s="8">
        <v>0</v>
      </c>
      <c r="M158" s="8">
        <v>3608.02</v>
      </c>
      <c r="N158" s="8">
        <v>0</v>
      </c>
    </row>
    <row r="159" spans="1:14" x14ac:dyDescent="0.25">
      <c r="A159" t="s">
        <v>147</v>
      </c>
      <c r="B159" s="18">
        <v>3040112174</v>
      </c>
      <c r="C159" t="s">
        <v>168</v>
      </c>
      <c r="D159" s="18">
        <v>661115</v>
      </c>
      <c r="G159" t="s">
        <v>341</v>
      </c>
      <c r="H159" s="19">
        <v>42735</v>
      </c>
      <c r="I159" t="s">
        <v>340</v>
      </c>
      <c r="J159" s="8">
        <v>0</v>
      </c>
      <c r="K159" s="8">
        <v>0</v>
      </c>
      <c r="L159" s="8">
        <v>0</v>
      </c>
      <c r="M159" s="8">
        <v>5652.48</v>
      </c>
      <c r="N159" s="8">
        <v>0</v>
      </c>
    </row>
    <row r="160" spans="1:14" x14ac:dyDescent="0.25">
      <c r="A160" t="s">
        <v>147</v>
      </c>
      <c r="B160" s="18">
        <v>3040448360</v>
      </c>
      <c r="C160" t="s">
        <v>163</v>
      </c>
      <c r="D160" s="18">
        <v>651794</v>
      </c>
      <c r="G160" t="s">
        <v>342</v>
      </c>
      <c r="H160" s="19">
        <v>42852</v>
      </c>
      <c r="I160" t="s">
        <v>343</v>
      </c>
      <c r="J160" s="8">
        <v>0</v>
      </c>
      <c r="K160" s="8">
        <v>0</v>
      </c>
      <c r="L160" s="8">
        <v>996.01</v>
      </c>
      <c r="M160" s="8">
        <v>0</v>
      </c>
      <c r="N160" s="8">
        <v>0</v>
      </c>
    </row>
    <row r="161" spans="1:14" x14ac:dyDescent="0.25">
      <c r="A161" t="s">
        <v>147</v>
      </c>
      <c r="B161" s="18">
        <v>3040126000</v>
      </c>
      <c r="C161" t="s">
        <v>204</v>
      </c>
      <c r="D161" s="18">
        <v>637828</v>
      </c>
      <c r="G161" t="s">
        <v>344</v>
      </c>
      <c r="H161" s="19">
        <v>42735</v>
      </c>
      <c r="I161" t="s">
        <v>345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</row>
    <row r="162" spans="1:14" x14ac:dyDescent="0.25">
      <c r="A162" t="s">
        <v>147</v>
      </c>
      <c r="B162" s="18">
        <v>3040112111</v>
      </c>
      <c r="C162" t="s">
        <v>168</v>
      </c>
      <c r="D162" s="18">
        <v>634888</v>
      </c>
      <c r="G162" t="s">
        <v>346</v>
      </c>
      <c r="H162" s="19">
        <v>42855</v>
      </c>
      <c r="I162" t="s">
        <v>347</v>
      </c>
      <c r="J162" s="8">
        <v>0</v>
      </c>
      <c r="K162" s="8">
        <v>0</v>
      </c>
      <c r="L162" s="8">
        <v>0</v>
      </c>
      <c r="M162" s="8">
        <v>0</v>
      </c>
      <c r="N162" s="8">
        <v>-19769.96</v>
      </c>
    </row>
    <row r="163" spans="1:14" x14ac:dyDescent="0.25">
      <c r="A163" t="s">
        <v>147</v>
      </c>
      <c r="B163" s="18">
        <v>3040922700</v>
      </c>
      <c r="C163" t="s">
        <v>225</v>
      </c>
      <c r="D163" s="18">
        <v>668123</v>
      </c>
      <c r="G163" t="s">
        <v>348</v>
      </c>
      <c r="H163" s="19">
        <v>42825</v>
      </c>
      <c r="I163" t="s">
        <v>349</v>
      </c>
      <c r="J163" s="8">
        <v>0</v>
      </c>
      <c r="K163" s="8">
        <v>0</v>
      </c>
      <c r="L163" s="8">
        <v>0</v>
      </c>
      <c r="M163" s="8">
        <v>677.79</v>
      </c>
      <c r="N163" s="8">
        <v>0</v>
      </c>
    </row>
    <row r="164" spans="1:14" x14ac:dyDescent="0.25">
      <c r="A164" t="s">
        <v>147</v>
      </c>
      <c r="B164" s="18">
        <v>3040448190</v>
      </c>
      <c r="C164" t="s">
        <v>163</v>
      </c>
      <c r="D164" s="18">
        <v>632757</v>
      </c>
      <c r="E164" s="18" t="s">
        <v>15</v>
      </c>
      <c r="F164" s="18">
        <v>632757</v>
      </c>
      <c r="G164" t="s">
        <v>350</v>
      </c>
      <c r="H164" s="19">
        <v>42855</v>
      </c>
      <c r="I164" t="s">
        <v>351</v>
      </c>
      <c r="J164" s="8">
        <v>0</v>
      </c>
      <c r="K164" s="8">
        <v>0</v>
      </c>
      <c r="L164" s="8">
        <v>14738.18</v>
      </c>
      <c r="M164" s="8">
        <v>0</v>
      </c>
      <c r="N164" s="8">
        <v>0</v>
      </c>
    </row>
    <row r="165" spans="1:14" x14ac:dyDescent="0.25">
      <c r="A165" t="s">
        <v>147</v>
      </c>
      <c r="B165" s="18">
        <v>3040133310</v>
      </c>
      <c r="C165" t="s">
        <v>151</v>
      </c>
      <c r="D165" s="18">
        <v>633962</v>
      </c>
      <c r="E165" s="18" t="s">
        <v>18</v>
      </c>
      <c r="F165" s="18">
        <v>633803</v>
      </c>
      <c r="G165" t="s">
        <v>352</v>
      </c>
      <c r="H165" s="19">
        <v>42840</v>
      </c>
      <c r="I165" t="s">
        <v>353</v>
      </c>
      <c r="J165" s="8">
        <v>0</v>
      </c>
      <c r="K165" s="8">
        <v>0</v>
      </c>
      <c r="L165" s="8">
        <v>0</v>
      </c>
      <c r="M165" s="8">
        <v>1000.9</v>
      </c>
      <c r="N165" s="8">
        <v>0</v>
      </c>
    </row>
    <row r="166" spans="1:14" x14ac:dyDescent="0.25">
      <c r="A166" t="s">
        <v>147</v>
      </c>
      <c r="B166" s="18">
        <v>3040133000</v>
      </c>
      <c r="C166" t="s">
        <v>151</v>
      </c>
      <c r="D166" s="18">
        <v>633864</v>
      </c>
      <c r="G166" t="s">
        <v>354</v>
      </c>
      <c r="H166" s="19">
        <v>42773</v>
      </c>
      <c r="I166" t="s">
        <v>355</v>
      </c>
      <c r="J166" s="8">
        <v>0</v>
      </c>
      <c r="K166" s="8">
        <v>0</v>
      </c>
      <c r="L166" s="8">
        <v>1945.45</v>
      </c>
      <c r="M166" s="8">
        <v>69504</v>
      </c>
      <c r="N166" s="8">
        <v>0</v>
      </c>
    </row>
    <row r="167" spans="1:14" x14ac:dyDescent="0.25">
      <c r="A167" t="s">
        <v>147</v>
      </c>
      <c r="B167" s="18">
        <v>3040803000</v>
      </c>
      <c r="C167" t="s">
        <v>275</v>
      </c>
      <c r="D167" s="18">
        <v>633803</v>
      </c>
      <c r="E167" s="18" t="s">
        <v>15</v>
      </c>
      <c r="F167" s="18">
        <v>633803</v>
      </c>
      <c r="G167" t="s">
        <v>356</v>
      </c>
      <c r="H167" s="19">
        <v>42840</v>
      </c>
      <c r="I167" t="s">
        <v>353</v>
      </c>
      <c r="J167" s="8">
        <v>38.1</v>
      </c>
      <c r="K167" s="8">
        <v>0</v>
      </c>
      <c r="L167" s="8">
        <v>0</v>
      </c>
      <c r="M167" s="8">
        <v>29160.86</v>
      </c>
      <c r="N167" s="8">
        <v>0</v>
      </c>
    </row>
    <row r="168" spans="1:14" x14ac:dyDescent="0.25">
      <c r="A168" t="s">
        <v>147</v>
      </c>
      <c r="B168" s="18">
        <v>3040112181</v>
      </c>
      <c r="C168" t="s">
        <v>168</v>
      </c>
      <c r="D168" s="18">
        <v>633449</v>
      </c>
      <c r="G168" t="s">
        <v>357</v>
      </c>
      <c r="H168" s="19">
        <v>42825</v>
      </c>
      <c r="I168" t="s">
        <v>358</v>
      </c>
      <c r="J168" s="8">
        <v>0</v>
      </c>
      <c r="K168" s="8">
        <v>0</v>
      </c>
      <c r="L168" s="8">
        <v>0</v>
      </c>
      <c r="M168" s="8">
        <v>11392</v>
      </c>
      <c r="N168" s="8">
        <v>0</v>
      </c>
    </row>
    <row r="169" spans="1:14" x14ac:dyDescent="0.25">
      <c r="A169" t="s">
        <v>147</v>
      </c>
      <c r="B169" s="18">
        <v>3040123300</v>
      </c>
      <c r="C169" t="s">
        <v>190</v>
      </c>
      <c r="D169" s="18">
        <v>631923</v>
      </c>
      <c r="G169" t="s">
        <v>359</v>
      </c>
      <c r="H169" s="19">
        <v>42855</v>
      </c>
      <c r="I169" t="s">
        <v>360</v>
      </c>
      <c r="J169" s="8">
        <v>0</v>
      </c>
      <c r="K169" s="8">
        <v>-21418.13</v>
      </c>
      <c r="L169" s="8">
        <v>0</v>
      </c>
      <c r="M169" s="8">
        <v>0</v>
      </c>
      <c r="N169" s="8">
        <v>0</v>
      </c>
    </row>
    <row r="170" spans="1:14" x14ac:dyDescent="0.25">
      <c r="A170" t="s">
        <v>147</v>
      </c>
      <c r="B170" s="18">
        <v>3040803000</v>
      </c>
      <c r="C170" t="s">
        <v>275</v>
      </c>
      <c r="D170" s="18">
        <v>633966</v>
      </c>
      <c r="E170" s="18" t="s">
        <v>18</v>
      </c>
      <c r="F170" s="18">
        <v>633803</v>
      </c>
      <c r="G170" t="s">
        <v>361</v>
      </c>
      <c r="H170" s="19">
        <v>42840</v>
      </c>
      <c r="I170" t="s">
        <v>353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</row>
    <row r="171" spans="1:14" x14ac:dyDescent="0.25">
      <c r="A171" t="s">
        <v>147</v>
      </c>
      <c r="B171" s="18">
        <v>3040448190</v>
      </c>
      <c r="C171" t="s">
        <v>163</v>
      </c>
      <c r="D171" s="18">
        <v>632762</v>
      </c>
      <c r="E171" s="18" t="s">
        <v>18</v>
      </c>
      <c r="F171" s="18">
        <v>632757</v>
      </c>
      <c r="G171" t="s">
        <v>362</v>
      </c>
      <c r="H171" s="19">
        <v>42855</v>
      </c>
      <c r="I171" t="s">
        <v>351</v>
      </c>
      <c r="J171" s="8">
        <v>0</v>
      </c>
      <c r="K171" s="8">
        <v>0</v>
      </c>
      <c r="L171" s="8">
        <v>299018.3</v>
      </c>
      <c r="M171" s="8">
        <v>0</v>
      </c>
      <c r="N171" s="8">
        <v>0</v>
      </c>
    </row>
    <row r="172" spans="1:14" x14ac:dyDescent="0.25">
      <c r="A172" t="s">
        <v>147</v>
      </c>
      <c r="B172" s="18">
        <v>3040112042</v>
      </c>
      <c r="C172" t="s">
        <v>168</v>
      </c>
      <c r="D172" s="18">
        <v>633362</v>
      </c>
      <c r="G172" t="s">
        <v>363</v>
      </c>
      <c r="H172" s="19">
        <v>42704</v>
      </c>
      <c r="I172" t="s">
        <v>364</v>
      </c>
      <c r="J172" s="8">
        <v>0</v>
      </c>
      <c r="K172" s="8">
        <v>0</v>
      </c>
      <c r="L172" s="8">
        <v>0</v>
      </c>
      <c r="M172" s="8">
        <v>5502</v>
      </c>
      <c r="N172" s="8">
        <v>0</v>
      </c>
    </row>
    <row r="173" spans="1:14" x14ac:dyDescent="0.25">
      <c r="A173" t="s">
        <v>147</v>
      </c>
      <c r="B173" s="18">
        <v>3040112018</v>
      </c>
      <c r="C173" t="s">
        <v>168</v>
      </c>
      <c r="D173" s="18">
        <v>632431</v>
      </c>
      <c r="G173" t="s">
        <v>365</v>
      </c>
      <c r="H173" s="19">
        <v>42551</v>
      </c>
      <c r="I173" t="s">
        <v>366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</row>
    <row r="174" spans="1:14" x14ac:dyDescent="0.25">
      <c r="A174" t="s">
        <v>147</v>
      </c>
      <c r="B174" s="18">
        <v>3040803000</v>
      </c>
      <c r="C174" t="s">
        <v>275</v>
      </c>
      <c r="D174" s="18">
        <v>632100</v>
      </c>
      <c r="G174" t="s">
        <v>367</v>
      </c>
      <c r="H174" s="19">
        <v>42855</v>
      </c>
      <c r="I174" t="s">
        <v>368</v>
      </c>
      <c r="J174" s="8">
        <v>0</v>
      </c>
      <c r="K174" s="8">
        <v>0</v>
      </c>
      <c r="L174" s="8">
        <v>0</v>
      </c>
      <c r="M174" s="8">
        <v>149.65</v>
      </c>
      <c r="N174" s="8">
        <v>0</v>
      </c>
    </row>
    <row r="175" spans="1:14" x14ac:dyDescent="0.25">
      <c r="A175" t="s">
        <v>147</v>
      </c>
      <c r="B175" s="18">
        <v>3040803000</v>
      </c>
      <c r="C175" t="s">
        <v>275</v>
      </c>
      <c r="D175" s="18">
        <v>632026</v>
      </c>
      <c r="G175" t="s">
        <v>369</v>
      </c>
      <c r="H175" s="19">
        <v>42855</v>
      </c>
      <c r="I175" t="s">
        <v>368</v>
      </c>
      <c r="J175" s="8">
        <v>0</v>
      </c>
      <c r="K175" s="8">
        <v>0</v>
      </c>
      <c r="L175" s="8">
        <v>0</v>
      </c>
      <c r="M175" s="8">
        <v>2063.4699999999998</v>
      </c>
      <c r="N175" s="8">
        <v>0</v>
      </c>
    </row>
    <row r="176" spans="1:14" x14ac:dyDescent="0.25">
      <c r="A176" t="s">
        <v>147</v>
      </c>
      <c r="B176" s="18">
        <v>3040116000</v>
      </c>
      <c r="C176" t="s">
        <v>213</v>
      </c>
      <c r="D176" s="18">
        <v>802592</v>
      </c>
      <c r="G176" t="s">
        <v>370</v>
      </c>
      <c r="H176" s="19">
        <v>42851</v>
      </c>
      <c r="I176" t="s">
        <v>371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</row>
    <row r="177" spans="1:14" x14ac:dyDescent="0.25">
      <c r="A177" t="s">
        <v>147</v>
      </c>
      <c r="B177" s="18">
        <v>3040112041</v>
      </c>
      <c r="C177" t="s">
        <v>168</v>
      </c>
      <c r="D177" s="18">
        <v>631738</v>
      </c>
      <c r="G177" t="s">
        <v>372</v>
      </c>
      <c r="H177" s="19">
        <v>42825</v>
      </c>
      <c r="I177" t="s">
        <v>373</v>
      </c>
      <c r="J177" s="8">
        <v>0</v>
      </c>
      <c r="K177" s="8">
        <v>0</v>
      </c>
      <c r="L177" s="8">
        <v>32467.56</v>
      </c>
      <c r="M177" s="8">
        <v>0</v>
      </c>
      <c r="N177" s="8">
        <v>0</v>
      </c>
    </row>
    <row r="178" spans="1:14" x14ac:dyDescent="0.25">
      <c r="A178" t="s">
        <v>147</v>
      </c>
      <c r="B178" s="18">
        <v>3040110000</v>
      </c>
      <c r="C178" t="s">
        <v>374</v>
      </c>
      <c r="D178" s="18">
        <v>635037</v>
      </c>
      <c r="G178" t="s">
        <v>375</v>
      </c>
      <c r="H178" s="19">
        <v>42855</v>
      </c>
      <c r="I178" t="s">
        <v>376</v>
      </c>
      <c r="J178" s="8">
        <v>0</v>
      </c>
      <c r="K178" s="8">
        <v>0</v>
      </c>
      <c r="L178" s="8">
        <v>0</v>
      </c>
      <c r="M178" s="8">
        <v>1936.12</v>
      </c>
      <c r="N178" s="8">
        <v>0</v>
      </c>
    </row>
    <row r="179" spans="1:14" x14ac:dyDescent="0.25">
      <c r="A179" t="s">
        <v>147</v>
      </c>
      <c r="B179" s="18">
        <v>3040448190</v>
      </c>
      <c r="C179" t="s">
        <v>163</v>
      </c>
      <c r="D179" s="18">
        <v>632813</v>
      </c>
      <c r="E179" s="18" t="s">
        <v>18</v>
      </c>
      <c r="F179" s="18">
        <v>632757</v>
      </c>
      <c r="G179" t="s">
        <v>377</v>
      </c>
      <c r="H179" s="19">
        <v>42855</v>
      </c>
      <c r="I179" t="s">
        <v>351</v>
      </c>
      <c r="J179" s="8">
        <v>0</v>
      </c>
      <c r="K179" s="8">
        <v>0</v>
      </c>
      <c r="L179" s="8">
        <v>26877.67</v>
      </c>
      <c r="M179" s="8">
        <v>0</v>
      </c>
      <c r="N179" s="8">
        <v>0</v>
      </c>
    </row>
    <row r="180" spans="1:14" x14ac:dyDescent="0.25">
      <c r="A180" t="s">
        <v>147</v>
      </c>
      <c r="B180" s="18">
        <v>3040126300</v>
      </c>
      <c r="C180" t="s">
        <v>204</v>
      </c>
      <c r="D180" s="18">
        <v>631419</v>
      </c>
      <c r="G180" t="s">
        <v>378</v>
      </c>
      <c r="H180" s="19">
        <v>42828</v>
      </c>
      <c r="I180" t="s">
        <v>206</v>
      </c>
      <c r="J180" s="8">
        <v>0</v>
      </c>
      <c r="K180" s="8">
        <v>0</v>
      </c>
      <c r="L180" s="8">
        <v>0.01</v>
      </c>
      <c r="M180" s="8">
        <v>0</v>
      </c>
      <c r="N180" s="8">
        <v>0</v>
      </c>
    </row>
    <row r="181" spans="1:14" x14ac:dyDescent="0.25">
      <c r="A181" t="s">
        <v>147</v>
      </c>
      <c r="B181" s="18">
        <v>3040112182</v>
      </c>
      <c r="C181" t="s">
        <v>168</v>
      </c>
      <c r="D181" s="18">
        <v>631228</v>
      </c>
      <c r="E181" s="18" t="s">
        <v>15</v>
      </c>
      <c r="F181" s="18">
        <v>631228</v>
      </c>
      <c r="G181" t="s">
        <v>379</v>
      </c>
      <c r="H181" s="19">
        <v>42794</v>
      </c>
      <c r="I181" t="s">
        <v>256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</row>
    <row r="182" spans="1:14" x14ac:dyDescent="0.25">
      <c r="A182" t="s">
        <v>147</v>
      </c>
      <c r="B182" s="18">
        <v>3040112022</v>
      </c>
      <c r="C182" t="s">
        <v>168</v>
      </c>
      <c r="D182" s="18">
        <v>631365</v>
      </c>
      <c r="G182" t="s">
        <v>380</v>
      </c>
      <c r="H182" s="19">
        <v>42855</v>
      </c>
      <c r="I182" t="s">
        <v>381</v>
      </c>
      <c r="J182" s="8">
        <v>0</v>
      </c>
      <c r="K182" s="8">
        <v>0</v>
      </c>
      <c r="L182" s="8">
        <v>0</v>
      </c>
      <c r="M182" s="8">
        <v>36418.269999999997</v>
      </c>
      <c r="N182" s="8">
        <v>0</v>
      </c>
    </row>
    <row r="183" spans="1:14" x14ac:dyDescent="0.25">
      <c r="A183" t="s">
        <v>147</v>
      </c>
      <c r="B183" s="18">
        <v>3040112041</v>
      </c>
      <c r="C183" t="s">
        <v>168</v>
      </c>
      <c r="D183" s="18">
        <v>632773</v>
      </c>
      <c r="G183" t="s">
        <v>382</v>
      </c>
      <c r="H183" s="19">
        <v>42855</v>
      </c>
      <c r="I183" t="s">
        <v>383</v>
      </c>
      <c r="J183" s="8">
        <v>0</v>
      </c>
      <c r="K183" s="8">
        <v>0</v>
      </c>
      <c r="L183" s="8">
        <v>132628.70000000001</v>
      </c>
      <c r="M183" s="8">
        <v>0</v>
      </c>
      <c r="N183" s="8">
        <v>0</v>
      </c>
    </row>
    <row r="184" spans="1:14" x14ac:dyDescent="0.25">
      <c r="A184" t="s">
        <v>147</v>
      </c>
      <c r="B184" s="18">
        <v>3040112018</v>
      </c>
      <c r="C184" t="s">
        <v>168</v>
      </c>
      <c r="D184" s="18">
        <v>634314</v>
      </c>
      <c r="G184" t="s">
        <v>384</v>
      </c>
      <c r="H184" s="19">
        <v>42794</v>
      </c>
      <c r="I184" t="s">
        <v>385</v>
      </c>
      <c r="J184" s="8">
        <v>0</v>
      </c>
      <c r="K184" s="8">
        <v>0</v>
      </c>
      <c r="L184" s="8">
        <v>174</v>
      </c>
      <c r="M184" s="8">
        <v>0</v>
      </c>
      <c r="N184" s="8">
        <v>0</v>
      </c>
    </row>
    <row r="185" spans="1:14" x14ac:dyDescent="0.25">
      <c r="A185" t="s">
        <v>147</v>
      </c>
      <c r="B185" s="18">
        <v>3040112182</v>
      </c>
      <c r="C185" t="s">
        <v>168</v>
      </c>
      <c r="D185" s="18">
        <v>631542</v>
      </c>
      <c r="E185" s="18" t="s">
        <v>18</v>
      </c>
      <c r="F185" s="18">
        <v>631228</v>
      </c>
      <c r="G185" t="s">
        <v>386</v>
      </c>
      <c r="H185" s="19">
        <v>42794</v>
      </c>
      <c r="I185" t="s">
        <v>256</v>
      </c>
      <c r="J185" s="8">
        <v>0</v>
      </c>
      <c r="K185" s="8">
        <v>0</v>
      </c>
      <c r="L185" s="8">
        <v>22092.92</v>
      </c>
      <c r="M185" s="8">
        <v>13505</v>
      </c>
      <c r="N185" s="8">
        <v>0</v>
      </c>
    </row>
    <row r="186" spans="1:14" x14ac:dyDescent="0.25">
      <c r="A186" t="s">
        <v>147</v>
      </c>
      <c r="B186" s="18">
        <v>3040803000</v>
      </c>
      <c r="C186" t="s">
        <v>275</v>
      </c>
      <c r="D186" s="18">
        <v>634084</v>
      </c>
      <c r="E186" s="18" t="s">
        <v>18</v>
      </c>
      <c r="F186" s="18">
        <v>633803</v>
      </c>
      <c r="G186" t="s">
        <v>387</v>
      </c>
      <c r="H186" s="19">
        <v>42735</v>
      </c>
      <c r="I186" t="s">
        <v>353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</row>
    <row r="187" spans="1:14" x14ac:dyDescent="0.25">
      <c r="A187" t="s">
        <v>147</v>
      </c>
      <c r="B187" s="18">
        <v>3040112142</v>
      </c>
      <c r="C187" t="s">
        <v>168</v>
      </c>
      <c r="D187" s="18">
        <v>634077</v>
      </c>
      <c r="G187" t="s">
        <v>388</v>
      </c>
      <c r="H187" s="19">
        <v>42825</v>
      </c>
      <c r="I187" t="s">
        <v>389</v>
      </c>
      <c r="J187" s="8">
        <v>386.07</v>
      </c>
      <c r="K187" s="8">
        <v>0</v>
      </c>
      <c r="L187" s="8">
        <v>0</v>
      </c>
      <c r="M187" s="8">
        <v>-54770.36</v>
      </c>
      <c r="N187" s="8">
        <v>0</v>
      </c>
    </row>
    <row r="188" spans="1:14" x14ac:dyDescent="0.25">
      <c r="A188" t="s">
        <v>147</v>
      </c>
      <c r="B188" s="18">
        <v>3040124000</v>
      </c>
      <c r="C188" t="s">
        <v>171</v>
      </c>
      <c r="D188" s="18">
        <v>634200</v>
      </c>
      <c r="G188" t="s">
        <v>390</v>
      </c>
      <c r="H188" s="19">
        <v>42825</v>
      </c>
      <c r="I188" t="s">
        <v>391</v>
      </c>
      <c r="J188" s="8">
        <v>0</v>
      </c>
      <c r="K188" s="8">
        <v>-841.99</v>
      </c>
      <c r="L188" s="8">
        <v>0</v>
      </c>
      <c r="M188" s="8">
        <v>0</v>
      </c>
      <c r="N188" s="8">
        <v>0</v>
      </c>
    </row>
    <row r="189" spans="1:14" x14ac:dyDescent="0.25">
      <c r="A189" t="s">
        <v>147</v>
      </c>
      <c r="B189" s="18">
        <v>3040442450</v>
      </c>
      <c r="C189" t="s">
        <v>154</v>
      </c>
      <c r="D189" s="18">
        <v>634236</v>
      </c>
      <c r="G189" t="s">
        <v>392</v>
      </c>
      <c r="H189" s="19">
        <v>42825</v>
      </c>
      <c r="I189" t="s">
        <v>316</v>
      </c>
      <c r="J189" s="8">
        <v>170.14</v>
      </c>
      <c r="K189" s="8">
        <v>0</v>
      </c>
      <c r="L189" s="8">
        <v>7363.3</v>
      </c>
      <c r="M189" s="8">
        <v>26956</v>
      </c>
      <c r="N189" s="8">
        <v>0</v>
      </c>
    </row>
    <row r="190" spans="1:14" x14ac:dyDescent="0.25">
      <c r="A190" t="s">
        <v>147</v>
      </c>
      <c r="B190" s="18">
        <v>3040112102</v>
      </c>
      <c r="C190" t="s">
        <v>168</v>
      </c>
      <c r="D190" s="18">
        <v>634253</v>
      </c>
      <c r="G190" t="s">
        <v>393</v>
      </c>
      <c r="H190" s="19">
        <v>42826</v>
      </c>
      <c r="I190" t="s">
        <v>394</v>
      </c>
      <c r="J190" s="8">
        <v>0</v>
      </c>
      <c r="K190" s="8">
        <v>0</v>
      </c>
      <c r="L190" s="8">
        <v>2.91</v>
      </c>
      <c r="M190" s="8">
        <v>0</v>
      </c>
      <c r="N190" s="8">
        <v>0</v>
      </c>
    </row>
    <row r="191" spans="1:14" x14ac:dyDescent="0.25">
      <c r="A191" t="s">
        <v>395</v>
      </c>
      <c r="B191" s="18">
        <v>3060003000</v>
      </c>
      <c r="C191" t="s">
        <v>396</v>
      </c>
      <c r="D191" s="18">
        <v>610303</v>
      </c>
      <c r="E191" s="18" t="s">
        <v>18</v>
      </c>
      <c r="F191" s="18">
        <v>618672</v>
      </c>
      <c r="G191" t="s">
        <v>397</v>
      </c>
      <c r="H191" s="19">
        <v>42825</v>
      </c>
      <c r="I191" t="s">
        <v>398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</row>
    <row r="192" spans="1:14" x14ac:dyDescent="0.25">
      <c r="A192" t="s">
        <v>395</v>
      </c>
      <c r="B192" s="18">
        <v>3060003010</v>
      </c>
      <c r="C192" t="s">
        <v>396</v>
      </c>
      <c r="D192" s="18">
        <v>631496</v>
      </c>
      <c r="G192" t="s">
        <v>399</v>
      </c>
      <c r="H192" s="19">
        <v>42735</v>
      </c>
      <c r="I192" t="s">
        <v>400</v>
      </c>
      <c r="J192" s="8">
        <v>0</v>
      </c>
      <c r="K192" s="8">
        <v>0</v>
      </c>
      <c r="L192" s="8">
        <v>0</v>
      </c>
      <c r="M192" s="8">
        <v>-39514.519999999997</v>
      </c>
      <c r="N192" s="8">
        <v>0</v>
      </c>
    </row>
    <row r="193" spans="1:14" x14ac:dyDescent="0.25">
      <c r="A193" t="s">
        <v>395</v>
      </c>
      <c r="B193" s="18">
        <v>3060003000</v>
      </c>
      <c r="C193" t="s">
        <v>396</v>
      </c>
      <c r="D193" s="18">
        <v>610302</v>
      </c>
      <c r="E193" s="18" t="s">
        <v>18</v>
      </c>
      <c r="F193" s="18">
        <v>618672</v>
      </c>
      <c r="G193" t="s">
        <v>401</v>
      </c>
      <c r="H193" s="19">
        <v>42825</v>
      </c>
      <c r="I193" t="s">
        <v>398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</row>
    <row r="194" spans="1:14" x14ac:dyDescent="0.25">
      <c r="A194" t="s">
        <v>402</v>
      </c>
      <c r="B194" s="18">
        <v>3080001000</v>
      </c>
      <c r="C194" t="s">
        <v>403</v>
      </c>
      <c r="D194" s="18">
        <v>627998</v>
      </c>
      <c r="G194" t="s">
        <v>404</v>
      </c>
      <c r="H194" s="19">
        <v>42747</v>
      </c>
      <c r="I194" t="s">
        <v>405</v>
      </c>
      <c r="J194" s="8">
        <v>318.7</v>
      </c>
      <c r="K194" s="8">
        <v>0</v>
      </c>
      <c r="L194" s="8">
        <v>0</v>
      </c>
      <c r="M194" s="8">
        <v>0</v>
      </c>
      <c r="N194" s="8">
        <v>0</v>
      </c>
    </row>
    <row r="195" spans="1:14" x14ac:dyDescent="0.25">
      <c r="A195" t="s">
        <v>402</v>
      </c>
      <c r="B195" s="18">
        <v>3080001000</v>
      </c>
      <c r="C195" t="s">
        <v>403</v>
      </c>
      <c r="D195" s="18">
        <v>634508</v>
      </c>
      <c r="G195" t="s">
        <v>406</v>
      </c>
      <c r="H195" s="19">
        <v>42844</v>
      </c>
      <c r="I195" t="s">
        <v>407</v>
      </c>
      <c r="J195" s="8">
        <v>91.95</v>
      </c>
      <c r="K195" s="8">
        <v>0</v>
      </c>
      <c r="L195" s="8">
        <v>0</v>
      </c>
      <c r="M195" s="8">
        <v>0</v>
      </c>
      <c r="N195" s="8">
        <v>-427.13</v>
      </c>
    </row>
    <row r="196" spans="1:14" x14ac:dyDescent="0.25">
      <c r="A196" t="s">
        <v>402</v>
      </c>
      <c r="B196" s="18">
        <v>3080004000</v>
      </c>
      <c r="C196" t="s">
        <v>408</v>
      </c>
      <c r="D196" s="18">
        <v>610436</v>
      </c>
      <c r="E196" s="18" t="s">
        <v>18</v>
      </c>
      <c r="F196" s="18">
        <v>610306</v>
      </c>
      <c r="G196" t="s">
        <v>409</v>
      </c>
      <c r="H196" s="19">
        <v>42825</v>
      </c>
      <c r="I196" t="s">
        <v>410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</row>
    <row r="197" spans="1:14" x14ac:dyDescent="0.25">
      <c r="A197" t="s">
        <v>411</v>
      </c>
      <c r="B197" s="18">
        <v>3100002050</v>
      </c>
      <c r="C197" t="s">
        <v>412</v>
      </c>
      <c r="D197" s="18">
        <v>610365</v>
      </c>
      <c r="E197" s="18" t="s">
        <v>18</v>
      </c>
      <c r="F197" s="18">
        <v>610306</v>
      </c>
      <c r="G197" t="s">
        <v>413</v>
      </c>
      <c r="H197" s="19">
        <v>42825</v>
      </c>
      <c r="I197" t="s">
        <v>414</v>
      </c>
      <c r="J197" s="8">
        <v>346.85</v>
      </c>
      <c r="K197" s="8">
        <v>0</v>
      </c>
      <c r="L197" s="8">
        <v>0</v>
      </c>
      <c r="M197" s="8">
        <v>0</v>
      </c>
      <c r="N197" s="8">
        <v>0</v>
      </c>
    </row>
    <row r="198" spans="1:14" x14ac:dyDescent="0.25">
      <c r="A198" t="s">
        <v>411</v>
      </c>
      <c r="B198" s="18">
        <v>3100002050</v>
      </c>
      <c r="C198" t="s">
        <v>412</v>
      </c>
      <c r="D198" s="18">
        <v>610363</v>
      </c>
      <c r="E198" s="18" t="s">
        <v>18</v>
      </c>
      <c r="F198" s="18">
        <v>610306</v>
      </c>
      <c r="G198" t="s">
        <v>415</v>
      </c>
      <c r="H198" s="19">
        <v>42825</v>
      </c>
      <c r="I198" t="s">
        <v>416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</row>
    <row r="199" spans="1:14" x14ac:dyDescent="0.25">
      <c r="A199" t="s">
        <v>411</v>
      </c>
      <c r="B199" s="18">
        <v>3100002050</v>
      </c>
      <c r="C199" t="s">
        <v>412</v>
      </c>
      <c r="D199" s="18">
        <v>610306</v>
      </c>
      <c r="E199" s="18" t="s">
        <v>15</v>
      </c>
      <c r="F199" s="18">
        <v>610306</v>
      </c>
      <c r="G199" t="s">
        <v>417</v>
      </c>
      <c r="H199" s="19">
        <v>42825</v>
      </c>
      <c r="I199" t="s">
        <v>414</v>
      </c>
      <c r="J199" s="8">
        <v>0</v>
      </c>
      <c r="K199" s="8">
        <v>-5773.57</v>
      </c>
      <c r="L199" s="8">
        <v>0</v>
      </c>
      <c r="M199" s="8">
        <v>0</v>
      </c>
      <c r="N199" s="8">
        <v>0</v>
      </c>
    </row>
    <row r="200" spans="1:14" x14ac:dyDescent="0.25">
      <c r="A200" t="s">
        <v>411</v>
      </c>
      <c r="B200" s="18">
        <v>3100002000</v>
      </c>
      <c r="C200" t="s">
        <v>412</v>
      </c>
      <c r="D200" s="18">
        <v>667220</v>
      </c>
      <c r="G200" t="s">
        <v>418</v>
      </c>
      <c r="H200" s="19">
        <v>42551</v>
      </c>
      <c r="I200" t="s">
        <v>419</v>
      </c>
      <c r="J200" s="8">
        <v>0</v>
      </c>
      <c r="K200" s="8">
        <v>0</v>
      </c>
      <c r="L200" s="8">
        <v>0</v>
      </c>
      <c r="M200" s="8">
        <v>65710.570000000007</v>
      </c>
      <c r="N200" s="8">
        <v>0</v>
      </c>
    </row>
    <row r="201" spans="1:14" x14ac:dyDescent="0.25">
      <c r="A201" t="s">
        <v>411</v>
      </c>
      <c r="B201" s="18">
        <v>3100049020</v>
      </c>
      <c r="C201" t="s">
        <v>185</v>
      </c>
      <c r="D201" s="18">
        <v>610002</v>
      </c>
      <c r="E201" s="18" t="s">
        <v>18</v>
      </c>
      <c r="F201" s="18">
        <v>618722</v>
      </c>
      <c r="G201" t="s">
        <v>420</v>
      </c>
      <c r="H201" s="19">
        <v>42825</v>
      </c>
      <c r="I201" t="s">
        <v>421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</row>
    <row r="202" spans="1:14" x14ac:dyDescent="0.25">
      <c r="A202" t="s">
        <v>411</v>
      </c>
      <c r="B202" s="18">
        <v>3100002050</v>
      </c>
      <c r="C202" t="s">
        <v>412</v>
      </c>
      <c r="D202" s="18">
        <v>610367</v>
      </c>
      <c r="E202" s="18" t="s">
        <v>18</v>
      </c>
      <c r="F202" s="18">
        <v>610306</v>
      </c>
      <c r="G202" t="s">
        <v>422</v>
      </c>
      <c r="H202" s="19">
        <v>42825</v>
      </c>
      <c r="I202" t="s">
        <v>423</v>
      </c>
      <c r="J202" s="8">
        <v>17.32</v>
      </c>
      <c r="K202" s="8">
        <v>0</v>
      </c>
      <c r="L202" s="8">
        <v>0</v>
      </c>
      <c r="M202" s="8">
        <v>0</v>
      </c>
      <c r="N202" s="8">
        <v>0</v>
      </c>
    </row>
    <row r="203" spans="1:14" x14ac:dyDescent="0.25">
      <c r="A203" t="s">
        <v>411</v>
      </c>
      <c r="B203" s="18">
        <v>3100002000</v>
      </c>
      <c r="C203" t="s">
        <v>412</v>
      </c>
      <c r="D203" s="18">
        <v>674924</v>
      </c>
      <c r="G203" t="s">
        <v>424</v>
      </c>
      <c r="H203" s="19">
        <v>42185</v>
      </c>
      <c r="I203" t="s">
        <v>425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</row>
    <row r="204" spans="1:14" x14ac:dyDescent="0.25">
      <c r="A204" t="s">
        <v>411</v>
      </c>
      <c r="B204" s="18">
        <v>3100003270</v>
      </c>
      <c r="C204" t="s">
        <v>426</v>
      </c>
      <c r="D204" s="18">
        <v>675306</v>
      </c>
      <c r="G204" t="s">
        <v>427</v>
      </c>
      <c r="H204" s="19">
        <v>42855</v>
      </c>
      <c r="I204" t="s">
        <v>428</v>
      </c>
      <c r="J204" s="8">
        <v>5200</v>
      </c>
      <c r="K204" s="8">
        <v>0</v>
      </c>
      <c r="L204" s="8">
        <v>4850.0200000000004</v>
      </c>
      <c r="M204" s="8">
        <v>0</v>
      </c>
      <c r="N204" s="8">
        <v>0</v>
      </c>
    </row>
    <row r="205" spans="1:14" x14ac:dyDescent="0.25">
      <c r="A205" t="s">
        <v>411</v>
      </c>
      <c r="B205" s="18">
        <v>3100002020</v>
      </c>
      <c r="C205" t="s">
        <v>412</v>
      </c>
      <c r="D205" s="18">
        <v>629887</v>
      </c>
      <c r="E205" s="18" t="s">
        <v>15</v>
      </c>
      <c r="F205" s="18">
        <v>629887</v>
      </c>
      <c r="G205" t="s">
        <v>429</v>
      </c>
      <c r="H205" s="19">
        <v>42825</v>
      </c>
      <c r="I205" t="s">
        <v>430</v>
      </c>
      <c r="J205" s="8">
        <v>0</v>
      </c>
      <c r="K205" s="8">
        <v>-68874</v>
      </c>
      <c r="L205" s="8">
        <v>0</v>
      </c>
      <c r="M205" s="8">
        <v>0</v>
      </c>
      <c r="N205" s="8">
        <v>0</v>
      </c>
    </row>
    <row r="206" spans="1:14" x14ac:dyDescent="0.25">
      <c r="A206" t="s">
        <v>411</v>
      </c>
      <c r="B206" s="18">
        <v>3100004030</v>
      </c>
      <c r="C206" t="s">
        <v>431</v>
      </c>
      <c r="D206" s="18">
        <v>629536</v>
      </c>
      <c r="G206" t="s">
        <v>432</v>
      </c>
      <c r="H206" s="19">
        <v>42825</v>
      </c>
      <c r="I206" t="s">
        <v>433</v>
      </c>
      <c r="J206" s="8">
        <v>0</v>
      </c>
      <c r="K206" s="8">
        <v>0</v>
      </c>
      <c r="L206" s="8">
        <v>0</v>
      </c>
      <c r="M206" s="8">
        <v>53172.160000000003</v>
      </c>
      <c r="N206" s="8">
        <v>0</v>
      </c>
    </row>
    <row r="207" spans="1:14" x14ac:dyDescent="0.25">
      <c r="A207" t="s">
        <v>411</v>
      </c>
      <c r="B207" s="18">
        <v>3100002000</v>
      </c>
      <c r="C207" t="s">
        <v>412</v>
      </c>
      <c r="D207" s="18">
        <v>631757</v>
      </c>
      <c r="G207" t="s">
        <v>434</v>
      </c>
      <c r="H207" s="19">
        <v>42735</v>
      </c>
      <c r="I207" t="s">
        <v>435</v>
      </c>
      <c r="J207" s="8">
        <v>2445.46</v>
      </c>
      <c r="K207" s="8">
        <v>0</v>
      </c>
      <c r="L207" s="8">
        <v>0</v>
      </c>
      <c r="M207" s="8">
        <v>0</v>
      </c>
      <c r="N207" s="8">
        <v>0</v>
      </c>
    </row>
    <row r="208" spans="1:14" x14ac:dyDescent="0.25">
      <c r="A208" t="s">
        <v>411</v>
      </c>
      <c r="B208" s="18">
        <v>3100002000</v>
      </c>
      <c r="C208" t="s">
        <v>412</v>
      </c>
      <c r="D208" s="18">
        <v>627652</v>
      </c>
      <c r="G208" t="s">
        <v>436</v>
      </c>
      <c r="H208" s="19">
        <v>42855</v>
      </c>
      <c r="I208" t="s">
        <v>437</v>
      </c>
      <c r="J208" s="8">
        <v>0</v>
      </c>
      <c r="K208" s="8">
        <v>0</v>
      </c>
      <c r="L208" s="8">
        <v>1.33</v>
      </c>
      <c r="M208" s="8">
        <v>0</v>
      </c>
      <c r="N208" s="8">
        <v>0</v>
      </c>
    </row>
    <row r="209" spans="1:14" x14ac:dyDescent="0.25">
      <c r="A209" t="s">
        <v>411</v>
      </c>
      <c r="B209" s="18">
        <v>3100003230</v>
      </c>
      <c r="C209" t="s">
        <v>426</v>
      </c>
      <c r="D209" s="18">
        <v>634325</v>
      </c>
      <c r="E209" s="18" t="s">
        <v>15</v>
      </c>
      <c r="F209" s="18">
        <v>634325</v>
      </c>
      <c r="G209" t="s">
        <v>438</v>
      </c>
      <c r="H209" s="19">
        <v>42825</v>
      </c>
      <c r="I209" t="s">
        <v>439</v>
      </c>
      <c r="J209" s="8">
        <v>0</v>
      </c>
      <c r="K209" s="8">
        <v>0</v>
      </c>
      <c r="L209" s="8">
        <v>6217.26</v>
      </c>
      <c r="M209" s="8">
        <v>2203.34</v>
      </c>
      <c r="N209" s="8">
        <v>0</v>
      </c>
    </row>
    <row r="210" spans="1:14" x14ac:dyDescent="0.25">
      <c r="A210" t="s">
        <v>411</v>
      </c>
      <c r="B210" s="18">
        <v>3100002020</v>
      </c>
      <c r="C210" t="s">
        <v>412</v>
      </c>
      <c r="D210" s="18">
        <v>625566</v>
      </c>
      <c r="E210" s="18" t="s">
        <v>18</v>
      </c>
      <c r="F210" s="18">
        <v>629887</v>
      </c>
      <c r="G210" t="s">
        <v>440</v>
      </c>
      <c r="H210" s="19">
        <v>42825</v>
      </c>
      <c r="I210" t="s">
        <v>430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</row>
    <row r="211" spans="1:14" x14ac:dyDescent="0.25">
      <c r="A211" t="s">
        <v>411</v>
      </c>
      <c r="B211" s="18">
        <v>3100003000</v>
      </c>
      <c r="C211" t="s">
        <v>426</v>
      </c>
      <c r="D211" s="18">
        <v>624133</v>
      </c>
      <c r="E211" s="18" t="s">
        <v>15</v>
      </c>
      <c r="F211" s="18">
        <v>624133</v>
      </c>
      <c r="G211" t="s">
        <v>441</v>
      </c>
      <c r="H211" s="19">
        <v>42855</v>
      </c>
      <c r="I211" t="s">
        <v>442</v>
      </c>
      <c r="J211" s="8">
        <v>7039.42</v>
      </c>
      <c r="K211" s="8">
        <v>0</v>
      </c>
      <c r="L211" s="8">
        <v>0</v>
      </c>
      <c r="M211" s="8">
        <v>0</v>
      </c>
      <c r="N211" s="8">
        <v>0</v>
      </c>
    </row>
    <row r="212" spans="1:14" x14ac:dyDescent="0.25">
      <c r="A212" t="s">
        <v>411</v>
      </c>
      <c r="B212" s="18">
        <v>3100002020</v>
      </c>
      <c r="C212" t="s">
        <v>412</v>
      </c>
      <c r="D212" s="18">
        <v>625594</v>
      </c>
      <c r="E212" s="18" t="s">
        <v>18</v>
      </c>
      <c r="F212" s="18">
        <v>629887</v>
      </c>
      <c r="G212" t="s">
        <v>443</v>
      </c>
      <c r="H212" s="19">
        <v>42825</v>
      </c>
      <c r="I212" t="s">
        <v>430</v>
      </c>
      <c r="J212" s="8">
        <v>5.46</v>
      </c>
      <c r="K212" s="8">
        <v>0</v>
      </c>
      <c r="L212" s="8">
        <v>0</v>
      </c>
      <c r="M212" s="8">
        <v>0</v>
      </c>
      <c r="N212" s="8">
        <v>0</v>
      </c>
    </row>
    <row r="213" spans="1:14" x14ac:dyDescent="0.25">
      <c r="A213" t="s">
        <v>411</v>
      </c>
      <c r="B213" s="18">
        <v>3100002020</v>
      </c>
      <c r="C213" t="s">
        <v>412</v>
      </c>
      <c r="D213" s="18">
        <v>625609</v>
      </c>
      <c r="E213" s="18" t="s">
        <v>18</v>
      </c>
      <c r="F213" s="18">
        <v>629887</v>
      </c>
      <c r="G213" t="s">
        <v>444</v>
      </c>
      <c r="H213" s="19">
        <v>42825</v>
      </c>
      <c r="I213" t="s">
        <v>430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</row>
    <row r="214" spans="1:14" x14ac:dyDescent="0.25">
      <c r="A214" t="s">
        <v>411</v>
      </c>
      <c r="B214" s="18">
        <v>3100002020</v>
      </c>
      <c r="C214" t="s">
        <v>412</v>
      </c>
      <c r="D214" s="18">
        <v>625666</v>
      </c>
      <c r="E214" s="18" t="s">
        <v>18</v>
      </c>
      <c r="F214" s="18">
        <v>629887</v>
      </c>
      <c r="G214" t="s">
        <v>445</v>
      </c>
      <c r="H214" s="19">
        <v>42825</v>
      </c>
      <c r="I214" t="s">
        <v>430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</row>
    <row r="215" spans="1:14" x14ac:dyDescent="0.25">
      <c r="A215" t="s">
        <v>411</v>
      </c>
      <c r="B215" s="18">
        <v>3100049000</v>
      </c>
      <c r="C215" t="s">
        <v>185</v>
      </c>
      <c r="D215" s="18">
        <v>634304</v>
      </c>
      <c r="G215" t="s">
        <v>446</v>
      </c>
      <c r="H215" s="19">
        <v>42643</v>
      </c>
      <c r="I215" t="s">
        <v>447</v>
      </c>
      <c r="J215" s="8">
        <v>0</v>
      </c>
      <c r="K215" s="8">
        <v>0</v>
      </c>
      <c r="L215" s="8">
        <v>9453.7199999999993</v>
      </c>
      <c r="M215" s="8">
        <v>0</v>
      </c>
      <c r="N215" s="8">
        <v>0</v>
      </c>
    </row>
    <row r="216" spans="1:14" x14ac:dyDescent="0.25">
      <c r="A216" t="s">
        <v>411</v>
      </c>
      <c r="B216" s="18">
        <v>3100002050</v>
      </c>
      <c r="C216" t="s">
        <v>412</v>
      </c>
      <c r="D216" s="18">
        <v>611182</v>
      </c>
      <c r="E216" s="18" t="s">
        <v>18</v>
      </c>
      <c r="F216" s="18">
        <v>610306</v>
      </c>
      <c r="G216" t="s">
        <v>448</v>
      </c>
      <c r="H216" s="19">
        <v>42825</v>
      </c>
      <c r="I216" t="s">
        <v>414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</row>
    <row r="217" spans="1:14" x14ac:dyDescent="0.25">
      <c r="A217" t="s">
        <v>411</v>
      </c>
      <c r="B217" s="18">
        <v>3100049020</v>
      </c>
      <c r="C217" t="s">
        <v>185</v>
      </c>
      <c r="D217" s="18">
        <v>618722</v>
      </c>
      <c r="E217" s="18" t="s">
        <v>15</v>
      </c>
      <c r="F217" s="18">
        <v>618722</v>
      </c>
      <c r="G217" t="s">
        <v>449</v>
      </c>
      <c r="H217" s="19">
        <v>42825</v>
      </c>
      <c r="I217" t="s">
        <v>421</v>
      </c>
      <c r="J217" s="8">
        <v>0</v>
      </c>
      <c r="K217" s="8">
        <v>0</v>
      </c>
      <c r="L217" s="8">
        <v>0</v>
      </c>
      <c r="M217" s="8">
        <v>0</v>
      </c>
      <c r="N217" s="8">
        <v>-56.25</v>
      </c>
    </row>
    <row r="218" spans="1:14" x14ac:dyDescent="0.25">
      <c r="A218" t="s">
        <v>411</v>
      </c>
      <c r="B218" s="18">
        <v>3100002050</v>
      </c>
      <c r="C218" t="s">
        <v>412</v>
      </c>
      <c r="D218" s="18">
        <v>610368</v>
      </c>
      <c r="E218" s="18" t="s">
        <v>18</v>
      </c>
      <c r="F218" s="18">
        <v>610306</v>
      </c>
      <c r="G218" t="s">
        <v>450</v>
      </c>
      <c r="H218" s="19">
        <v>42825</v>
      </c>
      <c r="I218" t="s">
        <v>414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</row>
    <row r="219" spans="1:14" x14ac:dyDescent="0.25">
      <c r="A219" t="s">
        <v>411</v>
      </c>
      <c r="B219" s="18">
        <v>3100002000</v>
      </c>
      <c r="C219" t="s">
        <v>412</v>
      </c>
      <c r="D219" s="18">
        <v>661761</v>
      </c>
      <c r="G219" t="s">
        <v>451</v>
      </c>
      <c r="H219" s="19">
        <v>42613</v>
      </c>
      <c r="I219" t="s">
        <v>435</v>
      </c>
      <c r="J219" s="8">
        <v>0</v>
      </c>
      <c r="K219" s="8">
        <v>0</v>
      </c>
      <c r="L219" s="8">
        <v>0</v>
      </c>
      <c r="M219" s="8">
        <v>0</v>
      </c>
      <c r="N219" s="8">
        <v>-16302.65</v>
      </c>
    </row>
    <row r="220" spans="1:14" x14ac:dyDescent="0.25">
      <c r="A220" t="s">
        <v>411</v>
      </c>
      <c r="B220" s="18">
        <v>3100002020</v>
      </c>
      <c r="C220" t="s">
        <v>412</v>
      </c>
      <c r="D220" s="18">
        <v>625563</v>
      </c>
      <c r="E220" s="18" t="s">
        <v>18</v>
      </c>
      <c r="F220" s="18">
        <v>629887</v>
      </c>
      <c r="G220" t="s">
        <v>452</v>
      </c>
      <c r="H220" s="19">
        <v>42825</v>
      </c>
      <c r="I220" t="s">
        <v>430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</row>
    <row r="221" spans="1:14" x14ac:dyDescent="0.25">
      <c r="A221" t="s">
        <v>411</v>
      </c>
      <c r="B221" s="18">
        <v>3100002050</v>
      </c>
      <c r="C221" t="s">
        <v>412</v>
      </c>
      <c r="D221" s="18">
        <v>611478</v>
      </c>
      <c r="E221" s="18" t="s">
        <v>18</v>
      </c>
      <c r="F221" s="18">
        <v>610306</v>
      </c>
      <c r="G221" t="s">
        <v>453</v>
      </c>
      <c r="H221" s="19">
        <v>42825</v>
      </c>
      <c r="I221" t="s">
        <v>414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</row>
    <row r="222" spans="1:14" x14ac:dyDescent="0.25">
      <c r="A222" t="s">
        <v>411</v>
      </c>
      <c r="B222" s="18">
        <v>3100002050</v>
      </c>
      <c r="C222" t="s">
        <v>412</v>
      </c>
      <c r="D222" s="18">
        <v>610501</v>
      </c>
      <c r="E222" s="18" t="s">
        <v>18</v>
      </c>
      <c r="F222" s="18">
        <v>610306</v>
      </c>
      <c r="G222" t="s">
        <v>454</v>
      </c>
      <c r="H222" s="19">
        <v>42825</v>
      </c>
      <c r="I222" t="s">
        <v>414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</row>
    <row r="223" spans="1:14" x14ac:dyDescent="0.25">
      <c r="A223" t="s">
        <v>411</v>
      </c>
      <c r="B223" s="18">
        <v>3100002050</v>
      </c>
      <c r="C223" t="s">
        <v>412</v>
      </c>
      <c r="D223" s="18">
        <v>610500</v>
      </c>
      <c r="E223" s="18" t="s">
        <v>18</v>
      </c>
      <c r="F223" s="18">
        <v>610306</v>
      </c>
      <c r="G223" t="s">
        <v>455</v>
      </c>
      <c r="H223" s="19">
        <v>42825</v>
      </c>
      <c r="I223" t="s">
        <v>414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</row>
    <row r="224" spans="1:14" x14ac:dyDescent="0.25">
      <c r="A224" t="s">
        <v>411</v>
      </c>
      <c r="B224" s="18">
        <v>3100002050</v>
      </c>
      <c r="C224" t="s">
        <v>412</v>
      </c>
      <c r="D224" s="18">
        <v>610499</v>
      </c>
      <c r="E224" s="18" t="s">
        <v>18</v>
      </c>
      <c r="F224" s="18">
        <v>610306</v>
      </c>
      <c r="G224" t="s">
        <v>456</v>
      </c>
      <c r="H224" s="19">
        <v>42825</v>
      </c>
      <c r="I224" t="s">
        <v>414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</row>
    <row r="225" spans="1:14" x14ac:dyDescent="0.25">
      <c r="A225" t="s">
        <v>411</v>
      </c>
      <c r="B225" s="18">
        <v>3100002050</v>
      </c>
      <c r="C225" t="s">
        <v>412</v>
      </c>
      <c r="D225" s="18">
        <v>610406</v>
      </c>
      <c r="E225" s="18" t="s">
        <v>18</v>
      </c>
      <c r="F225" s="18">
        <v>610306</v>
      </c>
      <c r="G225" t="s">
        <v>457</v>
      </c>
      <c r="H225" s="19">
        <v>42825</v>
      </c>
      <c r="I225" t="s">
        <v>414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</row>
    <row r="226" spans="1:14" x14ac:dyDescent="0.25">
      <c r="A226" t="s">
        <v>411</v>
      </c>
      <c r="B226" s="18">
        <v>3100002050</v>
      </c>
      <c r="C226" t="s">
        <v>412</v>
      </c>
      <c r="D226" s="18">
        <v>610405</v>
      </c>
      <c r="E226" s="18" t="s">
        <v>18</v>
      </c>
      <c r="F226" s="18">
        <v>610306</v>
      </c>
      <c r="G226" t="s">
        <v>458</v>
      </c>
      <c r="H226" s="19">
        <v>42825</v>
      </c>
      <c r="I226" t="s">
        <v>414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</row>
    <row r="227" spans="1:14" x14ac:dyDescent="0.25">
      <c r="A227" t="s">
        <v>411</v>
      </c>
      <c r="B227" s="18">
        <v>3100002050</v>
      </c>
      <c r="C227" t="s">
        <v>412</v>
      </c>
      <c r="D227" s="18">
        <v>610371</v>
      </c>
      <c r="E227" s="18" t="s">
        <v>18</v>
      </c>
      <c r="F227" s="18">
        <v>610306</v>
      </c>
      <c r="G227" t="s">
        <v>459</v>
      </c>
      <c r="H227" s="19">
        <v>42825</v>
      </c>
      <c r="I227" t="s">
        <v>414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</row>
    <row r="228" spans="1:14" x14ac:dyDescent="0.25">
      <c r="A228" t="s">
        <v>460</v>
      </c>
      <c r="B228" s="18">
        <v>4020110301</v>
      </c>
      <c r="C228" t="s">
        <v>461</v>
      </c>
      <c r="D228" s="18">
        <v>400908</v>
      </c>
      <c r="E228" s="18" t="s">
        <v>18</v>
      </c>
      <c r="F228" s="18">
        <v>618256</v>
      </c>
      <c r="G228" t="s">
        <v>462</v>
      </c>
      <c r="H228" s="19">
        <v>42855</v>
      </c>
      <c r="I228" t="s">
        <v>463</v>
      </c>
      <c r="J228" s="8">
        <v>0</v>
      </c>
      <c r="K228" s="8">
        <v>0</v>
      </c>
      <c r="L228" s="8">
        <v>42669.35</v>
      </c>
      <c r="M228" s="8">
        <v>0</v>
      </c>
      <c r="N228" s="8">
        <v>0</v>
      </c>
    </row>
    <row r="229" spans="1:14" x14ac:dyDescent="0.25">
      <c r="A229" t="s">
        <v>460</v>
      </c>
      <c r="B229" s="18">
        <v>4020110301</v>
      </c>
      <c r="C229" t="s">
        <v>461</v>
      </c>
      <c r="D229" s="18">
        <v>408835</v>
      </c>
      <c r="E229" s="18" t="s">
        <v>18</v>
      </c>
      <c r="F229" s="18">
        <v>618256</v>
      </c>
      <c r="G229" t="s">
        <v>464</v>
      </c>
      <c r="H229" s="19">
        <v>42855</v>
      </c>
      <c r="I229" t="s">
        <v>463</v>
      </c>
      <c r="J229" s="8">
        <v>636654.14</v>
      </c>
      <c r="K229" s="8">
        <v>0</v>
      </c>
      <c r="L229" s="8">
        <v>1549987.6</v>
      </c>
      <c r="M229" s="8">
        <v>0</v>
      </c>
      <c r="N229" s="8">
        <v>0</v>
      </c>
    </row>
    <row r="230" spans="1:14" x14ac:dyDescent="0.25">
      <c r="A230" t="s">
        <v>460</v>
      </c>
      <c r="B230" s="18">
        <v>4020110301</v>
      </c>
      <c r="C230" t="s">
        <v>461</v>
      </c>
      <c r="D230" s="18">
        <v>400986</v>
      </c>
      <c r="E230" s="18" t="s">
        <v>18</v>
      </c>
      <c r="F230" s="18">
        <v>618256</v>
      </c>
      <c r="G230" t="s">
        <v>465</v>
      </c>
      <c r="H230" s="19">
        <v>42855</v>
      </c>
      <c r="I230" t="s">
        <v>463</v>
      </c>
      <c r="J230" s="8">
        <v>6961.71</v>
      </c>
      <c r="K230" s="8">
        <v>0</v>
      </c>
      <c r="L230" s="8">
        <v>449256.89</v>
      </c>
      <c r="M230" s="8">
        <v>0</v>
      </c>
      <c r="N230" s="8">
        <v>0</v>
      </c>
    </row>
    <row r="231" spans="1:14" x14ac:dyDescent="0.25">
      <c r="A231" t="s">
        <v>466</v>
      </c>
      <c r="B231" s="18">
        <v>6100001000</v>
      </c>
      <c r="C231" t="s">
        <v>467</v>
      </c>
      <c r="D231" s="18">
        <v>634073</v>
      </c>
      <c r="G231" t="s">
        <v>468</v>
      </c>
      <c r="H231" s="19">
        <v>42794</v>
      </c>
      <c r="I231" t="s">
        <v>469</v>
      </c>
      <c r="J231" s="8">
        <v>0</v>
      </c>
      <c r="K231" s="8">
        <v>0</v>
      </c>
      <c r="L231" s="8">
        <v>4715.6099999999997</v>
      </c>
      <c r="M231" s="8">
        <v>0</v>
      </c>
      <c r="N231" s="8">
        <v>0</v>
      </c>
    </row>
    <row r="232" spans="1:14" x14ac:dyDescent="0.25">
      <c r="A232" t="s">
        <v>470</v>
      </c>
      <c r="B232" s="18">
        <v>6150001100</v>
      </c>
      <c r="C232" t="s">
        <v>471</v>
      </c>
      <c r="D232" s="18">
        <v>629196</v>
      </c>
      <c r="G232" t="s">
        <v>472</v>
      </c>
      <c r="H232" s="19">
        <v>42830</v>
      </c>
      <c r="I232" t="s">
        <v>473</v>
      </c>
      <c r="J232" s="8">
        <v>0</v>
      </c>
      <c r="K232" s="8">
        <v>0</v>
      </c>
      <c r="L232" s="8">
        <v>183254.94</v>
      </c>
      <c r="M232" s="8">
        <v>19721.02</v>
      </c>
      <c r="N232" s="8">
        <v>0</v>
      </c>
    </row>
    <row r="233" spans="1:14" ht="19.5" thickBot="1" x14ac:dyDescent="0.35">
      <c r="H233" s="20"/>
      <c r="I233" s="9" t="s">
        <v>475</v>
      </c>
      <c r="J233" s="10">
        <f ca="1">COUNTIF(INDIRECT("J2:J"&amp;ROW()-1),"&lt;&gt;0")</f>
        <v>35</v>
      </c>
      <c r="K233" s="10">
        <f ca="1">COUNTIF(INDIRECT("K2:K"&amp;ROW()-1),"&lt;&gt;0")</f>
        <v>8</v>
      </c>
      <c r="L233" s="10">
        <f ca="1">COUNTIF(INDIRECT("L2:L"&amp;ROW()-1),"&lt;&gt;0")</f>
        <v>82</v>
      </c>
      <c r="M233" s="10">
        <f ca="1">COUNTIF(INDIRECT("M2:M"&amp;ROW()-1),"&lt;&gt;0")</f>
        <v>41</v>
      </c>
      <c r="N233" s="10">
        <f ca="1">COUNTIF(INDIRECT("N2:N"&amp;ROW()-1),"&lt;&gt;0")</f>
        <v>43</v>
      </c>
    </row>
    <row r="234" spans="1:14" ht="15.75" thickTop="1" x14ac:dyDescent="0.25"/>
  </sheetData>
  <conditionalFormatting sqref="J2">
    <cfRule type="cellIs" dxfId="11" priority="12" operator="greaterThan">
      <formula>0</formula>
    </cfRule>
  </conditionalFormatting>
  <conditionalFormatting sqref="K2">
    <cfRule type="cellIs" dxfId="10" priority="11" operator="lessThan">
      <formula>0</formula>
    </cfRule>
  </conditionalFormatting>
  <conditionalFormatting sqref="L2">
    <cfRule type="cellIs" dxfId="9" priority="10" operator="greaterThan">
      <formula>0</formula>
    </cfRule>
  </conditionalFormatting>
  <conditionalFormatting sqref="M2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N2">
    <cfRule type="cellIs" dxfId="6" priority="7" operator="lessThan">
      <formula>0</formula>
    </cfRule>
  </conditionalFormatting>
  <conditionalFormatting sqref="J3:J232">
    <cfRule type="cellIs" dxfId="5" priority="6" operator="greaterThan">
      <formula>0</formula>
    </cfRule>
  </conditionalFormatting>
  <conditionalFormatting sqref="K3:K232">
    <cfRule type="cellIs" dxfId="4" priority="5" operator="lessThan">
      <formula>0</formula>
    </cfRule>
  </conditionalFormatting>
  <conditionalFormatting sqref="L3:L232">
    <cfRule type="cellIs" dxfId="3" priority="4" operator="greaterThan">
      <formula>0</formula>
    </cfRule>
  </conditionalFormatting>
  <conditionalFormatting sqref="M3:M232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N3:N232">
    <cfRule type="cellIs" dxfId="0" priority="1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" sqref="E2"/>
    </sheetView>
  </sheetViews>
  <sheetFormatPr defaultRowHeight="15" x14ac:dyDescent="0.25"/>
  <cols>
    <col min="1" max="1" width="20" customWidth="1"/>
    <col min="2" max="2" width="13.7109375" customWidth="1"/>
    <col min="7" max="7" width="24.85546875" customWidth="1"/>
    <col min="8" max="8" width="13.140625" customWidth="1"/>
    <col min="9" max="9" width="23.5703125" customWidth="1"/>
  </cols>
  <sheetData>
    <row r="1" spans="1:9" ht="60" x14ac:dyDescent="0.25">
      <c r="A1" s="2" t="s">
        <v>474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t="s">
        <v>113</v>
      </c>
      <c r="B2">
        <v>3010221010</v>
      </c>
      <c r="C2" t="s">
        <v>114</v>
      </c>
      <c r="D2">
        <v>618256</v>
      </c>
      <c r="E2" s="18" t="s">
        <v>15</v>
      </c>
      <c r="F2">
        <v>618256</v>
      </c>
      <c r="G2" t="s">
        <v>115</v>
      </c>
      <c r="H2" s="1">
        <v>42855</v>
      </c>
      <c r="I2" t="s">
        <v>116</v>
      </c>
    </row>
    <row r="3" spans="1:9" x14ac:dyDescent="0.25">
      <c r="A3" t="s">
        <v>113</v>
      </c>
      <c r="B3">
        <v>3010221010</v>
      </c>
      <c r="C3" t="s">
        <v>114</v>
      </c>
      <c r="D3">
        <v>651155</v>
      </c>
      <c r="E3" s="18" t="s">
        <v>18</v>
      </c>
      <c r="F3" s="18">
        <v>618256</v>
      </c>
      <c r="G3" t="s">
        <v>117</v>
      </c>
      <c r="H3" s="1">
        <v>43220</v>
      </c>
      <c r="I3" t="s">
        <v>118</v>
      </c>
    </row>
    <row r="4" spans="1:9" x14ac:dyDescent="0.25">
      <c r="A4" t="s">
        <v>113</v>
      </c>
      <c r="B4">
        <v>3010221010</v>
      </c>
      <c r="C4" t="s">
        <v>114</v>
      </c>
      <c r="D4">
        <v>651322</v>
      </c>
      <c r="E4" s="18" t="s">
        <v>18</v>
      </c>
      <c r="F4" s="18">
        <v>618256</v>
      </c>
      <c r="G4" t="s">
        <v>119</v>
      </c>
      <c r="H4" s="1">
        <v>43220</v>
      </c>
      <c r="I4" t="s">
        <v>120</v>
      </c>
    </row>
    <row r="5" spans="1:9" x14ac:dyDescent="0.25">
      <c r="A5" t="s">
        <v>113</v>
      </c>
      <c r="B5">
        <v>3010221010</v>
      </c>
      <c r="C5" t="s">
        <v>114</v>
      </c>
      <c r="D5">
        <v>653097</v>
      </c>
      <c r="E5" s="18" t="s">
        <v>18</v>
      </c>
      <c r="F5" s="18">
        <v>618256</v>
      </c>
      <c r="G5" t="s">
        <v>121</v>
      </c>
      <c r="H5" s="1">
        <v>43220</v>
      </c>
      <c r="I5" t="s">
        <v>122</v>
      </c>
    </row>
    <row r="6" spans="1:9" x14ac:dyDescent="0.25">
      <c r="A6" t="s">
        <v>113</v>
      </c>
      <c r="B6">
        <v>3010221010</v>
      </c>
      <c r="C6" t="s">
        <v>114</v>
      </c>
      <c r="D6">
        <v>652141</v>
      </c>
      <c r="E6" s="18" t="s">
        <v>18</v>
      </c>
      <c r="F6" s="18">
        <v>618256</v>
      </c>
      <c r="G6" t="s">
        <v>123</v>
      </c>
      <c r="H6" s="1">
        <v>43220</v>
      </c>
      <c r="I6" t="s">
        <v>124</v>
      </c>
    </row>
    <row r="7" spans="1:9" x14ac:dyDescent="0.25">
      <c r="A7" t="s">
        <v>113</v>
      </c>
      <c r="B7">
        <v>3010221010</v>
      </c>
      <c r="C7" t="s">
        <v>114</v>
      </c>
      <c r="D7">
        <v>652143</v>
      </c>
      <c r="E7" s="18" t="s">
        <v>18</v>
      </c>
      <c r="F7" s="18">
        <v>618256</v>
      </c>
      <c r="G7" t="s">
        <v>125</v>
      </c>
      <c r="H7" s="1">
        <v>43220</v>
      </c>
      <c r="I7" t="s">
        <v>118</v>
      </c>
    </row>
    <row r="8" spans="1:9" x14ac:dyDescent="0.25">
      <c r="A8" t="s">
        <v>113</v>
      </c>
      <c r="B8">
        <v>3010221010</v>
      </c>
      <c r="C8" t="s">
        <v>114</v>
      </c>
      <c r="D8">
        <v>652300</v>
      </c>
      <c r="E8" s="18" t="s">
        <v>18</v>
      </c>
      <c r="F8" s="18">
        <v>618256</v>
      </c>
      <c r="G8" t="s">
        <v>126</v>
      </c>
      <c r="H8" s="1">
        <v>43220</v>
      </c>
      <c r="I8" t="s">
        <v>127</v>
      </c>
    </row>
    <row r="9" spans="1:9" x14ac:dyDescent="0.25">
      <c r="A9" t="s">
        <v>113</v>
      </c>
      <c r="B9">
        <v>3010221010</v>
      </c>
      <c r="C9" t="s">
        <v>114</v>
      </c>
      <c r="D9">
        <v>652799</v>
      </c>
      <c r="E9" s="18" t="s">
        <v>18</v>
      </c>
      <c r="F9" s="18">
        <v>618256</v>
      </c>
      <c r="G9" t="s">
        <v>128</v>
      </c>
      <c r="H9" s="1">
        <v>43220</v>
      </c>
      <c r="I9" t="s">
        <v>129</v>
      </c>
    </row>
    <row r="10" spans="1:9" x14ac:dyDescent="0.25">
      <c r="A10" t="s">
        <v>113</v>
      </c>
      <c r="B10">
        <v>3010221010</v>
      </c>
      <c r="C10" t="s">
        <v>114</v>
      </c>
      <c r="D10">
        <v>654225</v>
      </c>
      <c r="E10" s="18" t="s">
        <v>18</v>
      </c>
      <c r="F10" s="18">
        <v>618256</v>
      </c>
      <c r="G10" t="s">
        <v>130</v>
      </c>
      <c r="H10" s="1">
        <v>43220</v>
      </c>
      <c r="I10" t="s">
        <v>118</v>
      </c>
    </row>
    <row r="11" spans="1:9" x14ac:dyDescent="0.25">
      <c r="A11" t="s">
        <v>113</v>
      </c>
      <c r="B11">
        <v>3010221010</v>
      </c>
      <c r="C11" t="s">
        <v>114</v>
      </c>
      <c r="D11">
        <v>655634</v>
      </c>
      <c r="E11" s="18" t="s">
        <v>18</v>
      </c>
      <c r="F11" s="18">
        <v>618256</v>
      </c>
      <c r="G11" t="s">
        <v>131</v>
      </c>
      <c r="H11" s="1">
        <v>43220</v>
      </c>
      <c r="I11" t="s">
        <v>132</v>
      </c>
    </row>
    <row r="12" spans="1:9" x14ac:dyDescent="0.25">
      <c r="A12" t="s">
        <v>113</v>
      </c>
      <c r="B12">
        <v>3010221010</v>
      </c>
      <c r="C12" t="s">
        <v>114</v>
      </c>
      <c r="D12">
        <v>655996</v>
      </c>
      <c r="E12" s="18" t="s">
        <v>18</v>
      </c>
      <c r="F12" s="18">
        <v>618256</v>
      </c>
      <c r="G12" t="s">
        <v>133</v>
      </c>
      <c r="H12" s="1">
        <v>43220</v>
      </c>
      <c r="I12" t="s">
        <v>134</v>
      </c>
    </row>
    <row r="13" spans="1:9" x14ac:dyDescent="0.25">
      <c r="A13" t="s">
        <v>113</v>
      </c>
      <c r="B13">
        <v>3010221010</v>
      </c>
      <c r="C13" t="s">
        <v>114</v>
      </c>
      <c r="D13">
        <v>652384</v>
      </c>
      <c r="E13" s="18" t="s">
        <v>18</v>
      </c>
      <c r="F13" s="18">
        <v>618256</v>
      </c>
      <c r="G13" t="s">
        <v>135</v>
      </c>
      <c r="H13" s="1">
        <v>43220</v>
      </c>
      <c r="I13" t="s">
        <v>136</v>
      </c>
    </row>
    <row r="14" spans="1:9" x14ac:dyDescent="0.25">
      <c r="A14" t="s">
        <v>113</v>
      </c>
      <c r="B14">
        <v>3010221010</v>
      </c>
      <c r="C14" t="s">
        <v>114</v>
      </c>
      <c r="D14">
        <v>656248</v>
      </c>
      <c r="E14" s="18" t="s">
        <v>18</v>
      </c>
      <c r="F14" s="18">
        <v>618256</v>
      </c>
      <c r="G14" t="s">
        <v>137</v>
      </c>
      <c r="H14" s="1">
        <v>43220</v>
      </c>
      <c r="I14" t="s">
        <v>138</v>
      </c>
    </row>
    <row r="15" spans="1:9" x14ac:dyDescent="0.25">
      <c r="A15" t="s">
        <v>113</v>
      </c>
      <c r="B15">
        <v>3010221010</v>
      </c>
      <c r="C15" t="s">
        <v>114</v>
      </c>
      <c r="D15">
        <v>652149</v>
      </c>
      <c r="E15" s="18" t="s">
        <v>18</v>
      </c>
      <c r="F15" s="18">
        <v>618256</v>
      </c>
      <c r="G15" t="s">
        <v>141</v>
      </c>
      <c r="H15" s="1">
        <v>43220</v>
      </c>
      <c r="I15" t="s">
        <v>142</v>
      </c>
    </row>
    <row r="16" spans="1:9" x14ac:dyDescent="0.25">
      <c r="A16" t="s">
        <v>460</v>
      </c>
      <c r="B16">
        <v>4020110301</v>
      </c>
      <c r="C16" t="s">
        <v>461</v>
      </c>
      <c r="D16">
        <v>400908</v>
      </c>
      <c r="E16" s="18" t="s">
        <v>18</v>
      </c>
      <c r="F16" s="18">
        <v>618256</v>
      </c>
      <c r="G16" t="s">
        <v>462</v>
      </c>
      <c r="H16" s="1">
        <v>43646</v>
      </c>
      <c r="I16" t="s">
        <v>463</v>
      </c>
    </row>
    <row r="17" spans="1:9" x14ac:dyDescent="0.25">
      <c r="A17" t="s">
        <v>460</v>
      </c>
      <c r="B17">
        <v>4020110301</v>
      </c>
      <c r="C17" t="s">
        <v>461</v>
      </c>
      <c r="D17">
        <v>408835</v>
      </c>
      <c r="E17" s="18" t="s">
        <v>18</v>
      </c>
      <c r="F17" s="18">
        <v>618256</v>
      </c>
      <c r="G17" t="s">
        <v>464</v>
      </c>
      <c r="H17" s="1">
        <v>43646</v>
      </c>
      <c r="I17" t="s">
        <v>463</v>
      </c>
    </row>
    <row r="18" spans="1:9" x14ac:dyDescent="0.25">
      <c r="A18" t="s">
        <v>460</v>
      </c>
      <c r="B18">
        <v>4020110301</v>
      </c>
      <c r="C18" t="s">
        <v>461</v>
      </c>
      <c r="D18">
        <v>400986</v>
      </c>
      <c r="E18" s="18" t="s">
        <v>18</v>
      </c>
      <c r="F18" s="18">
        <v>618256</v>
      </c>
      <c r="G18" t="s">
        <v>465</v>
      </c>
      <c r="H18" s="1">
        <v>43646</v>
      </c>
      <c r="I18" t="s">
        <v>463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Aug 2017 Backlog by Org Code</vt:lpstr>
      <vt:lpstr>CLOSING BACKLOG DETAILS</vt:lpstr>
      <vt:lpstr>Sheet1</vt:lpstr>
      <vt:lpstr>BB_CLOSING_BACKLOG_DETAILS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Kari C. Le</cp:lastModifiedBy>
  <cp:lastPrinted>2017-09-07T18:01:40Z</cp:lastPrinted>
  <dcterms:created xsi:type="dcterms:W3CDTF">2017-09-06T18:32:48Z</dcterms:created>
  <dcterms:modified xsi:type="dcterms:W3CDTF">2017-09-07T18:28:08Z</dcterms:modified>
</cp:coreProperties>
</file>