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bula2.washington.edu\uw\groups\fin-mgmt\GCA\GCA_SDA\Data Analysis\GCA Metrics\Jun2017\"/>
    </mc:Choice>
  </mc:AlternateContent>
  <bookViews>
    <workbookView xWindow="120" yWindow="90" windowWidth="23895" windowHeight="14535" firstSheet="1" activeTab="1"/>
  </bookViews>
  <sheets>
    <sheet name="June 2017 Backlog by Org Code" sheetId="2" r:id="rId1"/>
    <sheet name="CLOSING BACKLOG DETAILS" sheetId="1" r:id="rId2"/>
  </sheets>
  <definedNames>
    <definedName name="BB_CLOSING_BACKLOG_DETAILS">'CLOSING BACKLOG DETAILS'!$A$1:$N$156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M157" i="1" l="1"/>
  <c r="L157" i="1"/>
  <c r="K157" i="1"/>
  <c r="N157" i="1"/>
  <c r="J157" i="1"/>
</calcChain>
</file>

<file path=xl/sharedStrings.xml><?xml version="1.0" encoding="utf-8"?>
<sst xmlns="http://schemas.openxmlformats.org/spreadsheetml/2006/main" count="731" uniqueCount="365">
  <si>
    <t>Org Code</t>
  </si>
  <si>
    <t>Org Code Desc</t>
  </si>
  <si>
    <t>Budget Number</t>
  </si>
  <si>
    <t>Parent Flag</t>
  </si>
  <si>
    <t>Parent Grant</t>
  </si>
  <si>
    <t>Budget Name</t>
  </si>
  <si>
    <t>BUDGET END DATE</t>
  </si>
  <si>
    <t>Principal Investigator</t>
  </si>
  <si>
    <t>Open Encumbrance</t>
  </si>
  <si>
    <t>Cost Share</t>
  </si>
  <si>
    <t>Balance</t>
  </si>
  <si>
    <t>Open Invoice</t>
  </si>
  <si>
    <t>Deficit</t>
  </si>
  <si>
    <t>216-VICE PROVOST-RESEARCH</t>
  </si>
  <si>
    <t>APPLIED PHYSICS LAB</t>
  </si>
  <si>
    <t>S</t>
  </si>
  <si>
    <t>CATERING FOR ONR-PROG</t>
  </si>
  <si>
    <t>STEWART, ANDREW R</t>
  </si>
  <si>
    <t>INCOIS GLIDER TRAINING</t>
  </si>
  <si>
    <t>LEE, CRAIG M</t>
  </si>
  <si>
    <t>P</t>
  </si>
  <si>
    <t>WEBS TA3 BUOY NODES</t>
  </si>
  <si>
    <t>WEBS TA3 BUOY NODE FAB</t>
  </si>
  <si>
    <t>2016 ONR NURP REVIEW</t>
  </si>
  <si>
    <t>HIFAST</t>
  </si>
  <si>
    <t>GODDARD, ROBERT P</t>
  </si>
  <si>
    <t>254-COLL ARTS &amp; SCIENCES</t>
  </si>
  <si>
    <t>CHEMISTRY</t>
  </si>
  <si>
    <t>BOYDSTON_EHPP 3DP</t>
  </si>
  <si>
    <t>BOYDSTON, ANDREW JACKSON</t>
  </si>
  <si>
    <t>MURDOCK LASER</t>
  </si>
  <si>
    <t>GAMELIN, DANIEL R.</t>
  </si>
  <si>
    <t>SOCIOLOGY</t>
  </si>
  <si>
    <t>NETWORK DYNAMICS EVAL</t>
  </si>
  <si>
    <t>LITZLER, ELIZABETH</t>
  </si>
  <si>
    <t>TARGETING</t>
  </si>
  <si>
    <t>RATHOD, PRADIPSINH K.</t>
  </si>
  <si>
    <t>APPLIED MATHEMATICS</t>
  </si>
  <si>
    <t>NETWORK DYNAMICS</t>
  </si>
  <si>
    <t>SHEA-BROWN, ERIC T.</t>
  </si>
  <si>
    <t>258-COLLEGE OF EDUCATION</t>
  </si>
  <si>
    <t>COED RESEARCH</t>
  </si>
  <si>
    <t>xxxADVxxxPSEP 2B EVAL</t>
  </si>
  <si>
    <t>BELL, PHILIP L</t>
  </si>
  <si>
    <t>DEPT OF EDUCATION</t>
  </si>
  <si>
    <t>NOYCE SCHLR PARTICIPNT</t>
  </si>
  <si>
    <t>WINDSCHITL, MARK A</t>
  </si>
  <si>
    <t>NOYCE SCHOLARS</t>
  </si>
  <si>
    <t>xxxADVxxxPSEP 2B DESIG</t>
  </si>
  <si>
    <t>260-COLLEGE OF ENGINEERING</t>
  </si>
  <si>
    <t>MECHANICAL ENGINEERING</t>
  </si>
  <si>
    <t>MUCOSAL PRESERVATION</t>
  </si>
  <si>
    <t>GAO, DAYONG</t>
  </si>
  <si>
    <t>ELECTRICAL ENGINEERING</t>
  </si>
  <si>
    <t>FINFET SMART SENSING</t>
  </si>
  <si>
    <t>SHI, CHUAN JIN</t>
  </si>
  <si>
    <t>TRAC</t>
  </si>
  <si>
    <t>NCHRP 08-98</t>
  </si>
  <si>
    <t>HALLENBECK, MARK E</t>
  </si>
  <si>
    <t>SPEECH AND LANGUAGE</t>
  </si>
  <si>
    <t>KIRCHHOFF, KATRIN</t>
  </si>
  <si>
    <t>EHPP RICOH YR1</t>
  </si>
  <si>
    <t>GANTER, MARK</t>
  </si>
  <si>
    <t>SILICON NANOWIRE</t>
  </si>
  <si>
    <t>ANANTRAM, MANJERI</t>
  </si>
  <si>
    <t>HUMAN CTR DESIGN ENGR</t>
  </si>
  <si>
    <t>CLINICAL INFO NEEDS</t>
  </si>
  <si>
    <t>BUTLER, KEITH A</t>
  </si>
  <si>
    <t>CHEMICAL ENGINEERING</t>
  </si>
  <si>
    <t>DOPA</t>
  </si>
  <si>
    <t>JIANG, SHAOYI</t>
  </si>
  <si>
    <t>CLINICAL INFO NEEDSG2P</t>
  </si>
  <si>
    <t>COMBUSTOR USDA SBIR 14</t>
  </si>
  <si>
    <t>MALTE, PHILIP C</t>
  </si>
  <si>
    <t>263-COLLEGE OF ENVIRONMENT</t>
  </si>
  <si>
    <t>OCEANOGRAPHY</t>
  </si>
  <si>
    <t>QATAR TRACE ELEMENTS</t>
  </si>
  <si>
    <t>MURRAY, JAMES W</t>
  </si>
  <si>
    <t>ATM SCI</t>
  </si>
  <si>
    <t>WINDWATCH SCL 2016</t>
  </si>
  <si>
    <t>MASS, CLIFFORD F</t>
  </si>
  <si>
    <t>ENVRMNTL &amp; FOREST SCI</t>
  </si>
  <si>
    <t>EDENSPACE ENDOPHYTES</t>
  </si>
  <si>
    <t>DOTY, SHARON L</t>
  </si>
  <si>
    <t>ARALDIFG2</t>
  </si>
  <si>
    <t>RICHEY, JEFFREY E</t>
  </si>
  <si>
    <t>EARTH &amp; SPACE SCIENCES</t>
  </si>
  <si>
    <t>PNSN OPS-EHP</t>
  </si>
  <si>
    <t>VIDALE, JOHN E</t>
  </si>
  <si>
    <t>PHODAR PANTHER CREEK</t>
  </si>
  <si>
    <t>MOSKAL, LUDMILA M.</t>
  </si>
  <si>
    <t>267-THE INFORMATION SCHOOL</t>
  </si>
  <si>
    <t>ISCHOOL RESEARCH</t>
  </si>
  <si>
    <t>WEB LITERACY</t>
  </si>
  <si>
    <t>WEBER, NICHOLAS M</t>
  </si>
  <si>
    <t>270-EVANS SCH PUBPOL &amp; GOV</t>
  </si>
  <si>
    <t>EVANS SCH PUBPOL &amp; GOV</t>
  </si>
  <si>
    <t>IZA</t>
  </si>
  <si>
    <t>DILLON, BRIAN M</t>
  </si>
  <si>
    <t>272-SCHOOL OF SOCIAL WORK</t>
  </si>
  <si>
    <t>SCHOOL OF SOCIAL WORK</t>
  </si>
  <si>
    <t>AECF 2016 EVAL</t>
  </si>
  <si>
    <t>CATALANO, RICHARD F</t>
  </si>
  <si>
    <t>AECF 2016</t>
  </si>
  <si>
    <t>AEC'15 DC EVA</t>
  </si>
  <si>
    <t>301-HEALTH SCIENCES ADMIN</t>
  </si>
  <si>
    <t>REGIONAL PRIMATE CTR</t>
  </si>
  <si>
    <t>KEAN KYMAB GVHD</t>
  </si>
  <si>
    <t>HOTCHKISS, CHARLOTTE E</t>
  </si>
  <si>
    <t>302-SCHOOL OF DENTISTRY</t>
  </si>
  <si>
    <t>PERIODONTICS</t>
  </si>
  <si>
    <t>UW INTERDENTAL CLEAN</t>
  </si>
  <si>
    <t>KOTSAKIS, GEORGIOS</t>
  </si>
  <si>
    <t>PEDIATRIC DENTISTRY</t>
  </si>
  <si>
    <t>IPE PRENATAL CARE</t>
  </si>
  <si>
    <t>KIM, AMY SUNG-OK</t>
  </si>
  <si>
    <t>ENDODONTICS</t>
  </si>
  <si>
    <t>REGENERATIVE ENDO</t>
  </si>
  <si>
    <t>FLAKE, NATASHA M.</t>
  </si>
  <si>
    <t>304-SCHOOL OF MEDICINE</t>
  </si>
  <si>
    <t>815 MED</t>
  </si>
  <si>
    <t>BGIA-CARDIOMYOCYTE-YR1</t>
  </si>
  <si>
    <t>ZHANG, YIQIANG</t>
  </si>
  <si>
    <t>BGIA-CARDIOMYOCYTE-YKZ</t>
  </si>
  <si>
    <t>PEDIATRICS</t>
  </si>
  <si>
    <t>EPIC GENOME ANALYSIS</t>
  </si>
  <si>
    <t>BAMSHAD, MICHAEL J</t>
  </si>
  <si>
    <t>DEPARTMENT OF MEDICINE</t>
  </si>
  <si>
    <t>NA-ACCORD Y10</t>
  </si>
  <si>
    <t>KITAHATA, MARI M.</t>
  </si>
  <si>
    <t>ROSEN MICRO</t>
  </si>
  <si>
    <t>KATZE R24EMORY RESUB</t>
  </si>
  <si>
    <t>KATZE, MICHAEL GERALD</t>
  </si>
  <si>
    <t>PSC-HOUGH MIND-FIXED</t>
  </si>
  <si>
    <t>HOUGH, CATHERINE LEE</t>
  </si>
  <si>
    <t>HOUGH MIND USA STUDY</t>
  </si>
  <si>
    <t>MICROBIOLOGY</t>
  </si>
  <si>
    <t>ERIN PROJ 2 YR5</t>
  </si>
  <si>
    <t>MILLER, SAMUEL I</t>
  </si>
  <si>
    <t>BGIA-CARDIOMYOCYTE-YR2</t>
  </si>
  <si>
    <t>SINGH / CLANCY CFF</t>
  </si>
  <si>
    <t>SINGH, PRADEEP</t>
  </si>
  <si>
    <t>815 SURG</t>
  </si>
  <si>
    <t>P27 MODULATION YR2</t>
  </si>
  <si>
    <t>TANG, GALE LYNN</t>
  </si>
  <si>
    <t>SENTINEL STUDY</t>
  </si>
  <si>
    <t>REISMAN, MARK</t>
  </si>
  <si>
    <t>AIM HIGH (AXIO) STORE</t>
  </si>
  <si>
    <t>MARCOVINA, SANTICA M.</t>
  </si>
  <si>
    <t>ORTHOPEDICS</t>
  </si>
  <si>
    <t>PEPPER</t>
  </si>
  <si>
    <t>FERNANDO, NAVIN D</t>
  </si>
  <si>
    <t>GENOME SCIENCES</t>
  </si>
  <si>
    <t>RCE CORE C Y10</t>
  </si>
  <si>
    <t>MANOIL, COLIN C.</t>
  </si>
  <si>
    <t>HIV STTR CC-CRANE</t>
  </si>
  <si>
    <t>CRANE, HEIDI</t>
  </si>
  <si>
    <t>PATHOLOGY</t>
  </si>
  <si>
    <t>CROSS BIOMARKERS</t>
  </si>
  <si>
    <t>ZHANG, JING</t>
  </si>
  <si>
    <t>NWREMC-05</t>
  </si>
  <si>
    <t>STAMATOYANNOPOULOS, JOHN A</t>
  </si>
  <si>
    <t>MILLER NWRCE Y10 NCR</t>
  </si>
  <si>
    <t>RCE PROJ 1 Y10</t>
  </si>
  <si>
    <t>HAYDEN, HILLARY</t>
  </si>
  <si>
    <t>RCE PROJ 2 Y10</t>
  </si>
  <si>
    <t>RCE PROJ 3 Y10</t>
  </si>
  <si>
    <t>GREENBERG, E. PETER</t>
  </si>
  <si>
    <t>RCE PROJ 4 Y10</t>
  </si>
  <si>
    <t>MOUGOUS, JOSEPH D</t>
  </si>
  <si>
    <t>LAB MEDICINE</t>
  </si>
  <si>
    <t>RCE PROJ 11 Y10</t>
  </si>
  <si>
    <t>COOKSON, BRAD T</t>
  </si>
  <si>
    <t>IMMUNOLOGY SLU</t>
  </si>
  <si>
    <t>RCE PROJ 14  Y10</t>
  </si>
  <si>
    <t>STETSON, DANIEL B</t>
  </si>
  <si>
    <t>RCE PROJ 16 Y10</t>
  </si>
  <si>
    <t>RCE PROJ 18 Y10</t>
  </si>
  <si>
    <t>KLINE, TONI</t>
  </si>
  <si>
    <t>ERIN PROJ 3 YR5</t>
  </si>
  <si>
    <t>RCE CORE B Y10</t>
  </si>
  <si>
    <t>BRITTNACHER, MITCHELL J</t>
  </si>
  <si>
    <t>P27 MODULATION YR1</t>
  </si>
  <si>
    <t>BIOCHEMISTRY</t>
  </si>
  <si>
    <t>RCE CORE D Y10</t>
  </si>
  <si>
    <t>KLEVIT, RACHEL E</t>
  </si>
  <si>
    <t>RCE NW CD 003 Y10</t>
  </si>
  <si>
    <t>WOODWARD, JOSHUA J</t>
  </si>
  <si>
    <t>GLOBAL HEALTH</t>
  </si>
  <si>
    <t>RCE KENYA STRAIN Y10</t>
  </si>
  <si>
    <t>WALSON, JUDD L.</t>
  </si>
  <si>
    <t>SURGERY</t>
  </si>
  <si>
    <t>VA-LUNG TX DIR SVCS</t>
  </si>
  <si>
    <t>MULLIGAN, MICHAEL S</t>
  </si>
  <si>
    <t>ERIN</t>
  </si>
  <si>
    <t>ERIN ADMIN CORE Y5</t>
  </si>
  <si>
    <t>ERIN PROJ 1 YR5</t>
  </si>
  <si>
    <t>ERIN ANU PP Y5</t>
  </si>
  <si>
    <t>CHAUDHARY, ANU</t>
  </si>
  <si>
    <t>PREP STUDY-PARTNERS</t>
  </si>
  <si>
    <t>CELUM, CONNIE L.</t>
  </si>
  <si>
    <t>KATZE NSF RAPID</t>
  </si>
  <si>
    <t>815 NSURG</t>
  </si>
  <si>
    <t>ROSTO DIMERS R01</t>
  </si>
  <si>
    <t>ROSTOMILY, ROBERT C.</t>
  </si>
  <si>
    <t>OBGYN/ADMIN</t>
  </si>
  <si>
    <t>OXYTOCIN FOR D&amp;E</t>
  </si>
  <si>
    <t>MICKS, ELIZABETH A</t>
  </si>
  <si>
    <t>P27 MODULATION</t>
  </si>
  <si>
    <t>RCE CORE A Y10</t>
  </si>
  <si>
    <t>815 BIOENGINEERING</t>
  </si>
  <si>
    <t>PSC CARDIAC YR4</t>
  </si>
  <si>
    <t>KIM, DEOK-HO</t>
  </si>
  <si>
    <t>LEE SA 2016</t>
  </si>
  <si>
    <t>DAVIDSON, NANCY E</t>
  </si>
  <si>
    <t>PREP STUDY-NAIROBI</t>
  </si>
  <si>
    <t>JOHN STEWART, GRACE C.</t>
  </si>
  <si>
    <t>GILEAD ONEOSIX</t>
  </si>
  <si>
    <t>LANDIS, CHARLES S</t>
  </si>
  <si>
    <t>PAIN REGISTRY</t>
  </si>
  <si>
    <t>HIGANO, CELESTIA S.</t>
  </si>
  <si>
    <t>SEATTLE MEDICAL FND</t>
  </si>
  <si>
    <t>POLYAK, STEPHEN J.</t>
  </si>
  <si>
    <t>CARDIAC SCIENCE HDR</t>
  </si>
  <si>
    <t>NICHOL, GRAHAM</t>
  </si>
  <si>
    <t>RADIOLOGY</t>
  </si>
  <si>
    <t>BWB HSR MODULES</t>
  </si>
  <si>
    <t>BRESNAHAN, BRIAN W.</t>
  </si>
  <si>
    <t>CF LUNG INFECTIONS</t>
  </si>
  <si>
    <t>HOFFMAN, LUCAS</t>
  </si>
  <si>
    <t>REHABILITATION MEDICIN</t>
  </si>
  <si>
    <t>UW ONTARIO CIHR</t>
  </si>
  <si>
    <t>MCCOY, SARAH WESTCOTT</t>
  </si>
  <si>
    <t>PSC CARDIAC</t>
  </si>
  <si>
    <t>PSC CARDIAC YR1</t>
  </si>
  <si>
    <t>CONJOINT553 COURSE YR5</t>
  </si>
  <si>
    <t>CHUNG, MICHAEL H.</t>
  </si>
  <si>
    <t>NEUROLOGICAL SURGERY</t>
  </si>
  <si>
    <t>CHESNUTTEMKINTRACKYR2</t>
  </si>
  <si>
    <t>CHESNUT, RANDALL M</t>
  </si>
  <si>
    <t>GILEAD ONEOFIVE</t>
  </si>
  <si>
    <t>PHE-ADOLESCENTS YR01</t>
  </si>
  <si>
    <t>SINGH SECOR CFF</t>
  </si>
  <si>
    <t>BIOENGINEERING</t>
  </si>
  <si>
    <t>KERN FELLOWSHIP</t>
  </si>
  <si>
    <t>STAYTON, PATRICK</t>
  </si>
  <si>
    <t>KLAIMAN FELLOWSHIP</t>
  </si>
  <si>
    <t>REGNIER, MICHAEL</t>
  </si>
  <si>
    <t>PATHOLOGY SLU</t>
  </si>
  <si>
    <t>DRISCOLL AHA FELLOW</t>
  </si>
  <si>
    <t>ROSENFELD, MICHAEL E.</t>
  </si>
  <si>
    <t>GENETIC APPROACHES</t>
  </si>
  <si>
    <t>RABINOVITCH, PETER S.</t>
  </si>
  <si>
    <t>PSC CARDIAC YR2</t>
  </si>
  <si>
    <t>PHYSIOLOGY &amp; BIOPHYSIC</t>
  </si>
  <si>
    <t>FAIRHALL SIMONS FDN</t>
  </si>
  <si>
    <t>FAIRHALL, ADRIENNE L</t>
  </si>
  <si>
    <t>PSC CARDIAC YR3</t>
  </si>
  <si>
    <t>NEUROLOGY</t>
  </si>
  <si>
    <t>SHANGHAI PS UCSD SUB</t>
  </si>
  <si>
    <t>HU, SHU-CHING</t>
  </si>
  <si>
    <t>GENOME SEQUENCING YR3</t>
  </si>
  <si>
    <t>WU, DAVID</t>
  </si>
  <si>
    <t>GENOME SEQUENCING YR1</t>
  </si>
  <si>
    <t>GENOME SEQUENCING</t>
  </si>
  <si>
    <t>TEMKIN, NANCY R</t>
  </si>
  <si>
    <t>SPECHT SA 2016</t>
  </si>
  <si>
    <t>FAMILY MEDICINE</t>
  </si>
  <si>
    <t>RHEDI 2015-16</t>
  </si>
  <si>
    <t>SHIH, GRACE</t>
  </si>
  <si>
    <t>MRD REVIEWER 2016</t>
  </si>
  <si>
    <t>WOOD, BRENT L.</t>
  </si>
  <si>
    <t>ZHAO - AHA DISCOVERY</t>
  </si>
  <si>
    <t>ZHAO, XUE-QIAO</t>
  </si>
  <si>
    <t>LUNG XPLANT</t>
  </si>
  <si>
    <t>AITKEN, MOIRA L.</t>
  </si>
  <si>
    <t>SEAGEN</t>
  </si>
  <si>
    <t>ELKON, KEITH B</t>
  </si>
  <si>
    <t>HOMELESS YOUTH 2016</t>
  </si>
  <si>
    <t>GIESEL, ANN E.</t>
  </si>
  <si>
    <t>UCSF - KEEL</t>
  </si>
  <si>
    <t>KEEL, SIOBAN</t>
  </si>
  <si>
    <t>BIORAD IH TESTING</t>
  </si>
  <si>
    <t>HESS, JOHN R</t>
  </si>
  <si>
    <t>EARLY INFECTION Y22</t>
  </si>
  <si>
    <t>MCCLELLAND, RAYMOND SCOTT</t>
  </si>
  <si>
    <t>A5332 WOMENS SUPP</t>
  </si>
  <si>
    <t>COLLIER, ANN C</t>
  </si>
  <si>
    <t>OPHTHALMOLOGY</t>
  </si>
  <si>
    <t>META-MUST TRIAL</t>
  </si>
  <si>
    <t>VAN GELDER, RUSSELL</t>
  </si>
  <si>
    <t>CSF MICORBIOTA</t>
  </si>
  <si>
    <t>SCHUBERT JPA</t>
  </si>
  <si>
    <t>RANSOM, BRUCE ROBERT</t>
  </si>
  <si>
    <t>AVERY-AHA</t>
  </si>
  <si>
    <t>PSATY, BRUCE M.</t>
  </si>
  <si>
    <t>ANCHOR</t>
  </si>
  <si>
    <t>HARRINGTON, ROBERT D</t>
  </si>
  <si>
    <t>ISRAELI CANCER RESEARC</t>
  </si>
  <si>
    <t>KING, MARY-CLAIRE</t>
  </si>
  <si>
    <t>UCB HUMAN CD22+</t>
  </si>
  <si>
    <t>CLARK, EDWARD A</t>
  </si>
  <si>
    <t>BAIK SAFY16</t>
  </si>
  <si>
    <t>TAMARA R01 MOO SUB PAR</t>
  </si>
  <si>
    <t>PARSEK, MATTHEW R</t>
  </si>
  <si>
    <t>ENZON IIS</t>
  </si>
  <si>
    <t>MRUGALA, MACIEJ M</t>
  </si>
  <si>
    <t>META-MUST TRIAL SUB</t>
  </si>
  <si>
    <t>AITKEN TDC</t>
  </si>
  <si>
    <t>PARSEK TORONTO R21R33</t>
  </si>
  <si>
    <t>CHESNUTTEMKINTRACK YR3</t>
  </si>
  <si>
    <t>SG035-0004</t>
  </si>
  <si>
    <t>SHUSTOV, ANDREI R</t>
  </si>
  <si>
    <t>CHESTNUTTEMKI</t>
  </si>
  <si>
    <t>306-SCHOOL OF NURSING</t>
  </si>
  <si>
    <t>FAMILY &amp; CHILD NURSING</t>
  </si>
  <si>
    <t>EDUCARE 2015-2017</t>
  </si>
  <si>
    <t>HIRSCHSTEIN, MIRIAM K.</t>
  </si>
  <si>
    <t>308-SCHOOL OF PHARMACY</t>
  </si>
  <si>
    <t>DEPARTMENT OF PHARMACY</t>
  </si>
  <si>
    <t>OPTIMIZING BUSULFAN</t>
  </si>
  <si>
    <t>MCCUNE, JEANNINE S.</t>
  </si>
  <si>
    <t>PHARMACOVIGILANCE-MSH</t>
  </si>
  <si>
    <t>STERGACHIS, ANDREAS S</t>
  </si>
  <si>
    <t>310-SCH OF PUBLIC HEALTH</t>
  </si>
  <si>
    <t>HEALTH SERVICES/MAIN</t>
  </si>
  <si>
    <t>SIM EVAL YEAR 2</t>
  </si>
  <si>
    <t>CONRAD, DOUGLAS A</t>
  </si>
  <si>
    <t>HPRC CORE-PARENT</t>
  </si>
  <si>
    <t>HARRIS, JEFFREY R</t>
  </si>
  <si>
    <t>SIP 09-002 ARCNW</t>
  </si>
  <si>
    <t>TAYLOR, VICTORIA M.</t>
  </si>
  <si>
    <t>ENVIRO &amp; OCCUP HEALTH</t>
  </si>
  <si>
    <t>SETO HEI</t>
  </si>
  <si>
    <t>SETO, EDMUND</t>
  </si>
  <si>
    <t>BIOSTATISTICS</t>
  </si>
  <si>
    <t>HIV STTR CC</t>
  </si>
  <si>
    <t>KRONMAL, RICHARD A</t>
  </si>
  <si>
    <t>BEBTEH T32 YEAR 7</t>
  </si>
  <si>
    <t>SHEPPARD, ELIZABETH A.</t>
  </si>
  <si>
    <t>BEBTEH T32 YRS 6-10</t>
  </si>
  <si>
    <t>SHIP TRUCKERS JOHNSON</t>
  </si>
  <si>
    <t>JOHNSON, PETER W</t>
  </si>
  <si>
    <t>NEU-WBV</t>
  </si>
  <si>
    <t>MAX ASSESSMENT</t>
  </si>
  <si>
    <t>JENNY, ALISA M.</t>
  </si>
  <si>
    <t>NCCPHT SUPPORT</t>
  </si>
  <si>
    <t>BEKEMEIER, ELIZABETH R.</t>
  </si>
  <si>
    <t>610-BR-T DEAN'S OFFICE</t>
  </si>
  <si>
    <t>BR-T DEAN'S OFFICE</t>
  </si>
  <si>
    <t>LATE DEPARTURE_UVA</t>
  </si>
  <si>
    <t>CARMEAN, COLLEEN</t>
  </si>
  <si>
    <t>Major Area Description</t>
  </si>
  <si>
    <t>Count of records not equal to 0:</t>
  </si>
  <si>
    <t>BACKLOG BY ORG CODE WITH PI NAME</t>
  </si>
  <si>
    <t>Major Org Code Description</t>
  </si>
  <si>
    <t>Year</t>
  </si>
  <si>
    <t>PI or Budget Number</t>
  </si>
  <si>
    <t>2013</t>
  </si>
  <si>
    <t>2014</t>
  </si>
  <si>
    <t>2015</t>
  </si>
  <si>
    <t>2016</t>
  </si>
  <si>
    <t>2017</t>
  </si>
  <si>
    <t>Grand Total</t>
  </si>
  <si>
    <t>CLOSING BACKLOG - June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</si>
</sst>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4" fontId="0" fillId="0" borderId="0" xfId="0" applyNumberFormat="1" applyAlignment="1" applyProtection="1">
      <alignment vertical="center"/>
    </xf>
    <xf numFmtId="0" fontId="1" fillId="0" borderId="1" xfId="0" applyFont="1" applyBorder="1" applyAlignment="1">
      <alignment horizontal="center" wrapText="1"/>
    </xf>
    <xf numFmtId="40" fontId="1" fillId="2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1" fillId="4" borderId="1" xfId="0" applyNumberFormat="1" applyFont="1" applyFill="1" applyBorder="1" applyAlignment="1">
      <alignment horizontal="center" wrapText="1"/>
    </xf>
    <xf numFmtId="40" fontId="1" fillId="5" borderId="1" xfId="0" applyNumberFormat="1" applyFont="1" applyFill="1" applyBorder="1" applyAlignment="1">
      <alignment horizontal="center" wrapText="1"/>
    </xf>
    <xf numFmtId="40" fontId="1" fillId="6" borderId="1" xfId="0" applyNumberFormat="1" applyFont="1" applyFill="1" applyBorder="1" applyAlignment="1">
      <alignment horizontal="center" wrapText="1"/>
    </xf>
    <xf numFmtId="40" fontId="0" fillId="0" borderId="0" xfId="0" applyNumberFormat="1"/>
    <xf numFmtId="0" fontId="0" fillId="7" borderId="0" xfId="0" applyFill="1"/>
    <xf numFmtId="0" fontId="2" fillId="7" borderId="0" xfId="0" applyFont="1" applyFill="1" applyAlignment="1">
      <alignment horizontal="right"/>
    </xf>
    <xf numFmtId="38" fontId="2" fillId="7" borderId="2" xfId="0" applyNumberFormat="1" applyFont="1" applyFill="1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/>
    <xf numFmtId="0" fontId="4" fillId="0" borderId="0" xfId="0" applyFont="1" applyAlignment="1">
      <alignment horizontal="centerContinuous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12"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0.24994659260841701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DeShazo" refreshedDate="42919.506421759259" createdVersion="5" refreshedVersion="5" minRefreshableVersion="3" recordCount="155">
  <cacheSource type="worksheet">
    <worksheetSource name="BB_CLOSING_BACKLOG_DETAILS"/>
  </cacheSource>
  <cacheFields count="14">
    <cacheField name="Major Area Description" numFmtId="0">
      <sharedItems count="15">
        <s v="216-VICE PROVOST-RESEARCH"/>
        <s v="254-COLL ARTS &amp; SCIENCES"/>
        <s v="258-COLLEGE OF EDUCATION"/>
        <s v="260-COLLEGE OF ENGINEERING"/>
        <s v="263-COLLEGE OF ENVIRONMENT"/>
        <s v="267-THE INFORMATION SCHOOL"/>
        <s v="270-EVANS SCH PUBPOL &amp; GOV"/>
        <s v="272-SCHOOL OF SOCIAL WORK"/>
        <s v="301-HEALTH SCIENCES ADMIN"/>
        <s v="302-SCHOOL OF DENTISTRY"/>
        <s v="304-SCHOOL OF MEDICINE"/>
        <s v="306-SCHOOL OF NURSING"/>
        <s v="308-SCHOOL OF PHARMACY"/>
        <s v="310-SCH OF PUBLIC HEALTH"/>
        <s v="610-BR-T DEAN'S OFFICE"/>
      </sharedItems>
    </cacheField>
    <cacheField name="Org Code" numFmtId="0">
      <sharedItems containsSemiMixedTypes="0" containsString="0" containsNumber="1" containsInteger="1" minValue="2160301000" maxValue="6100001000"/>
    </cacheField>
    <cacheField name="Org Code Desc" numFmtId="0">
      <sharedItems/>
    </cacheField>
    <cacheField name="Budget Number" numFmtId="0">
      <sharedItems containsSemiMixedTypes="0" containsString="0" containsNumber="1" containsInteger="1" minValue="610230" maxValue="801340" count="155">
        <n v="652093"/>
        <n v="636597"/>
        <n v="629140"/>
        <n v="629168"/>
        <n v="610230"/>
        <n v="620164"/>
        <n v="632230"/>
        <n v="667916"/>
        <n v="611524"/>
        <n v="633532"/>
        <n v="621895"/>
        <n v="632523"/>
        <n v="801340"/>
        <n v="801316"/>
        <n v="632537"/>
        <n v="662087"/>
        <n v="628792"/>
        <n v="668082"/>
        <n v="668541"/>
        <n v="631693"/>
        <n v="667167"/>
        <n v="627725"/>
        <n v="624548"/>
        <n v="612059"/>
        <n v="669887"/>
        <n v="666677"/>
        <n v="635175"/>
        <n v="630751"/>
        <n v="634440"/>
        <n v="628841"/>
        <n v="611373"/>
        <n v="631067"/>
        <n v="668782"/>
        <n v="634890"/>
        <n v="634498"/>
        <n v="630152"/>
        <n v="667786"/>
        <n v="633606"/>
        <n v="630631"/>
        <n v="668021"/>
        <n v="630433"/>
        <n v="630430"/>
        <n v="632595"/>
        <n v="632431"/>
        <n v="631617"/>
        <n v="631542"/>
        <n v="631228"/>
        <n v="628070"/>
        <n v="630434"/>
        <n v="630435"/>
        <n v="630338"/>
        <n v="630506"/>
        <n v="630943"/>
        <n v="631095"/>
        <n v="626023"/>
        <n v="618116"/>
        <n v="621752"/>
        <n v="624851"/>
        <n v="625992"/>
        <n v="626013"/>
        <n v="626014"/>
        <n v="626015"/>
        <n v="626016"/>
        <n v="626017"/>
        <n v="626018"/>
        <n v="626019"/>
        <n v="626020"/>
        <n v="628072"/>
        <n v="626022"/>
        <n v="630333"/>
        <n v="626024"/>
        <n v="626026"/>
        <n v="626029"/>
        <n v="627823"/>
        <n v="627950"/>
        <n v="628068"/>
        <n v="628069"/>
        <n v="628071"/>
        <n v="632662"/>
        <n v="628682"/>
        <n v="628909"/>
        <n v="630267"/>
        <n v="630330"/>
        <n v="626021"/>
        <n v="668986"/>
        <n v="661115"/>
        <n v="632983"/>
        <n v="661380"/>
        <n v="662848"/>
        <n v="664446"/>
        <n v="664803"/>
        <n v="665044"/>
        <n v="666130"/>
        <n v="666726"/>
        <n v="666943"/>
        <n v="666946"/>
        <n v="668496"/>
        <n v="668847"/>
        <n v="661032"/>
        <n v="669909"/>
        <n v="801112"/>
        <n v="800886"/>
        <n v="800844"/>
        <n v="800821"/>
        <n v="675158"/>
        <n v="668975"/>
        <n v="672962"/>
        <n v="668978"/>
        <n v="669322"/>
        <n v="669312"/>
        <n v="669310"/>
        <n v="669308"/>
        <n v="669095"/>
        <n v="661270"/>
        <n v="673185"/>
        <n v="634788"/>
        <n v="633362"/>
        <n v="633375"/>
        <n v="633471"/>
        <n v="633630"/>
        <n v="633832"/>
        <n v="633864"/>
        <n v="634103"/>
        <n v="634314"/>
        <n v="634473"/>
        <n v="634758"/>
        <n v="660671"/>
        <n v="635405"/>
        <n v="635431"/>
        <n v="637308"/>
        <n v="660269"/>
        <n v="660015"/>
        <n v="638240"/>
        <n v="637828"/>
        <n v="634477"/>
        <n v="637609"/>
        <n v="635676"/>
        <n v="636908"/>
        <n v="636836"/>
        <n v="637021"/>
        <n v="631496"/>
        <n v="627998"/>
        <n v="633579"/>
        <n v="633755"/>
        <n v="626864"/>
        <n v="626885"/>
        <n v="667220"/>
        <n v="618003"/>
        <n v="675234"/>
        <n v="674924"/>
        <n v="631757"/>
        <n v="661761"/>
        <n v="634304"/>
        <n v="635152"/>
        <n v="634073"/>
      </sharedItems>
    </cacheField>
    <cacheField name="Parent Flag" numFmtId="0">
      <sharedItems containsBlank="1"/>
    </cacheField>
    <cacheField name="Parent Grant" numFmtId="0">
      <sharedItems containsString="0" containsBlank="1" containsNumber="1" containsInteger="1" minValue="610230" maxValue="801316"/>
    </cacheField>
    <cacheField name="Budget Name" numFmtId="0">
      <sharedItems/>
    </cacheField>
    <cacheField name="BUDGET END DATE" numFmtId="14">
      <sharedItems containsSemiMixedTypes="0" containsNonDate="0" containsDate="1" containsString="0" minDate="2013-12-31T00:00:00" maxDate="2017-03-01T00:00:00" count="44">
        <d v="2016-06-09T00:00:00"/>
        <d v="2016-12-31T00:00:00"/>
        <d v="2016-11-30T00:00:00"/>
        <d v="2016-06-14T00:00:00"/>
        <d v="2016-07-07T00:00:00"/>
        <d v="2017-02-28T00:00:00"/>
        <d v="2014-08-31T00:00:00"/>
        <d v="2016-10-15T00:00:00"/>
        <d v="2016-10-31T00:00:00"/>
        <d v="2016-08-30T00:00:00"/>
        <d v="2016-07-31T00:00:00"/>
        <d v="2016-04-01T00:00:00"/>
        <d v="2016-02-01T00:00:00"/>
        <d v="2017-02-01T00:00:00"/>
        <d v="2017-01-31T00:00:00"/>
        <d v="2015-12-31T00:00:00"/>
        <d v="2016-04-30T00:00:00"/>
        <d v="2016-06-30T00:00:00"/>
        <d v="2016-08-31T00:00:00"/>
        <d v="2017-01-01T00:00:00"/>
        <d v="2017-02-27T00:00:00"/>
        <d v="2015-02-28T00:00:00"/>
        <d v="2016-03-31T00:00:00"/>
        <d v="2014-02-28T00:00:00"/>
        <d v="2014-05-31T00:00:00"/>
        <d v="2015-07-31T00:00:00"/>
        <d v="2016-09-30T00:00:00"/>
        <d v="2015-07-01T00:00:00"/>
        <d v="2017-02-25T00:00:00"/>
        <d v="2014-12-31T00:00:00"/>
        <d v="2016-01-31T00:00:00"/>
        <d v="2013-12-31T00:00:00"/>
        <d v="2015-08-31T00:00:00"/>
        <d v="2016-09-29T00:00:00"/>
        <d v="2016-02-29T00:00:00"/>
        <d v="2014-09-30T00:00:00"/>
        <d v="2016-09-15T00:00:00"/>
        <d v="2016-05-31T00:00:00"/>
        <d v="2017-02-07T00:00:00"/>
        <d v="2017-01-12T00:00:00"/>
        <d v="2015-09-29T00:00:00"/>
        <d v="2014-09-29T00:00:00"/>
        <d v="2015-06-30T00:00:00"/>
        <d v="2017-02-15T00:00:00"/>
      </sharedItems>
      <fieldGroup base="7">
        <rangePr groupBy="years" startDate="2013-12-31T00:00:00" endDate="2017-03-01T00:00:00"/>
        <groupItems count="7">
          <s v="&lt;12/31/2013"/>
          <s v="2013"/>
          <s v="2014"/>
          <s v="2015"/>
          <s v="2016"/>
          <s v="2017"/>
          <s v="&gt;3/1/2017"/>
        </groupItems>
      </fieldGroup>
    </cacheField>
    <cacheField name="Principal Investigator" numFmtId="0">
      <sharedItems count="114">
        <s v="STEWART, ANDREW R"/>
        <s v="LEE, CRAIG M"/>
        <s v="GODDARD, ROBERT P"/>
        <s v="BOYDSTON, ANDREW JACKSON"/>
        <s v="GAMELIN, DANIEL R."/>
        <s v="LITZLER, ELIZABETH"/>
        <s v="RATHOD, PRADIPSINH K."/>
        <s v="SHEA-BROWN, ERIC T."/>
        <s v="BELL, PHILIP L"/>
        <s v="WINDSCHITL, MARK A"/>
        <s v="GAO, DAYONG"/>
        <s v="SHI, CHUAN JIN"/>
        <s v="HALLENBECK, MARK E"/>
        <s v="KIRCHHOFF, KATRIN"/>
        <s v="GANTER, MARK"/>
        <s v="ANANTRAM, MANJERI"/>
        <s v="BUTLER, KEITH A"/>
        <s v="JIANG, SHAOYI"/>
        <s v="MALTE, PHILIP C"/>
        <s v="MURRAY, JAMES W"/>
        <s v="MASS, CLIFFORD F"/>
        <s v="DOTY, SHARON L"/>
        <s v="RICHEY, JEFFREY E"/>
        <s v="VIDALE, JOHN E"/>
        <s v="MOSKAL, LUDMILA M."/>
        <s v="WEBER, NICHOLAS M"/>
        <s v="DILLON, BRIAN M"/>
        <s v="CATALANO, RICHARD F"/>
        <s v="HOTCHKISS, CHARLOTTE E"/>
        <s v="KOTSAKIS, GEORGIOS"/>
        <s v="KIM, AMY SUNG-OK"/>
        <s v="FLAKE, NATASHA M."/>
        <s v="ZHANG, YIQIANG"/>
        <s v="BAMSHAD, MICHAEL J"/>
        <s v="KITAHATA, MARI M."/>
        <s v="KATZE, MICHAEL GERALD"/>
        <s v="HOUGH, CATHERINE LEE"/>
        <s v="MILLER, SAMUEL I"/>
        <s v="SINGH, PRADEEP"/>
        <s v="TANG, GALE LYNN"/>
        <s v="REISMAN, MARK"/>
        <s v="MARCOVINA, SANTICA M."/>
        <s v="FERNANDO, NAVIN D"/>
        <s v="MANOIL, COLIN C."/>
        <s v="CRANE, HEIDI"/>
        <s v="ZHANG, JING"/>
        <s v="STAMATOYANNOPOULOS, JOHN A"/>
        <s v="HAYDEN, HILLARY"/>
        <s v="GREENBERG, E. PETER"/>
        <s v="MOUGOUS, JOSEPH D"/>
        <s v="COOKSON, BRAD T"/>
        <s v="STETSON, DANIEL B"/>
        <s v="KLINE, TONI"/>
        <s v="BRITTNACHER, MITCHELL J"/>
        <s v="KLEVIT, RACHEL E"/>
        <s v="WOODWARD, JOSHUA J"/>
        <s v="WALSON, JUDD L."/>
        <s v="MULLIGAN, MICHAEL S"/>
        <s v="CHAUDHARY, ANU"/>
        <s v="CELUM, CONNIE L."/>
        <s v="ROSTOMILY, ROBERT C."/>
        <s v="MICKS, ELIZABETH A"/>
        <s v="KIM, DEOK-HO"/>
        <s v="DAVIDSON, NANCY E"/>
        <s v="JOHN STEWART, GRACE C."/>
        <s v="LANDIS, CHARLES S"/>
        <s v="HIGANO, CELESTIA S."/>
        <s v="POLYAK, STEPHEN J."/>
        <s v="NICHOL, GRAHAM"/>
        <s v="BRESNAHAN, BRIAN W."/>
        <s v="HOFFMAN, LUCAS"/>
        <s v="MCCOY, SARAH WESTCOTT"/>
        <s v="CHUNG, MICHAEL H."/>
        <s v="CHESNUT, RANDALL M"/>
        <s v="STAYTON, PATRICK"/>
        <s v="REGNIER, MICHAEL"/>
        <s v="ROSENFELD, MICHAEL E."/>
        <s v="RABINOVITCH, PETER S."/>
        <s v="FAIRHALL, ADRIENNE L"/>
        <s v="HU, SHU-CHING"/>
        <s v="WU, DAVID"/>
        <s v="TEMKIN, NANCY R"/>
        <s v="SHIH, GRACE"/>
        <s v="WOOD, BRENT L."/>
        <s v="ZHAO, XUE-QIAO"/>
        <s v="AITKEN, MOIRA L."/>
        <s v="ELKON, KEITH B"/>
        <s v="GIESEL, ANN E."/>
        <s v="KEEL, SIOBAN"/>
        <s v="HESS, JOHN R"/>
        <s v="MCCLELLAND, RAYMOND SCOTT"/>
        <s v="COLLIER, ANN C"/>
        <s v="VAN GELDER, RUSSELL"/>
        <s v="RANSOM, BRUCE ROBERT"/>
        <s v="PSATY, BRUCE M."/>
        <s v="HARRINGTON, ROBERT D"/>
        <s v="KING, MARY-CLAIRE"/>
        <s v="CLARK, EDWARD A"/>
        <s v="PARSEK, MATTHEW R"/>
        <s v="MRUGALA, MACIEJ M"/>
        <s v="SHUSTOV, ANDREI R"/>
        <s v="HIRSCHSTEIN, MIRIAM K."/>
        <s v="MCCUNE, JEANNINE S."/>
        <s v="STERGACHIS, ANDREAS S"/>
        <s v="CONRAD, DOUGLAS A"/>
        <s v="HARRIS, JEFFREY R"/>
        <s v="TAYLOR, VICTORIA M."/>
        <s v="SETO, EDMUND"/>
        <s v="KRONMAL, RICHARD A"/>
        <s v="SHEPPARD, ELIZABETH A."/>
        <s v="JOHNSON, PETER W"/>
        <s v="JENNY, ALISA M."/>
        <s v="BEKEMEIER, ELIZABETH R."/>
        <s v="CARMEAN, COLLEEN"/>
      </sharedItems>
    </cacheField>
    <cacheField name="Open Encumbrance" numFmtId="40">
      <sharedItems containsSemiMixedTypes="0" containsString="0" containsNumber="1" minValue="0" maxValue="58546.23"/>
    </cacheField>
    <cacheField name="Cost Share" numFmtId="40">
      <sharedItems containsSemiMixedTypes="0" containsString="0" containsNumber="1" minValue="-192161.1" maxValue="0"/>
    </cacheField>
    <cacheField name="Balance" numFmtId="40">
      <sharedItems containsSemiMixedTypes="0" containsString="0" containsNumber="1" minValue="0" maxValue="18697914.920000002"/>
    </cacheField>
    <cacheField name="Open Invoice" numFmtId="40">
      <sharedItems containsSemiMixedTypes="0" containsString="0" containsNumber="1" minValue="-1871192.57" maxValue="130965.92"/>
    </cacheField>
    <cacheField name="Deficit" numFmtId="40">
      <sharedItems containsSemiMixedTypes="0" containsString="0" containsNumber="1" minValue="-550902.62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">
  <r>
    <x v="0"/>
    <n v="2160301000"/>
    <s v="APPLIED PHYSICS LAB"/>
    <x v="0"/>
    <s v="S"/>
    <n v="610230"/>
    <s v="CATERING FOR ONR-PROG"/>
    <x v="0"/>
    <x v="0"/>
    <n v="0"/>
    <n v="0"/>
    <n v="0"/>
    <n v="0"/>
    <n v="0"/>
  </r>
  <r>
    <x v="0"/>
    <n v="2160301000"/>
    <s v="APPLIED PHYSICS LAB"/>
    <x v="1"/>
    <m/>
    <m/>
    <s v="INCOIS GLIDER TRAINING"/>
    <x v="1"/>
    <x v="1"/>
    <n v="0"/>
    <n v="0"/>
    <n v="0"/>
    <n v="0"/>
    <n v="0"/>
  </r>
  <r>
    <x v="0"/>
    <n v="2160301000"/>
    <s v="APPLIED PHYSICS LAB"/>
    <x v="2"/>
    <s v="P"/>
    <n v="629140"/>
    <s v="WEBS TA3 BUOY NODES"/>
    <x v="2"/>
    <x v="0"/>
    <n v="0"/>
    <n v="0"/>
    <n v="0"/>
    <n v="0"/>
    <n v="-119.38"/>
  </r>
  <r>
    <x v="0"/>
    <n v="2160301000"/>
    <s v="APPLIED PHYSICS LAB"/>
    <x v="3"/>
    <s v="S"/>
    <n v="629140"/>
    <s v="WEBS TA3 BUOY NODE FAB"/>
    <x v="2"/>
    <x v="0"/>
    <n v="0"/>
    <n v="0"/>
    <n v="0"/>
    <n v="0"/>
    <n v="0"/>
  </r>
  <r>
    <x v="0"/>
    <n v="2160301000"/>
    <s v="APPLIED PHYSICS LAB"/>
    <x v="4"/>
    <m/>
    <m/>
    <s v="2016 ONR NURP REVIEW"/>
    <x v="0"/>
    <x v="0"/>
    <n v="0"/>
    <n v="0"/>
    <n v="0"/>
    <n v="1807.77"/>
    <n v="0"/>
  </r>
  <r>
    <x v="0"/>
    <n v="2160301000"/>
    <s v="APPLIED PHYSICS LAB"/>
    <x v="5"/>
    <m/>
    <m/>
    <s v="HIFAST"/>
    <x v="1"/>
    <x v="2"/>
    <n v="0"/>
    <n v="0"/>
    <n v="0"/>
    <n v="20240.28"/>
    <n v="0"/>
  </r>
  <r>
    <x v="1"/>
    <n v="2540540000"/>
    <s v="CHEMISTRY"/>
    <x v="6"/>
    <s v="S"/>
    <n v="631693"/>
    <s v="BOYDSTON_EHPP 3DP"/>
    <x v="3"/>
    <x v="3"/>
    <n v="0"/>
    <n v="0"/>
    <n v="345.26"/>
    <n v="0"/>
    <n v="0"/>
  </r>
  <r>
    <x v="1"/>
    <n v="2540540000"/>
    <s v="CHEMISTRY"/>
    <x v="7"/>
    <m/>
    <m/>
    <s v="MURDOCK LASER"/>
    <x v="4"/>
    <x v="4"/>
    <n v="0"/>
    <n v="-192161.1"/>
    <n v="0.17"/>
    <n v="0"/>
    <n v="0"/>
  </r>
  <r>
    <x v="1"/>
    <n v="2540786020"/>
    <s v="SOCIOLOGY"/>
    <x v="8"/>
    <s v="S"/>
    <n v="621895"/>
    <s v="NETWORK DYNAMICS EVAL"/>
    <x v="5"/>
    <x v="5"/>
    <n v="0"/>
    <n v="0"/>
    <n v="728.71"/>
    <n v="0"/>
    <n v="0"/>
  </r>
  <r>
    <x v="1"/>
    <n v="2540540000"/>
    <s v="CHEMISTRY"/>
    <x v="9"/>
    <m/>
    <m/>
    <s v="TARGETING"/>
    <x v="1"/>
    <x v="6"/>
    <n v="0"/>
    <n v="0"/>
    <n v="0"/>
    <n v="3455.32"/>
    <n v="0"/>
  </r>
  <r>
    <x v="1"/>
    <n v="2540521000"/>
    <s v="APPLIED MATHEMATICS"/>
    <x v="10"/>
    <s v="P"/>
    <n v="621895"/>
    <s v="NETWORK DYNAMICS"/>
    <x v="5"/>
    <x v="7"/>
    <n v="0"/>
    <n v="0"/>
    <n v="0"/>
    <n v="0"/>
    <n v="-611.35"/>
  </r>
  <r>
    <x v="2"/>
    <n v="2580005010"/>
    <s v="COED RESEARCH"/>
    <x v="11"/>
    <m/>
    <m/>
    <s v="xxxADVxxxPSEP 2B EVAL"/>
    <x v="5"/>
    <x v="8"/>
    <n v="0"/>
    <n v="0"/>
    <n v="29704.55"/>
    <n v="0"/>
    <n v="0"/>
  </r>
  <r>
    <x v="2"/>
    <n v="2580001000"/>
    <s v="DEPT OF EDUCATION"/>
    <x v="12"/>
    <s v="S"/>
    <n v="801316"/>
    <s v="NOYCE SCHLR PARTICIPNT"/>
    <x v="6"/>
    <x v="9"/>
    <n v="0"/>
    <n v="0"/>
    <n v="42032"/>
    <n v="0"/>
    <n v="0"/>
  </r>
  <r>
    <x v="2"/>
    <n v="2580001000"/>
    <s v="DEPT OF EDUCATION"/>
    <x v="13"/>
    <s v="P"/>
    <n v="801316"/>
    <s v="NOYCE SCHOLARS"/>
    <x v="6"/>
    <x v="9"/>
    <n v="0"/>
    <n v="0"/>
    <n v="40.82"/>
    <n v="0"/>
    <n v="0"/>
  </r>
  <r>
    <x v="2"/>
    <n v="2580005010"/>
    <s v="COED RESEARCH"/>
    <x v="14"/>
    <m/>
    <m/>
    <s v="xxxADVxxxPSEP 2B DESIG"/>
    <x v="5"/>
    <x v="8"/>
    <n v="0"/>
    <n v="0"/>
    <n v="44221.21"/>
    <n v="0"/>
    <n v="0"/>
  </r>
  <r>
    <x v="3"/>
    <n v="2600010000"/>
    <s v="MECHANICAL ENGINEERING"/>
    <x v="15"/>
    <s v="P"/>
    <n v="662087"/>
    <s v="MUCOSAL PRESERVATION"/>
    <x v="1"/>
    <x v="10"/>
    <n v="0"/>
    <n v="0"/>
    <n v="0"/>
    <n v="-64649.78"/>
    <n v="0"/>
  </r>
  <r>
    <x v="3"/>
    <n v="2600007470"/>
    <s v="ELECTRICAL ENGINEERING"/>
    <x v="16"/>
    <m/>
    <m/>
    <s v="FINFET SMART SENSING"/>
    <x v="7"/>
    <x v="11"/>
    <n v="0"/>
    <n v="0"/>
    <n v="115474.78"/>
    <n v="99937.61"/>
    <n v="0"/>
  </r>
  <r>
    <x v="3"/>
    <n v="2600017000"/>
    <s v="TRAC"/>
    <x v="17"/>
    <m/>
    <m/>
    <s v="NCHRP 08-98"/>
    <x v="8"/>
    <x v="12"/>
    <n v="0"/>
    <n v="0"/>
    <n v="1913.12"/>
    <n v="0"/>
    <n v="0"/>
  </r>
  <r>
    <x v="3"/>
    <n v="2600007830"/>
    <s v="ELECTRICAL ENGINEERING"/>
    <x v="18"/>
    <m/>
    <m/>
    <s v="SPEECH AND LANGUAGE"/>
    <x v="9"/>
    <x v="13"/>
    <n v="0"/>
    <n v="0"/>
    <n v="0"/>
    <n v="702.12"/>
    <n v="-4875.93"/>
  </r>
  <r>
    <x v="3"/>
    <n v="2600010320"/>
    <s v="MECHANICAL ENGINEERING"/>
    <x v="19"/>
    <s v="P"/>
    <n v="631693"/>
    <s v="EHPP RICOH YR1"/>
    <x v="3"/>
    <x v="14"/>
    <n v="0"/>
    <n v="0"/>
    <n v="13054.64"/>
    <n v="0"/>
    <n v="0"/>
  </r>
  <r>
    <x v="3"/>
    <n v="2600007910"/>
    <s v="ELECTRICAL ENGINEERING"/>
    <x v="20"/>
    <m/>
    <m/>
    <s v="SILICON NANOWIRE"/>
    <x v="1"/>
    <x v="15"/>
    <n v="0"/>
    <n v="0"/>
    <n v="10516.79"/>
    <n v="70762.539999999994"/>
    <n v="0"/>
  </r>
  <r>
    <x v="3"/>
    <n v="2600002000"/>
    <s v="HUMAN CTR DESIGN ENGR"/>
    <x v="21"/>
    <s v="P"/>
    <n v="627725"/>
    <s v="CLINICAL INFO NEEDS"/>
    <x v="10"/>
    <x v="16"/>
    <n v="0"/>
    <n v="0"/>
    <n v="0"/>
    <n v="0"/>
    <n v="0"/>
  </r>
  <r>
    <x v="3"/>
    <n v="2600005120"/>
    <s v="CHEMICAL ENGINEERING"/>
    <x v="22"/>
    <m/>
    <m/>
    <s v="DOPA"/>
    <x v="1"/>
    <x v="17"/>
    <n v="896.1"/>
    <n v="0"/>
    <n v="0"/>
    <n v="0"/>
    <n v="-0.34"/>
  </r>
  <r>
    <x v="3"/>
    <n v="2600002000"/>
    <s v="HUMAN CTR DESIGN ENGR"/>
    <x v="23"/>
    <s v="S"/>
    <n v="627725"/>
    <s v="CLINICAL INFO NEEDSG2P"/>
    <x v="10"/>
    <x v="16"/>
    <n v="0"/>
    <n v="0"/>
    <n v="0"/>
    <n v="0"/>
    <n v="0"/>
  </r>
  <r>
    <x v="3"/>
    <n v="2600010000"/>
    <s v="MECHANICAL ENGINEERING"/>
    <x v="24"/>
    <s v="P"/>
    <n v="669887"/>
    <s v="COMBUSTOR USDA SBIR 14"/>
    <x v="11"/>
    <x v="18"/>
    <n v="0"/>
    <n v="0"/>
    <n v="13325.81"/>
    <n v="9417.69"/>
    <n v="0"/>
  </r>
  <r>
    <x v="4"/>
    <n v="2630002000"/>
    <s v="OCEANOGRAPHY"/>
    <x v="25"/>
    <m/>
    <m/>
    <s v="QATAR TRACE ELEMENTS"/>
    <x v="12"/>
    <x v="19"/>
    <n v="0"/>
    <n v="0"/>
    <n v="0"/>
    <n v="58228.86"/>
    <n v="-0.01"/>
  </r>
  <r>
    <x v="4"/>
    <n v="2630004000"/>
    <s v="ATM SCI"/>
    <x v="26"/>
    <m/>
    <m/>
    <s v="WINDWATCH SCL 2016"/>
    <x v="1"/>
    <x v="20"/>
    <n v="0"/>
    <n v="0"/>
    <n v="24880.48"/>
    <n v="0"/>
    <n v="0"/>
  </r>
  <r>
    <x v="4"/>
    <n v="2630008000"/>
    <s v="ENVRMNTL &amp; FOREST SCI"/>
    <x v="27"/>
    <m/>
    <m/>
    <s v="EDENSPACE ENDOPHYTES"/>
    <x v="13"/>
    <x v="21"/>
    <n v="0"/>
    <n v="0"/>
    <n v="0"/>
    <n v="4865.12"/>
    <n v="0"/>
  </r>
  <r>
    <x v="4"/>
    <n v="2630002000"/>
    <s v="OCEANOGRAPHY"/>
    <x v="28"/>
    <m/>
    <m/>
    <s v="ARALDIFG2"/>
    <x v="1"/>
    <x v="22"/>
    <n v="0"/>
    <n v="0"/>
    <n v="0"/>
    <n v="21500"/>
    <n v="0"/>
  </r>
  <r>
    <x v="4"/>
    <n v="2630006000"/>
    <s v="EARTH &amp; SPACE SCIENCES"/>
    <x v="29"/>
    <m/>
    <m/>
    <s v="PNSN OPS-EHP"/>
    <x v="14"/>
    <x v="23"/>
    <n v="0"/>
    <n v="0"/>
    <n v="0"/>
    <n v="0"/>
    <n v="-53.83"/>
  </r>
  <r>
    <x v="4"/>
    <n v="2630008000"/>
    <s v="ENVRMNTL &amp; FOREST SCI"/>
    <x v="30"/>
    <m/>
    <m/>
    <s v="PHODAR PANTHER CREEK"/>
    <x v="14"/>
    <x v="24"/>
    <n v="0"/>
    <n v="0"/>
    <n v="0"/>
    <n v="0"/>
    <n v="-73.180000000000007"/>
  </r>
  <r>
    <x v="5"/>
    <n v="2670002100"/>
    <s v="ISCHOOL RESEARCH"/>
    <x v="31"/>
    <m/>
    <m/>
    <s v="WEB LITERACY"/>
    <x v="5"/>
    <x v="25"/>
    <n v="0"/>
    <n v="0"/>
    <n v="9978.7999999999993"/>
    <n v="0"/>
    <n v="0"/>
  </r>
  <r>
    <x v="6"/>
    <n v="2700001050"/>
    <s v="EVANS SCH PUBPOL &amp; GOV"/>
    <x v="32"/>
    <m/>
    <m/>
    <s v="IZA"/>
    <x v="1"/>
    <x v="26"/>
    <n v="0"/>
    <n v="0"/>
    <n v="66586.19"/>
    <n v="17098.62"/>
    <n v="0"/>
  </r>
  <r>
    <x v="7"/>
    <n v="2720001010"/>
    <s v="SCHOOL OF SOCIAL WORK"/>
    <x v="33"/>
    <s v="S"/>
    <n v="634498"/>
    <s v="AECF 2016 EVAL"/>
    <x v="1"/>
    <x v="27"/>
    <n v="0"/>
    <n v="0"/>
    <n v="0"/>
    <n v="0"/>
    <n v="0"/>
  </r>
  <r>
    <x v="7"/>
    <n v="2720001010"/>
    <s v="SCHOOL OF SOCIAL WORK"/>
    <x v="34"/>
    <s v="P"/>
    <n v="634498"/>
    <s v="AECF 2016"/>
    <x v="1"/>
    <x v="27"/>
    <n v="0"/>
    <n v="0"/>
    <n v="0"/>
    <n v="0"/>
    <n v="0"/>
  </r>
  <r>
    <x v="7"/>
    <n v="2720001010"/>
    <s v="SCHOOL OF SOCIAL WORK"/>
    <x v="35"/>
    <m/>
    <m/>
    <s v="AEC'15 DC EVA"/>
    <x v="1"/>
    <x v="27"/>
    <n v="0"/>
    <n v="0"/>
    <n v="0"/>
    <n v="0"/>
    <n v="0"/>
  </r>
  <r>
    <x v="8"/>
    <n v="3010221010"/>
    <s v="REGIONAL PRIMATE CTR"/>
    <x v="36"/>
    <m/>
    <m/>
    <s v="KEAN KYMAB GVHD"/>
    <x v="5"/>
    <x v="28"/>
    <n v="0"/>
    <n v="0"/>
    <n v="0"/>
    <n v="0"/>
    <n v="-185200.54"/>
  </r>
  <r>
    <x v="9"/>
    <n v="3020010000"/>
    <s v="PERIODONTICS"/>
    <x v="37"/>
    <m/>
    <m/>
    <s v="UW INTERDENTAL CLEAN"/>
    <x v="5"/>
    <x v="29"/>
    <n v="0"/>
    <n v="0"/>
    <n v="0"/>
    <n v="0"/>
    <n v="0"/>
  </r>
  <r>
    <x v="9"/>
    <n v="3020009000"/>
    <s v="PEDIATRIC DENTISTRY"/>
    <x v="38"/>
    <m/>
    <m/>
    <s v="IPE PRENATAL CARE"/>
    <x v="14"/>
    <x v="30"/>
    <n v="0"/>
    <n v="0"/>
    <n v="591.42999999999995"/>
    <n v="0"/>
    <n v="0"/>
  </r>
  <r>
    <x v="9"/>
    <n v="3020003000"/>
    <s v="ENDODONTICS"/>
    <x v="39"/>
    <m/>
    <m/>
    <s v="REGENERATIVE ENDO"/>
    <x v="1"/>
    <x v="31"/>
    <n v="0"/>
    <n v="0"/>
    <n v="20385.740000000002"/>
    <n v="0"/>
    <n v="0"/>
  </r>
  <r>
    <x v="10"/>
    <n v="3040912043"/>
    <s v="815 MED"/>
    <x v="40"/>
    <s v="S"/>
    <n v="630430"/>
    <s v="BGIA-CARDIOMYOCYTE-YR1"/>
    <x v="15"/>
    <x v="32"/>
    <n v="0"/>
    <n v="0"/>
    <n v="0"/>
    <n v="0"/>
    <n v="0"/>
  </r>
  <r>
    <x v="10"/>
    <n v="3040912043"/>
    <s v="815 MED"/>
    <x v="41"/>
    <s v="P"/>
    <n v="630430"/>
    <s v="BGIA-CARDIOMYOCYTE-YKZ"/>
    <x v="1"/>
    <x v="32"/>
    <n v="0"/>
    <n v="0"/>
    <n v="0"/>
    <n v="0"/>
    <n v="0"/>
  </r>
  <r>
    <x v="10"/>
    <n v="3040118140"/>
    <s v="PEDIATRICS"/>
    <x v="42"/>
    <m/>
    <m/>
    <s v="EPIC GENOME ANALYSIS"/>
    <x v="16"/>
    <x v="33"/>
    <n v="0"/>
    <n v="0"/>
    <n v="0"/>
    <n v="1616.52"/>
    <n v="0"/>
  </r>
  <r>
    <x v="10"/>
    <n v="3040112018"/>
    <s v="DEPARTMENT OF MEDICINE"/>
    <x v="43"/>
    <m/>
    <m/>
    <s v="NA-ACCORD Y10"/>
    <x v="17"/>
    <x v="34"/>
    <n v="0"/>
    <n v="0"/>
    <n v="0"/>
    <n v="0"/>
    <n v="0"/>
  </r>
  <r>
    <x v="10"/>
    <n v="3041042250"/>
    <s v="ROSEN MICRO"/>
    <x v="44"/>
    <m/>
    <m/>
    <s v="KATZE R24EMORY RESUB"/>
    <x v="16"/>
    <x v="35"/>
    <n v="0"/>
    <n v="0"/>
    <n v="0"/>
    <n v="130965.92"/>
    <n v="0"/>
  </r>
  <r>
    <x v="10"/>
    <n v="3040112182"/>
    <s v="DEPARTMENT OF MEDICINE"/>
    <x v="45"/>
    <s v="S"/>
    <n v="631228"/>
    <s v="PSC-HOUGH MIND-FIXED"/>
    <x v="5"/>
    <x v="36"/>
    <n v="0"/>
    <n v="0"/>
    <n v="19425.03"/>
    <n v="13905"/>
    <n v="0"/>
  </r>
  <r>
    <x v="10"/>
    <n v="3040112182"/>
    <s v="DEPARTMENT OF MEDICINE"/>
    <x v="46"/>
    <s v="P"/>
    <n v="631228"/>
    <s v="HOUGH MIND USA STUDY"/>
    <x v="5"/>
    <x v="36"/>
    <n v="0"/>
    <n v="0"/>
    <n v="1188.55"/>
    <n v="4780.62"/>
    <n v="0"/>
  </r>
  <r>
    <x v="10"/>
    <n v="3040442490"/>
    <s v="MICROBIOLOGY"/>
    <x v="47"/>
    <s v="S"/>
    <n v="627950"/>
    <s v="ERIN PROJ 2 YR5"/>
    <x v="10"/>
    <x v="37"/>
    <n v="0"/>
    <n v="0"/>
    <n v="0"/>
    <n v="0"/>
    <n v="-292000"/>
  </r>
  <r>
    <x v="10"/>
    <n v="3040912043"/>
    <s v="815 MED"/>
    <x v="48"/>
    <s v="S"/>
    <n v="630430"/>
    <s v="BGIA-CARDIOMYOCYTE-YR2"/>
    <x v="1"/>
    <x v="32"/>
    <n v="0"/>
    <n v="0"/>
    <n v="0"/>
    <n v="0"/>
    <n v="0"/>
  </r>
  <r>
    <x v="10"/>
    <n v="3040442450"/>
    <s v="MICROBIOLOGY"/>
    <x v="49"/>
    <m/>
    <m/>
    <s v="SINGH / CLANCY CFF"/>
    <x v="18"/>
    <x v="38"/>
    <n v="0"/>
    <n v="0"/>
    <n v="0"/>
    <n v="17903.5"/>
    <n v="0"/>
  </r>
  <r>
    <x v="10"/>
    <n v="3040923003"/>
    <s v="815 SURG"/>
    <x v="50"/>
    <s v="S"/>
    <n v="630330"/>
    <s v="P27 MODULATION YR2"/>
    <x v="1"/>
    <x v="39"/>
    <n v="0"/>
    <n v="0"/>
    <n v="0"/>
    <n v="0"/>
    <n v="0"/>
  </r>
  <r>
    <x v="10"/>
    <n v="3040112041"/>
    <s v="DEPARTMENT OF MEDICINE"/>
    <x v="51"/>
    <m/>
    <m/>
    <s v="SENTINEL STUDY"/>
    <x v="19"/>
    <x v="40"/>
    <n v="0"/>
    <n v="0"/>
    <n v="0"/>
    <n v="0"/>
    <n v="-14945.4"/>
  </r>
  <r>
    <x v="10"/>
    <n v="3040112138"/>
    <s v="DEPARTMENT OF MEDICINE"/>
    <x v="52"/>
    <m/>
    <m/>
    <s v="AIM HIGH (AXIO) STORE"/>
    <x v="20"/>
    <x v="41"/>
    <n v="0"/>
    <n v="0"/>
    <n v="0"/>
    <n v="118.38"/>
    <n v="0"/>
  </r>
  <r>
    <x v="10"/>
    <n v="3040116000"/>
    <s v="ORTHOPEDICS"/>
    <x v="53"/>
    <m/>
    <m/>
    <s v="PEPPER"/>
    <x v="5"/>
    <x v="42"/>
    <n v="0"/>
    <n v="0"/>
    <n v="45801"/>
    <n v="0"/>
    <n v="0"/>
  </r>
  <r>
    <x v="10"/>
    <n v="3040448170"/>
    <s v="GENOME SCIENCES"/>
    <x v="54"/>
    <s v="S"/>
    <n v="625992"/>
    <s v="RCE CORE C Y10"/>
    <x v="21"/>
    <x v="43"/>
    <n v="0"/>
    <n v="0"/>
    <n v="0.01"/>
    <n v="0"/>
    <n v="0"/>
  </r>
  <r>
    <x v="10"/>
    <n v="3040112018"/>
    <s v="DEPARTMENT OF MEDICINE"/>
    <x v="55"/>
    <s v="S"/>
    <n v="618003"/>
    <s v="HIV STTR CC-CRANE"/>
    <x v="5"/>
    <x v="44"/>
    <n v="0"/>
    <n v="0"/>
    <n v="0"/>
    <n v="0"/>
    <n v="0"/>
  </r>
  <r>
    <x v="10"/>
    <n v="3040443600"/>
    <s v="PATHOLOGY"/>
    <x v="56"/>
    <m/>
    <m/>
    <s v="CROSS BIOMARKERS"/>
    <x v="18"/>
    <x v="45"/>
    <n v="0"/>
    <n v="0"/>
    <n v="48343.97"/>
    <n v="0"/>
    <n v="0"/>
  </r>
  <r>
    <x v="10"/>
    <n v="3040448270"/>
    <s v="GENOME SCIENCES"/>
    <x v="57"/>
    <m/>
    <m/>
    <s v="NWREMC-05"/>
    <x v="22"/>
    <x v="46"/>
    <n v="0"/>
    <n v="0"/>
    <n v="0"/>
    <n v="0"/>
    <n v="-733.29"/>
  </r>
  <r>
    <x v="10"/>
    <n v="3040442490"/>
    <s v="MICROBIOLOGY"/>
    <x v="58"/>
    <s v="P"/>
    <n v="625992"/>
    <s v="MILLER NWRCE Y10 NCR"/>
    <x v="21"/>
    <x v="37"/>
    <n v="0"/>
    <n v="0"/>
    <n v="935454.92"/>
    <n v="0"/>
    <n v="0"/>
  </r>
  <r>
    <x v="10"/>
    <n v="3040442490"/>
    <s v="MICROBIOLOGY"/>
    <x v="59"/>
    <s v="S"/>
    <n v="625992"/>
    <s v="RCE PROJ 1 Y10"/>
    <x v="21"/>
    <x v="47"/>
    <n v="0"/>
    <n v="0"/>
    <n v="238845.24"/>
    <n v="0"/>
    <n v="0"/>
  </r>
  <r>
    <x v="10"/>
    <n v="3040448170"/>
    <s v="GENOME SCIENCES"/>
    <x v="60"/>
    <s v="S"/>
    <n v="625992"/>
    <s v="RCE PROJ 2 Y10"/>
    <x v="23"/>
    <x v="43"/>
    <n v="0"/>
    <n v="0"/>
    <n v="188.31"/>
    <n v="0"/>
    <n v="0"/>
  </r>
  <r>
    <x v="10"/>
    <n v="3040442430"/>
    <s v="MICROBIOLOGY"/>
    <x v="61"/>
    <s v="S"/>
    <n v="625992"/>
    <s v="RCE PROJ 3 Y10"/>
    <x v="24"/>
    <x v="48"/>
    <n v="0"/>
    <n v="0"/>
    <n v="0"/>
    <n v="0"/>
    <n v="0"/>
  </r>
  <r>
    <x v="10"/>
    <n v="3040442470"/>
    <s v="MICROBIOLOGY"/>
    <x v="62"/>
    <s v="S"/>
    <n v="625992"/>
    <s v="RCE PROJ 4 Y10"/>
    <x v="23"/>
    <x v="49"/>
    <n v="0"/>
    <n v="0"/>
    <n v="0"/>
    <n v="0"/>
    <n v="0"/>
  </r>
  <r>
    <x v="10"/>
    <n v="3040133640"/>
    <s v="LAB MEDICINE"/>
    <x v="63"/>
    <s v="S"/>
    <n v="625992"/>
    <s v="RCE PROJ 11 Y10"/>
    <x v="23"/>
    <x v="50"/>
    <n v="0"/>
    <n v="0"/>
    <n v="0"/>
    <n v="0"/>
    <n v="0"/>
  </r>
  <r>
    <x v="10"/>
    <n v="3040947007"/>
    <s v="IMMUNOLOGY SLU"/>
    <x v="64"/>
    <s v="S"/>
    <n v="625992"/>
    <s v="RCE PROJ 14  Y10"/>
    <x v="23"/>
    <x v="51"/>
    <n v="0"/>
    <n v="0"/>
    <n v="0"/>
    <n v="0"/>
    <n v="-214.38"/>
  </r>
  <r>
    <x v="10"/>
    <n v="3040442490"/>
    <s v="MICROBIOLOGY"/>
    <x v="65"/>
    <s v="S"/>
    <n v="625992"/>
    <s v="RCE PROJ 16 Y10"/>
    <x v="21"/>
    <x v="37"/>
    <n v="0"/>
    <n v="0"/>
    <n v="0"/>
    <n v="0"/>
    <n v="-550902.62"/>
  </r>
  <r>
    <x v="10"/>
    <n v="3040442490"/>
    <s v="MICROBIOLOGY"/>
    <x v="66"/>
    <s v="S"/>
    <n v="625992"/>
    <s v="RCE PROJ 18 Y10"/>
    <x v="21"/>
    <x v="52"/>
    <n v="0"/>
    <n v="0"/>
    <n v="0"/>
    <n v="0"/>
    <n v="-294278.95"/>
  </r>
  <r>
    <x v="10"/>
    <n v="3040133640"/>
    <s v="LAB MEDICINE"/>
    <x v="67"/>
    <s v="S"/>
    <n v="627950"/>
    <s v="ERIN PROJ 3 YR5"/>
    <x v="25"/>
    <x v="50"/>
    <n v="0"/>
    <n v="0"/>
    <n v="0"/>
    <n v="0"/>
    <n v="-0.01"/>
  </r>
  <r>
    <x v="10"/>
    <n v="3040442490"/>
    <s v="MICROBIOLOGY"/>
    <x v="68"/>
    <s v="S"/>
    <n v="625992"/>
    <s v="RCE CORE B Y10"/>
    <x v="21"/>
    <x v="53"/>
    <n v="0"/>
    <n v="0"/>
    <n v="0"/>
    <n v="0"/>
    <n v="-85375.07"/>
  </r>
  <r>
    <x v="10"/>
    <n v="3040923003"/>
    <s v="815 SURG"/>
    <x v="69"/>
    <s v="S"/>
    <n v="630330"/>
    <s v="P27 MODULATION YR1"/>
    <x v="15"/>
    <x v="39"/>
    <n v="0"/>
    <n v="0"/>
    <n v="0"/>
    <n v="0"/>
    <n v="0"/>
  </r>
  <r>
    <x v="10"/>
    <n v="3040440060"/>
    <s v="BIOCHEMISTRY"/>
    <x v="70"/>
    <s v="S"/>
    <n v="625992"/>
    <s v="RCE CORE D Y10"/>
    <x v="23"/>
    <x v="54"/>
    <n v="0"/>
    <n v="0"/>
    <n v="0"/>
    <n v="0"/>
    <n v="-0.02"/>
  </r>
  <r>
    <x v="10"/>
    <n v="3040442600"/>
    <s v="MICROBIOLOGY"/>
    <x v="71"/>
    <s v="S"/>
    <n v="625992"/>
    <s v="RCE NW CD 003 Y10"/>
    <x v="23"/>
    <x v="55"/>
    <n v="0"/>
    <n v="0"/>
    <n v="0"/>
    <n v="0"/>
    <n v="0"/>
  </r>
  <r>
    <x v="10"/>
    <n v="3040449000"/>
    <s v="GLOBAL HEALTH"/>
    <x v="72"/>
    <s v="S"/>
    <n v="625992"/>
    <s v="RCE KENYA STRAIN Y10"/>
    <x v="23"/>
    <x v="56"/>
    <n v="0"/>
    <n v="0"/>
    <n v="65.650000000000006"/>
    <n v="0"/>
    <n v="0"/>
  </r>
  <r>
    <x v="10"/>
    <n v="3040123201"/>
    <s v="SURGERY"/>
    <x v="73"/>
    <m/>
    <m/>
    <s v="VA-LUNG TX DIR SVCS"/>
    <x v="26"/>
    <x v="57"/>
    <n v="0"/>
    <n v="0"/>
    <n v="1588.21"/>
    <n v="314.55"/>
    <n v="0"/>
  </r>
  <r>
    <x v="10"/>
    <n v="3040442490"/>
    <s v="MICROBIOLOGY"/>
    <x v="74"/>
    <s v="P"/>
    <n v="627950"/>
    <s v="ERIN"/>
    <x v="10"/>
    <x v="37"/>
    <n v="0"/>
    <n v="0"/>
    <n v="0"/>
    <n v="0"/>
    <n v="-0.01"/>
  </r>
  <r>
    <x v="10"/>
    <n v="3040442490"/>
    <s v="MICROBIOLOGY"/>
    <x v="75"/>
    <s v="S"/>
    <n v="627950"/>
    <s v="ERIN ADMIN CORE Y5"/>
    <x v="10"/>
    <x v="37"/>
    <n v="0"/>
    <n v="0"/>
    <n v="0"/>
    <n v="0"/>
    <n v="0"/>
  </r>
  <r>
    <x v="10"/>
    <n v="3040449070"/>
    <s v="GLOBAL HEALTH"/>
    <x v="76"/>
    <s v="S"/>
    <n v="627950"/>
    <s v="ERIN PROJ 1 YR5"/>
    <x v="10"/>
    <x v="56"/>
    <n v="0"/>
    <n v="0"/>
    <n v="0"/>
    <n v="0"/>
    <n v="0"/>
  </r>
  <r>
    <x v="10"/>
    <n v="3040442550"/>
    <s v="MICROBIOLOGY"/>
    <x v="77"/>
    <s v="S"/>
    <n v="627950"/>
    <s v="ERIN ANU PP Y5"/>
    <x v="10"/>
    <x v="58"/>
    <n v="0"/>
    <n v="0"/>
    <n v="0"/>
    <n v="0"/>
    <n v="0"/>
  </r>
  <r>
    <x v="10"/>
    <n v="3040449030"/>
    <s v="GLOBAL HEALTH"/>
    <x v="78"/>
    <s v="P"/>
    <n v="632662"/>
    <s v="PREP STUDY-PARTNERS"/>
    <x v="1"/>
    <x v="59"/>
    <n v="0"/>
    <n v="0"/>
    <n v="18697914.920000002"/>
    <n v="-1871192.57"/>
    <n v="0"/>
  </r>
  <r>
    <x v="10"/>
    <n v="3041042253"/>
    <s v="ROSEN MICRO"/>
    <x v="79"/>
    <m/>
    <m/>
    <s v="KATZE NSF RAPID"/>
    <x v="10"/>
    <x v="35"/>
    <n v="0"/>
    <n v="0"/>
    <n v="0"/>
    <n v="0"/>
    <n v="-19884.7"/>
  </r>
  <r>
    <x v="10"/>
    <n v="3040913000"/>
    <s v="815 NSURG"/>
    <x v="80"/>
    <m/>
    <m/>
    <s v="ROSTO DIMERS R01"/>
    <x v="8"/>
    <x v="60"/>
    <n v="0"/>
    <n v="0"/>
    <n v="0"/>
    <n v="0"/>
    <n v="0"/>
  </r>
  <r>
    <x v="10"/>
    <n v="3040114000"/>
    <s v="OBGYN/ADMIN"/>
    <x v="81"/>
    <m/>
    <m/>
    <s v="OXYTOCIN FOR D&amp;E"/>
    <x v="1"/>
    <x v="61"/>
    <n v="0"/>
    <n v="-0.46"/>
    <n v="0"/>
    <n v="900.29"/>
    <n v="0"/>
  </r>
  <r>
    <x v="10"/>
    <n v="3040923003"/>
    <s v="815 SURG"/>
    <x v="82"/>
    <s v="P"/>
    <n v="630330"/>
    <s v="P27 MODULATION"/>
    <x v="1"/>
    <x v="39"/>
    <n v="0"/>
    <n v="0"/>
    <n v="0"/>
    <n v="0"/>
    <n v="0"/>
  </r>
  <r>
    <x v="10"/>
    <n v="3040442490"/>
    <s v="MICROBIOLOGY"/>
    <x v="83"/>
    <s v="S"/>
    <n v="625992"/>
    <s v="RCE CORE A Y10"/>
    <x v="21"/>
    <x v="37"/>
    <n v="0"/>
    <n v="0"/>
    <n v="0"/>
    <n v="0"/>
    <n v="-245166.63"/>
  </r>
  <r>
    <x v="10"/>
    <n v="3040931001"/>
    <s v="815 BIOENGINEERING"/>
    <x v="84"/>
    <s v="S"/>
    <n v="666943"/>
    <s v="PSC CARDIAC YR4"/>
    <x v="1"/>
    <x v="62"/>
    <n v="0"/>
    <n v="0"/>
    <n v="0"/>
    <n v="0"/>
    <n v="0"/>
  </r>
  <r>
    <x v="10"/>
    <n v="3040112174"/>
    <s v="DEPARTMENT OF MEDICINE"/>
    <x v="85"/>
    <m/>
    <m/>
    <s v="LEE SA 2016"/>
    <x v="1"/>
    <x v="63"/>
    <n v="0"/>
    <n v="0"/>
    <n v="0"/>
    <n v="5652.48"/>
    <n v="0"/>
  </r>
  <r>
    <x v="10"/>
    <n v="3040449001"/>
    <s v="GLOBAL HEALTH"/>
    <x v="86"/>
    <s v="S"/>
    <n v="632662"/>
    <s v="PREP STUDY-NAIROBI"/>
    <x v="27"/>
    <x v="64"/>
    <n v="0"/>
    <n v="0"/>
    <n v="0"/>
    <n v="0"/>
    <n v="0"/>
  </r>
  <r>
    <x v="10"/>
    <n v="3040112082"/>
    <s v="DEPARTMENT OF MEDICINE"/>
    <x v="87"/>
    <m/>
    <m/>
    <s v="GILEAD ONEOSIX"/>
    <x v="28"/>
    <x v="65"/>
    <n v="0"/>
    <n v="0"/>
    <n v="0"/>
    <n v="0"/>
    <n v="-17392.47"/>
  </r>
  <r>
    <x v="10"/>
    <n v="3040112171"/>
    <s v="DEPARTMENT OF MEDICINE"/>
    <x v="88"/>
    <m/>
    <m/>
    <s v="PAIN REGISTRY"/>
    <x v="5"/>
    <x v="66"/>
    <n v="0"/>
    <n v="0"/>
    <n v="0"/>
    <n v="1239.4000000000001"/>
    <n v="0"/>
  </r>
  <r>
    <x v="10"/>
    <n v="3040133251"/>
    <s v="LAB MEDICINE"/>
    <x v="89"/>
    <m/>
    <m/>
    <s v="SEATTLE MEDICAL FND"/>
    <x v="29"/>
    <x v="67"/>
    <n v="0"/>
    <n v="-15596"/>
    <n v="0"/>
    <n v="0"/>
    <n v="0"/>
  </r>
  <r>
    <x v="10"/>
    <n v="3040112022"/>
    <s v="DEPARTMENT OF MEDICINE"/>
    <x v="90"/>
    <m/>
    <m/>
    <s v="CARDIAC SCIENCE HDR"/>
    <x v="30"/>
    <x v="68"/>
    <n v="0"/>
    <n v="0"/>
    <n v="0"/>
    <n v="0"/>
    <n v="-109785"/>
  </r>
  <r>
    <x v="10"/>
    <n v="3040120000"/>
    <s v="RADIOLOGY"/>
    <x v="91"/>
    <m/>
    <m/>
    <s v="BWB HSR MODULES"/>
    <x v="1"/>
    <x v="69"/>
    <n v="0"/>
    <n v="0"/>
    <n v="0"/>
    <n v="7494.7"/>
    <n v="0"/>
  </r>
  <r>
    <x v="10"/>
    <n v="3040118250"/>
    <s v="PEDIATRICS"/>
    <x v="92"/>
    <m/>
    <m/>
    <s v="CF LUNG INFECTIONS"/>
    <x v="8"/>
    <x v="70"/>
    <n v="0"/>
    <n v="0"/>
    <n v="0"/>
    <n v="10800"/>
    <n v="0"/>
  </r>
  <r>
    <x v="10"/>
    <n v="3040122310"/>
    <s v="REHABILITATION MEDICIN"/>
    <x v="93"/>
    <m/>
    <m/>
    <s v="UW ONTARIO CIHR"/>
    <x v="10"/>
    <x v="71"/>
    <n v="0"/>
    <n v="0"/>
    <n v="0"/>
    <n v="0"/>
    <n v="-557.46"/>
  </r>
  <r>
    <x v="10"/>
    <n v="3040931001"/>
    <s v="815 BIOENGINEERING"/>
    <x v="94"/>
    <s v="P"/>
    <n v="666943"/>
    <s v="PSC CARDIAC"/>
    <x v="1"/>
    <x v="62"/>
    <n v="0"/>
    <n v="0"/>
    <n v="0"/>
    <n v="0"/>
    <n v="0"/>
  </r>
  <r>
    <x v="10"/>
    <n v="3040931001"/>
    <s v="815 BIOENGINEERING"/>
    <x v="95"/>
    <s v="S"/>
    <n v="666943"/>
    <s v="PSC CARDIAC YR1"/>
    <x v="31"/>
    <x v="62"/>
    <n v="0"/>
    <n v="0"/>
    <n v="0"/>
    <n v="0"/>
    <n v="0"/>
  </r>
  <r>
    <x v="10"/>
    <n v="3040449000"/>
    <s v="GLOBAL HEALTH"/>
    <x v="96"/>
    <m/>
    <m/>
    <s v="CONJOINT553 COURSE YR5"/>
    <x v="25"/>
    <x v="72"/>
    <n v="0"/>
    <n v="0"/>
    <n v="0"/>
    <n v="0"/>
    <n v="-5154.53"/>
  </r>
  <r>
    <x v="10"/>
    <n v="3040113000"/>
    <s v="NEUROLOGICAL SURGERY"/>
    <x v="97"/>
    <s v="P"/>
    <n v="668847"/>
    <s v="CHESNUTTEMKINTRACKYR2"/>
    <x v="32"/>
    <x v="73"/>
    <n v="0"/>
    <n v="0"/>
    <n v="0"/>
    <n v="0"/>
    <n v="-56600.57"/>
  </r>
  <r>
    <x v="10"/>
    <n v="3040112082"/>
    <s v="DEPARTMENT OF MEDICINE"/>
    <x v="98"/>
    <m/>
    <m/>
    <s v="GILEAD ONEOFIVE"/>
    <x v="28"/>
    <x v="65"/>
    <n v="0"/>
    <n v="0"/>
    <n v="0"/>
    <n v="0"/>
    <n v="-2383.48"/>
  </r>
  <r>
    <x v="10"/>
    <n v="3040449070"/>
    <s v="GLOBAL HEALTH"/>
    <x v="99"/>
    <s v="P"/>
    <n v="669909"/>
    <s v="PHE-ADOLESCENTS YR01"/>
    <x v="33"/>
    <x v="64"/>
    <n v="0"/>
    <n v="0"/>
    <n v="0"/>
    <n v="0"/>
    <n v="-797.87"/>
  </r>
  <r>
    <x v="10"/>
    <n v="3040442450"/>
    <s v="MICROBIOLOGY"/>
    <x v="100"/>
    <m/>
    <m/>
    <s v="SINGH SECOR CFF"/>
    <x v="17"/>
    <x v="38"/>
    <n v="0"/>
    <n v="0"/>
    <n v="128.66999999999999"/>
    <n v="0"/>
    <n v="0"/>
  </r>
  <r>
    <x v="10"/>
    <n v="3040431050"/>
    <s v="BIOENGINEERING"/>
    <x v="101"/>
    <m/>
    <m/>
    <s v="KERN FELLOWSHIP"/>
    <x v="22"/>
    <x v="74"/>
    <n v="0"/>
    <n v="0"/>
    <n v="0"/>
    <n v="0"/>
    <n v="-1354.27"/>
  </r>
  <r>
    <x v="10"/>
    <n v="3040931002"/>
    <s v="815 BIOENGINEERING"/>
    <x v="102"/>
    <m/>
    <m/>
    <s v="KLAIMAN FELLOWSHIP"/>
    <x v="10"/>
    <x v="75"/>
    <n v="0"/>
    <n v="0"/>
    <n v="0"/>
    <n v="0"/>
    <n v="-3608.17"/>
  </r>
  <r>
    <x v="10"/>
    <n v="3040943002"/>
    <s v="PATHOLOGY SLU"/>
    <x v="103"/>
    <m/>
    <m/>
    <s v="DRISCOLL AHA FELLOW"/>
    <x v="1"/>
    <x v="76"/>
    <n v="0"/>
    <n v="0"/>
    <n v="0"/>
    <n v="0"/>
    <n v="0"/>
  </r>
  <r>
    <x v="10"/>
    <n v="3040443200"/>
    <s v="PATHOLOGY"/>
    <x v="104"/>
    <m/>
    <m/>
    <s v="GENETIC APPROACHES"/>
    <x v="16"/>
    <x v="77"/>
    <n v="0"/>
    <n v="0"/>
    <n v="284220"/>
    <n v="0"/>
    <n v="0"/>
  </r>
  <r>
    <x v="10"/>
    <n v="3040931001"/>
    <s v="815 BIOENGINEERING"/>
    <x v="105"/>
    <s v="S"/>
    <n v="666943"/>
    <s v="PSC CARDIAC YR2"/>
    <x v="29"/>
    <x v="62"/>
    <n v="0"/>
    <n v="0"/>
    <n v="0"/>
    <n v="0"/>
    <n v="0"/>
  </r>
  <r>
    <x v="10"/>
    <n v="3040445000"/>
    <s v="PHYSIOLOGY &amp; BIOPHYSIC"/>
    <x v="106"/>
    <m/>
    <m/>
    <s v="FAIRHALL SIMONS FDN"/>
    <x v="1"/>
    <x v="78"/>
    <n v="0"/>
    <n v="0"/>
    <n v="0.22"/>
    <n v="0"/>
    <n v="0"/>
  </r>
  <r>
    <x v="10"/>
    <n v="3040931001"/>
    <s v="815 BIOENGINEERING"/>
    <x v="107"/>
    <s v="S"/>
    <n v="666943"/>
    <s v="PSC CARDIAC YR3"/>
    <x v="15"/>
    <x v="62"/>
    <n v="0"/>
    <n v="0"/>
    <n v="0"/>
    <n v="0"/>
    <n v="0"/>
  </r>
  <r>
    <x v="10"/>
    <n v="3040126000"/>
    <s v="NEUROLOGY"/>
    <x v="108"/>
    <m/>
    <m/>
    <s v="SHANGHAI PS UCSD SUB"/>
    <x v="34"/>
    <x v="79"/>
    <n v="8948.16"/>
    <n v="0"/>
    <n v="25365.66"/>
    <n v="0"/>
    <n v="0"/>
  </r>
  <r>
    <x v="10"/>
    <n v="3040133570"/>
    <s v="LAB MEDICINE"/>
    <x v="109"/>
    <s v="S"/>
    <n v="669308"/>
    <s v="GENOME SEQUENCING YR3"/>
    <x v="26"/>
    <x v="80"/>
    <n v="0"/>
    <n v="0"/>
    <n v="0"/>
    <n v="0"/>
    <n v="0"/>
  </r>
  <r>
    <x v="10"/>
    <n v="3040133570"/>
    <s v="LAB MEDICINE"/>
    <x v="110"/>
    <s v="S"/>
    <n v="669308"/>
    <s v="GENOME SEQUENCING YR1"/>
    <x v="35"/>
    <x v="80"/>
    <n v="0"/>
    <n v="0"/>
    <n v="0"/>
    <n v="0"/>
    <n v="0"/>
  </r>
  <r>
    <x v="10"/>
    <n v="3040133570"/>
    <s v="LAB MEDICINE"/>
    <x v="111"/>
    <s v="P"/>
    <n v="669308"/>
    <s v="GENOME SEQUENCING"/>
    <x v="26"/>
    <x v="80"/>
    <n v="0"/>
    <n v="0"/>
    <n v="0"/>
    <n v="1441.88"/>
    <n v="-0.01"/>
  </r>
  <r>
    <x v="10"/>
    <n v="3040113000"/>
    <s v="NEUROLOGICAL SURGERY"/>
    <x v="112"/>
    <s v="S"/>
    <n v="668847"/>
    <s v="CHESNUTTEMKINTRACKYR2"/>
    <x v="32"/>
    <x v="81"/>
    <n v="0"/>
    <n v="0"/>
    <n v="0"/>
    <n v="0"/>
    <n v="-30016.91"/>
  </r>
  <r>
    <x v="10"/>
    <n v="3040112172"/>
    <s v="DEPARTMENT OF MEDICINE"/>
    <x v="113"/>
    <m/>
    <m/>
    <s v="SPECHT SA 2016"/>
    <x v="1"/>
    <x v="63"/>
    <n v="0"/>
    <n v="0"/>
    <n v="0"/>
    <n v="3608.02"/>
    <n v="0"/>
  </r>
  <r>
    <x v="10"/>
    <n v="3040111400"/>
    <s v="FAMILY MEDICINE"/>
    <x v="114"/>
    <m/>
    <m/>
    <s v="RHEDI 2015-16"/>
    <x v="17"/>
    <x v="82"/>
    <n v="0"/>
    <n v="0"/>
    <n v="0"/>
    <n v="-381.13"/>
    <n v="0"/>
  </r>
  <r>
    <x v="10"/>
    <n v="3040133520"/>
    <s v="LAB MEDICINE"/>
    <x v="115"/>
    <m/>
    <m/>
    <s v="MRD REVIEWER 2016"/>
    <x v="5"/>
    <x v="83"/>
    <n v="0"/>
    <n v="0"/>
    <n v="0"/>
    <n v="3152.08"/>
    <n v="0"/>
  </r>
  <r>
    <x v="10"/>
    <n v="3040112042"/>
    <s v="DEPARTMENT OF MEDICINE"/>
    <x v="116"/>
    <m/>
    <m/>
    <s v="ZHAO - AHA DISCOVERY"/>
    <x v="2"/>
    <x v="84"/>
    <n v="0"/>
    <n v="0"/>
    <n v="0"/>
    <n v="5502"/>
    <n v="0"/>
  </r>
  <r>
    <x v="10"/>
    <n v="3040112181"/>
    <s v="DEPARTMENT OF MEDICINE"/>
    <x v="117"/>
    <m/>
    <m/>
    <s v="LUNG XPLANT"/>
    <x v="5"/>
    <x v="85"/>
    <n v="0"/>
    <n v="0"/>
    <n v="19274.22"/>
    <n v="30330"/>
    <n v="0"/>
  </r>
  <r>
    <x v="10"/>
    <n v="3040912193"/>
    <s v="815 MED"/>
    <x v="118"/>
    <m/>
    <m/>
    <s v="SEAGEN"/>
    <x v="36"/>
    <x v="86"/>
    <n v="0"/>
    <n v="0"/>
    <n v="0.43"/>
    <n v="14717"/>
    <n v="0"/>
  </r>
  <r>
    <x v="10"/>
    <n v="3040118020"/>
    <s v="PEDIATRICS"/>
    <x v="119"/>
    <m/>
    <m/>
    <s v="HOMELESS YOUTH 2016"/>
    <x v="1"/>
    <x v="87"/>
    <n v="0"/>
    <n v="-2878.63"/>
    <n v="0"/>
    <n v="-0.01"/>
    <n v="0"/>
  </r>
  <r>
    <x v="10"/>
    <n v="3040112101"/>
    <s v="DEPARTMENT OF MEDICINE"/>
    <x v="120"/>
    <m/>
    <m/>
    <s v="UCSF - KEEL"/>
    <x v="37"/>
    <x v="88"/>
    <n v="0"/>
    <n v="-3.12"/>
    <n v="5000"/>
    <n v="0"/>
    <n v="0"/>
  </r>
  <r>
    <x v="10"/>
    <n v="3040133000"/>
    <s v="LAB MEDICINE"/>
    <x v="121"/>
    <m/>
    <m/>
    <s v="BIORAD IH TESTING"/>
    <x v="38"/>
    <x v="89"/>
    <n v="0"/>
    <n v="0"/>
    <n v="1945.45"/>
    <n v="69504"/>
    <n v="0"/>
  </r>
  <r>
    <x v="10"/>
    <n v="3040112018"/>
    <s v="DEPARTMENT OF MEDICINE"/>
    <x v="122"/>
    <s v="P"/>
    <n v="634103"/>
    <s v="EARLY INFECTION Y22"/>
    <x v="5"/>
    <x v="90"/>
    <n v="27395.94"/>
    <n v="0"/>
    <n v="0"/>
    <n v="0"/>
    <n v="0"/>
  </r>
  <r>
    <x v="10"/>
    <n v="3040112018"/>
    <s v="DEPARTMENT OF MEDICINE"/>
    <x v="123"/>
    <m/>
    <m/>
    <s v="A5332 WOMENS SUPP"/>
    <x v="5"/>
    <x v="91"/>
    <n v="0"/>
    <n v="0"/>
    <n v="0"/>
    <n v="0"/>
    <n v="0"/>
  </r>
  <r>
    <x v="10"/>
    <n v="3040115000"/>
    <s v="OPHTHALMOLOGY"/>
    <x v="124"/>
    <s v="P"/>
    <n v="634473"/>
    <s v="META-MUST TRIAL"/>
    <x v="14"/>
    <x v="92"/>
    <n v="0"/>
    <n v="0"/>
    <n v="0"/>
    <n v="0"/>
    <n v="-1435.2"/>
  </r>
  <r>
    <x v="10"/>
    <n v="3040118250"/>
    <s v="PEDIATRICS"/>
    <x v="125"/>
    <s v="P"/>
    <n v="634758"/>
    <s v="CSF MICORBIOTA"/>
    <x v="14"/>
    <x v="70"/>
    <n v="3079.65"/>
    <n v="0"/>
    <n v="0"/>
    <n v="0"/>
    <n v="-162.41"/>
  </r>
  <r>
    <x v="10"/>
    <n v="3040126000"/>
    <s v="NEUROLOGY"/>
    <x v="126"/>
    <m/>
    <m/>
    <s v="SCHUBERT JPA"/>
    <x v="5"/>
    <x v="93"/>
    <n v="0"/>
    <n v="0"/>
    <n v="0"/>
    <n v="3852"/>
    <n v="-0.06"/>
  </r>
  <r>
    <x v="10"/>
    <n v="3040112025"/>
    <s v="DEPARTMENT OF MEDICINE"/>
    <x v="127"/>
    <m/>
    <m/>
    <s v="AVERY-AHA"/>
    <x v="14"/>
    <x v="94"/>
    <n v="0"/>
    <n v="0"/>
    <n v="0"/>
    <n v="10839.71"/>
    <n v="0"/>
  </r>
  <r>
    <x v="10"/>
    <n v="3040112018"/>
    <s v="DEPARTMENT OF MEDICINE"/>
    <x v="128"/>
    <m/>
    <m/>
    <s v="ANCHOR"/>
    <x v="18"/>
    <x v="95"/>
    <n v="0"/>
    <n v="0"/>
    <n v="18314"/>
    <n v="18314"/>
    <n v="0"/>
  </r>
  <r>
    <x v="10"/>
    <n v="3040112111"/>
    <s v="DEPARTMENT OF MEDICINE"/>
    <x v="129"/>
    <m/>
    <m/>
    <s v="ISRAELI CANCER RESEARC"/>
    <x v="18"/>
    <x v="96"/>
    <n v="0"/>
    <n v="-590.36"/>
    <n v="0"/>
    <n v="0"/>
    <n v="0"/>
  </r>
  <r>
    <x v="10"/>
    <n v="3040947008"/>
    <s v="IMMUNOLOGY SLU"/>
    <x v="130"/>
    <m/>
    <m/>
    <s v="UCB HUMAN CD22+"/>
    <x v="37"/>
    <x v="97"/>
    <n v="0"/>
    <n v="0"/>
    <n v="0"/>
    <n v="0"/>
    <n v="-0.01"/>
  </r>
  <r>
    <x v="10"/>
    <n v="3040112174"/>
    <s v="DEPARTMENT OF MEDICINE"/>
    <x v="131"/>
    <m/>
    <m/>
    <s v="BAIK SAFY16"/>
    <x v="1"/>
    <x v="63"/>
    <n v="0"/>
    <n v="0"/>
    <n v="0"/>
    <n v="2982.62"/>
    <n v="0"/>
  </r>
  <r>
    <x v="10"/>
    <n v="3040442460"/>
    <s v="MICROBIOLOGY"/>
    <x v="132"/>
    <s v="S"/>
    <n v="634758"/>
    <s v="TAMARA R01 MOO SUB PAR"/>
    <x v="14"/>
    <x v="98"/>
    <n v="0"/>
    <n v="0"/>
    <n v="0"/>
    <n v="0"/>
    <n v="0"/>
  </r>
  <r>
    <x v="10"/>
    <n v="3040126000"/>
    <s v="NEUROLOGY"/>
    <x v="133"/>
    <m/>
    <m/>
    <s v="ENZON IIS"/>
    <x v="1"/>
    <x v="99"/>
    <n v="0"/>
    <n v="0"/>
    <n v="0"/>
    <n v="0"/>
    <n v="-2389.94"/>
  </r>
  <r>
    <x v="10"/>
    <n v="3040115000"/>
    <s v="OPHTHALMOLOGY"/>
    <x v="134"/>
    <s v="S"/>
    <n v="634473"/>
    <s v="META-MUST TRIAL SUB"/>
    <x v="14"/>
    <x v="92"/>
    <n v="0"/>
    <n v="0"/>
    <n v="0"/>
    <n v="-12308.87"/>
    <n v="0"/>
  </r>
  <r>
    <x v="10"/>
    <n v="3040112181"/>
    <s v="DEPARTMENT OF MEDICINE"/>
    <x v="135"/>
    <m/>
    <m/>
    <s v="AITKEN TDC"/>
    <x v="1"/>
    <x v="85"/>
    <n v="0"/>
    <n v="0"/>
    <n v="949.55"/>
    <n v="0"/>
    <n v="0"/>
  </r>
  <r>
    <x v="10"/>
    <n v="3040442460"/>
    <s v="MICROBIOLOGY"/>
    <x v="136"/>
    <m/>
    <m/>
    <s v="PARSEK TORONTO R21R33"/>
    <x v="17"/>
    <x v="98"/>
    <n v="172.95"/>
    <n v="0"/>
    <n v="0"/>
    <n v="3608.25"/>
    <n v="0"/>
  </r>
  <r>
    <x v="10"/>
    <n v="3040113000"/>
    <s v="NEUROLOGICAL SURGERY"/>
    <x v="137"/>
    <s v="P"/>
    <n v="636908"/>
    <s v="CHESNUTTEMKINTRACK YR3"/>
    <x v="18"/>
    <x v="81"/>
    <n v="0"/>
    <n v="0"/>
    <n v="17092.36"/>
    <n v="0"/>
    <n v="0"/>
  </r>
  <r>
    <x v="10"/>
    <n v="3040112101"/>
    <s v="DEPARTMENT OF MEDICINE"/>
    <x v="138"/>
    <m/>
    <m/>
    <s v="SG035-0004"/>
    <x v="14"/>
    <x v="100"/>
    <n v="0"/>
    <n v="0"/>
    <n v="0.01"/>
    <n v="0"/>
    <n v="0"/>
  </r>
  <r>
    <x v="10"/>
    <n v="3040113000"/>
    <s v="NEUROLOGICAL SURGERY"/>
    <x v="139"/>
    <s v="S"/>
    <n v="636908"/>
    <s v="CHESTNUTTEMKI"/>
    <x v="18"/>
    <x v="73"/>
    <n v="0"/>
    <n v="0"/>
    <n v="167.2"/>
    <n v="0"/>
    <n v="0"/>
  </r>
  <r>
    <x v="11"/>
    <n v="3060003010"/>
    <s v="FAMILY &amp; CHILD NURSING"/>
    <x v="140"/>
    <m/>
    <m/>
    <s v="EDUCARE 2015-2017"/>
    <x v="1"/>
    <x v="101"/>
    <n v="0"/>
    <n v="0"/>
    <n v="0"/>
    <n v="-3294.91"/>
    <n v="0"/>
  </r>
  <r>
    <x v="12"/>
    <n v="3080001000"/>
    <s v="DEPARTMENT OF PHARMACY"/>
    <x v="141"/>
    <m/>
    <m/>
    <s v="OPTIMIZING BUSULFAN"/>
    <x v="39"/>
    <x v="102"/>
    <n v="318.7"/>
    <n v="0"/>
    <n v="0"/>
    <n v="0"/>
    <n v="0"/>
  </r>
  <r>
    <x v="12"/>
    <n v="3080001000"/>
    <s v="DEPARTMENT OF PHARMACY"/>
    <x v="142"/>
    <m/>
    <m/>
    <s v="PHARMACOVIGILANCE-MSH"/>
    <x v="2"/>
    <x v="103"/>
    <n v="0"/>
    <n v="0"/>
    <n v="34681.07"/>
    <n v="0"/>
    <n v="0"/>
  </r>
  <r>
    <x v="13"/>
    <n v="3100004300"/>
    <s v="HEALTH SERVICES/MAIN"/>
    <x v="143"/>
    <s v="P"/>
    <n v="633755"/>
    <s v="SIM EVAL YEAR 2"/>
    <x v="14"/>
    <x v="104"/>
    <n v="0"/>
    <n v="0"/>
    <n v="0"/>
    <n v="0"/>
    <n v="-32020.7"/>
  </r>
  <r>
    <x v="13"/>
    <n v="3100004600"/>
    <s v="HEALTH SERVICES/MAIN"/>
    <x v="144"/>
    <s v="P"/>
    <n v="626864"/>
    <s v="HPRC CORE-PARENT"/>
    <x v="40"/>
    <x v="105"/>
    <n v="0"/>
    <n v="0"/>
    <n v="0"/>
    <n v="0"/>
    <n v="0"/>
  </r>
  <r>
    <x v="13"/>
    <n v="3100004600"/>
    <s v="HEALTH SERVICES/MAIN"/>
    <x v="145"/>
    <s v="S"/>
    <n v="626864"/>
    <s v="SIP 09-002 ARCNW"/>
    <x v="41"/>
    <x v="106"/>
    <n v="0"/>
    <n v="0"/>
    <n v="3248"/>
    <n v="0"/>
    <n v="0"/>
  </r>
  <r>
    <x v="13"/>
    <n v="3100002000"/>
    <s v="ENVIRO &amp; OCCUP HEALTH"/>
    <x v="146"/>
    <m/>
    <m/>
    <s v="SETO HEI"/>
    <x v="17"/>
    <x v="107"/>
    <n v="0"/>
    <n v="0"/>
    <n v="0"/>
    <n v="65710.570000000007"/>
    <n v="0"/>
  </r>
  <r>
    <x v="13"/>
    <n v="3100001020"/>
    <s v="BIOSTATISTICS"/>
    <x v="147"/>
    <s v="P"/>
    <n v="618003"/>
    <s v="HIV STTR CC"/>
    <x v="5"/>
    <x v="108"/>
    <n v="0"/>
    <n v="0"/>
    <n v="0"/>
    <n v="0"/>
    <n v="0"/>
  </r>
  <r>
    <x v="13"/>
    <n v="3100002000"/>
    <s v="ENVIRO &amp; OCCUP HEALTH"/>
    <x v="148"/>
    <m/>
    <m/>
    <s v="BEBTEH T32 YEAR 7"/>
    <x v="17"/>
    <x v="109"/>
    <n v="58546.23"/>
    <n v="0"/>
    <n v="244.23"/>
    <n v="0"/>
    <n v="0"/>
  </r>
  <r>
    <x v="13"/>
    <n v="3100002000"/>
    <s v="ENVIRO &amp; OCCUP HEALTH"/>
    <x v="149"/>
    <m/>
    <m/>
    <s v="BEBTEH T32 YRS 6-10"/>
    <x v="42"/>
    <x v="109"/>
    <n v="0"/>
    <n v="0"/>
    <n v="0"/>
    <n v="0"/>
    <n v="0"/>
  </r>
  <r>
    <x v="13"/>
    <n v="3100002000"/>
    <s v="ENVIRO &amp; OCCUP HEALTH"/>
    <x v="150"/>
    <m/>
    <m/>
    <s v="SHIP TRUCKERS JOHNSON"/>
    <x v="1"/>
    <x v="110"/>
    <n v="2445.46"/>
    <n v="0"/>
    <n v="0"/>
    <n v="0"/>
    <n v="0"/>
  </r>
  <r>
    <x v="13"/>
    <n v="3100002000"/>
    <s v="ENVIRO &amp; OCCUP HEALTH"/>
    <x v="151"/>
    <m/>
    <m/>
    <s v="NEU-WBV"/>
    <x v="18"/>
    <x v="110"/>
    <n v="0"/>
    <n v="0"/>
    <n v="0"/>
    <n v="0"/>
    <n v="-16302.65"/>
  </r>
  <r>
    <x v="13"/>
    <n v="3100049000"/>
    <s v="GLOBAL HEALTH"/>
    <x v="152"/>
    <m/>
    <m/>
    <s v="MAX ASSESSMENT"/>
    <x v="26"/>
    <x v="111"/>
    <n v="1233.49"/>
    <n v="0"/>
    <n v="9453.7199999999993"/>
    <n v="0"/>
    <n v="0"/>
  </r>
  <r>
    <x v="13"/>
    <n v="3100004300"/>
    <s v="HEALTH SERVICES/MAIN"/>
    <x v="153"/>
    <m/>
    <m/>
    <s v="NCCPHT SUPPORT"/>
    <x v="43"/>
    <x v="112"/>
    <n v="0"/>
    <n v="0"/>
    <n v="0"/>
    <n v="0"/>
    <n v="-1785.02"/>
  </r>
  <r>
    <x v="14"/>
    <n v="6100001000"/>
    <s v="BR-T DEAN'S OFFICE"/>
    <x v="154"/>
    <m/>
    <m/>
    <s v="LATE DEPARTURE_UVA"/>
    <x v="5"/>
    <x v="113"/>
    <n v="0"/>
    <n v="0"/>
    <n v="4715.6099999999997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preserveFormatting="0" itemPrintTitles="1" createdVersion="5" indent="0" outline="1" outlineData="1" multipleFieldFilters="0" rowHeaderCaption="PI or Budget Number" colHeaderCaption="Year">
  <location ref="A3:G20" firstHeaderRow="1" firstDataRow="2" firstDataCol="1"/>
  <pivotFields count="14">
    <pivotField axis="axisRow" showAll="0">
      <items count="16">
        <item sd="0" x="0"/>
        <item sd="0" x="1"/>
        <item sd="0" x="2"/>
        <item sd="0" x="3"/>
        <item sd="0" x="4"/>
        <item sd="0" x="7"/>
        <item sd="0" x="10"/>
        <item sd="0" x="11"/>
        <item sd="0" x="12"/>
        <item sd="0" x="13"/>
        <item sd="0" x="6"/>
        <item sd="0" x="9"/>
        <item sd="0" x="5"/>
        <item sd="0" x="8"/>
        <item sd="0" x="14"/>
        <item t="default" sd="0"/>
      </items>
    </pivotField>
    <pivotField showAll="0"/>
    <pivotField showAll="0"/>
    <pivotField axis="axisRow" dataField="1" showAll="0">
      <items count="156">
        <item x="4"/>
        <item x="56"/>
        <item x="57"/>
        <item x="58"/>
        <item x="59"/>
        <item x="60"/>
        <item x="61"/>
        <item x="62"/>
        <item x="63"/>
        <item x="64"/>
        <item x="65"/>
        <item x="66"/>
        <item x="83"/>
        <item x="68"/>
        <item x="54"/>
        <item x="70"/>
        <item x="71"/>
        <item x="72"/>
        <item x="74"/>
        <item x="75"/>
        <item x="76"/>
        <item x="47"/>
        <item x="77"/>
        <item x="67"/>
        <item x="79"/>
        <item x="49"/>
        <item x="44"/>
        <item x="19"/>
        <item x="6"/>
        <item x="42"/>
        <item x="118"/>
        <item x="120"/>
        <item x="152"/>
        <item x="137"/>
        <item x="139"/>
        <item x="129"/>
        <item x="0"/>
        <item x="130"/>
        <item x="151"/>
        <item x="90"/>
        <item x="25"/>
        <item x="146"/>
        <item x="7"/>
        <item x="96"/>
        <item x="18"/>
        <item x="97"/>
        <item x="112"/>
        <item x="111"/>
        <item x="110"/>
        <item x="109"/>
        <item x="108"/>
        <item x="24"/>
        <item x="99"/>
        <item x="149"/>
        <item x="102"/>
        <item x="101"/>
        <item x="13"/>
        <item x="12"/>
        <item x="17"/>
        <item x="16"/>
        <item x="80"/>
        <item x="92"/>
        <item x="148"/>
        <item x="2"/>
        <item x="3"/>
        <item x="21"/>
        <item x="116"/>
        <item x="43"/>
        <item x="136"/>
        <item x="142"/>
        <item x="1"/>
        <item x="5"/>
        <item x="9"/>
        <item x="20"/>
        <item x="15"/>
        <item x="22"/>
        <item x="23"/>
        <item x="28"/>
        <item x="26"/>
        <item x="32"/>
        <item x="34"/>
        <item x="33"/>
        <item x="35"/>
        <item x="40"/>
        <item x="78"/>
        <item x="69"/>
        <item x="48"/>
        <item x="41"/>
        <item x="50"/>
        <item x="82"/>
        <item x="81"/>
        <item x="84"/>
        <item x="107"/>
        <item x="105"/>
        <item x="95"/>
        <item x="91"/>
        <item x="131"/>
        <item x="86"/>
        <item x="94"/>
        <item x="103"/>
        <item x="106"/>
        <item x="119"/>
        <item x="135"/>
        <item x="133"/>
        <item x="140"/>
        <item x="150"/>
        <item x="29"/>
        <item x="30"/>
        <item x="38"/>
        <item x="51"/>
        <item x="73"/>
        <item x="113"/>
        <item x="132"/>
        <item x="85"/>
        <item x="124"/>
        <item x="125"/>
        <item x="138"/>
        <item x="127"/>
        <item x="134"/>
        <item x="141"/>
        <item x="143"/>
        <item x="8"/>
        <item x="10"/>
        <item x="11"/>
        <item x="14"/>
        <item x="27"/>
        <item x="31"/>
        <item x="36"/>
        <item x="37"/>
        <item x="39"/>
        <item x="45"/>
        <item x="46"/>
        <item x="52"/>
        <item x="53"/>
        <item x="55"/>
        <item x="87"/>
        <item x="88"/>
        <item x="89"/>
        <item x="93"/>
        <item x="98"/>
        <item x="100"/>
        <item x="104"/>
        <item x="114"/>
        <item x="115"/>
        <item x="117"/>
        <item x="121"/>
        <item x="122"/>
        <item x="123"/>
        <item x="126"/>
        <item x="128"/>
        <item x="144"/>
        <item x="145"/>
        <item x="147"/>
        <item x="153"/>
        <item x="154"/>
        <item t="default"/>
      </items>
    </pivotField>
    <pivotField showAll="0"/>
    <pivotField showAll="0"/>
    <pivotField showAll="0"/>
    <pivotField axis="axisCol" numFmtId="14" showAll="0" sortType="ascending">
      <items count="8">
        <item x="0"/>
        <item x="6"/>
        <item x="1"/>
        <item x="2"/>
        <item x="3"/>
        <item x="4"/>
        <item x="5"/>
        <item t="default"/>
      </items>
    </pivotField>
    <pivotField axis="axisRow" showAll="0">
      <items count="115">
        <item x="85"/>
        <item x="33"/>
        <item x="3"/>
        <item x="53"/>
        <item x="59"/>
        <item x="58"/>
        <item x="73"/>
        <item x="72"/>
        <item x="97"/>
        <item x="50"/>
        <item x="86"/>
        <item x="4"/>
        <item x="14"/>
        <item x="48"/>
        <item x="47"/>
        <item x="70"/>
        <item x="79"/>
        <item x="111"/>
        <item x="64"/>
        <item x="110"/>
        <item x="35"/>
        <item x="88"/>
        <item x="96"/>
        <item x="13"/>
        <item x="34"/>
        <item x="54"/>
        <item x="52"/>
        <item x="18"/>
        <item x="43"/>
        <item x="37"/>
        <item x="49"/>
        <item x="19"/>
        <item x="68"/>
        <item x="98"/>
        <item x="94"/>
        <item x="75"/>
        <item x="107"/>
        <item x="109"/>
        <item x="100"/>
        <item x="38"/>
        <item x="46"/>
        <item x="74"/>
        <item x="51"/>
        <item x="0"/>
        <item x="81"/>
        <item x="56"/>
        <item x="9"/>
        <item x="55"/>
        <item x="80"/>
        <item x="45"/>
        <item x="12"/>
        <item x="16"/>
        <item x="11"/>
        <item x="60"/>
        <item x="62"/>
        <item x="84"/>
        <item x="103"/>
        <item x="1"/>
        <item x="2"/>
        <item x="6"/>
        <item x="15"/>
        <item x="10"/>
        <item x="17"/>
        <item x="22"/>
        <item x="20"/>
        <item x="26"/>
        <item x="27"/>
        <item x="32"/>
        <item x="92"/>
        <item x="39"/>
        <item x="61"/>
        <item x="69"/>
        <item x="63"/>
        <item x="76"/>
        <item x="78"/>
        <item x="87"/>
        <item x="99"/>
        <item x="101"/>
        <item x="23"/>
        <item x="24"/>
        <item x="30"/>
        <item x="40"/>
        <item x="57"/>
        <item x="102"/>
        <item x="104"/>
        <item x="5"/>
        <item x="7"/>
        <item x="8"/>
        <item x="21"/>
        <item x="25"/>
        <item x="28"/>
        <item x="29"/>
        <item x="31"/>
        <item x="36"/>
        <item x="41"/>
        <item x="42"/>
        <item x="44"/>
        <item x="65"/>
        <item x="66"/>
        <item x="67"/>
        <item x="71"/>
        <item x="77"/>
        <item x="82"/>
        <item x="83"/>
        <item x="89"/>
        <item x="90"/>
        <item x="91"/>
        <item x="93"/>
        <item x="95"/>
        <item x="105"/>
        <item x="106"/>
        <item x="108"/>
        <item x="112"/>
        <item x="113"/>
        <item t="default"/>
      </items>
    </pivotField>
    <pivotField numFmtId="40" showAll="0"/>
    <pivotField numFmtId="40" showAll="0"/>
    <pivotField numFmtId="40" showAll="0"/>
    <pivotField numFmtId="40" showAll="0"/>
    <pivotField numFmtId="40" showAll="0"/>
  </pivotFields>
  <rowFields count="3">
    <field x="0"/>
    <field x="8"/>
    <field x="3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7"/>
  </colFields>
  <colItems count="6">
    <i>
      <x v="2"/>
    </i>
    <i>
      <x v="3"/>
    </i>
    <i>
      <x v="4"/>
    </i>
    <i>
      <x v="5"/>
    </i>
    <i>
      <x v="6"/>
    </i>
    <i t="grand">
      <x/>
    </i>
  </colItems>
  <dataFields count="1">
    <dataField name="Major Org Code Description" fld="3" subtotal="count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5" sqref="A5"/>
    </sheetView>
  </sheetViews>
  <sheetFormatPr defaultRowHeight="15" x14ac:dyDescent="0.25"/>
  <cols>
    <col min="1" max="1" width="32.7109375" customWidth="1"/>
    <col min="2" max="5" width="8.7109375" customWidth="1"/>
    <col min="6" max="8" width="11.7109375" customWidth="1"/>
    <col min="9" max="9" width="9.7109375" customWidth="1"/>
    <col min="10" max="10" width="8.7109375" customWidth="1"/>
    <col min="11" max="15" width="9.7109375" customWidth="1"/>
    <col min="16" max="18" width="10.7109375" customWidth="1"/>
    <col min="19" max="19" width="9.7109375" customWidth="1"/>
    <col min="20" max="20" width="8.7109375" customWidth="1"/>
    <col min="21" max="22" width="9.7109375" customWidth="1"/>
    <col min="23" max="23" width="8.7109375" customWidth="1"/>
    <col min="24" max="26" width="9.7109375" customWidth="1"/>
    <col min="27" max="27" width="8.7109375" customWidth="1"/>
    <col min="28" max="29" width="9.7109375" customWidth="1"/>
    <col min="30" max="30" width="8.7109375" customWidth="1"/>
    <col min="31" max="35" width="9.7109375" customWidth="1"/>
    <col min="36" max="37" width="8.7109375" customWidth="1"/>
    <col min="38" max="45" width="9.7109375" customWidth="1"/>
    <col min="46" max="46" width="8.7109375" customWidth="1"/>
    <col min="47" max="60" width="9.7109375" customWidth="1"/>
    <col min="61" max="61" width="10.7109375" customWidth="1"/>
    <col min="62" max="62" width="9.7109375" customWidth="1"/>
    <col min="63" max="63" width="11.28515625" bestFit="1" customWidth="1"/>
  </cols>
  <sheetData>
    <row r="1" spans="1:8" ht="23.25" x14ac:dyDescent="0.35">
      <c r="A1" s="12" t="s">
        <v>364</v>
      </c>
      <c r="B1" s="13"/>
      <c r="C1" s="13"/>
      <c r="D1" s="13"/>
      <c r="E1" s="13"/>
      <c r="F1" s="13"/>
      <c r="G1" s="13"/>
      <c r="H1" s="14"/>
    </row>
    <row r="2" spans="1:8" ht="15.75" x14ac:dyDescent="0.25">
      <c r="A2" s="15" t="s">
        <v>354</v>
      </c>
      <c r="B2" s="13"/>
      <c r="C2" s="13"/>
      <c r="D2" s="13"/>
      <c r="E2" s="13"/>
      <c r="F2" s="13"/>
      <c r="G2" s="13"/>
      <c r="H2" s="14"/>
    </row>
    <row r="3" spans="1:8" x14ac:dyDescent="0.25">
      <c r="A3" s="19" t="s">
        <v>355</v>
      </c>
      <c r="B3" s="19" t="s">
        <v>356</v>
      </c>
    </row>
    <row r="4" spans="1:8" x14ac:dyDescent="0.25">
      <c r="A4" s="19" t="s">
        <v>357</v>
      </c>
      <c r="B4" s="16" t="s">
        <v>358</v>
      </c>
      <c r="C4" s="16" t="s">
        <v>359</v>
      </c>
      <c r="D4" s="16" t="s">
        <v>360</v>
      </c>
      <c r="E4" s="16" t="s">
        <v>361</v>
      </c>
      <c r="F4" s="16" t="s">
        <v>362</v>
      </c>
      <c r="G4" s="16" t="s">
        <v>363</v>
      </c>
    </row>
    <row r="5" spans="1:8" x14ac:dyDescent="0.25">
      <c r="A5" s="17" t="s">
        <v>13</v>
      </c>
      <c r="B5" s="18"/>
      <c r="C5" s="18"/>
      <c r="D5" s="18"/>
      <c r="E5" s="18">
        <v>6</v>
      </c>
      <c r="F5" s="18"/>
      <c r="G5" s="18">
        <v>6</v>
      </c>
    </row>
    <row r="6" spans="1:8" x14ac:dyDescent="0.25">
      <c r="A6" s="17" t="s">
        <v>26</v>
      </c>
      <c r="B6" s="18"/>
      <c r="C6" s="18"/>
      <c r="D6" s="18"/>
      <c r="E6" s="18">
        <v>3</v>
      </c>
      <c r="F6" s="18">
        <v>2</v>
      </c>
      <c r="G6" s="18">
        <v>5</v>
      </c>
    </row>
    <row r="7" spans="1:8" x14ac:dyDescent="0.25">
      <c r="A7" s="17" t="s">
        <v>40</v>
      </c>
      <c r="B7" s="18"/>
      <c r="C7" s="18">
        <v>2</v>
      </c>
      <c r="D7" s="18"/>
      <c r="E7" s="18"/>
      <c r="F7" s="18">
        <v>2</v>
      </c>
      <c r="G7" s="18">
        <v>4</v>
      </c>
    </row>
    <row r="8" spans="1:8" x14ac:dyDescent="0.25">
      <c r="A8" s="17" t="s">
        <v>49</v>
      </c>
      <c r="B8" s="18"/>
      <c r="C8" s="18"/>
      <c r="D8" s="18"/>
      <c r="E8" s="18">
        <v>10</v>
      </c>
      <c r="F8" s="18"/>
      <c r="G8" s="18">
        <v>10</v>
      </c>
    </row>
    <row r="9" spans="1:8" x14ac:dyDescent="0.25">
      <c r="A9" s="17" t="s">
        <v>74</v>
      </c>
      <c r="B9" s="18"/>
      <c r="C9" s="18"/>
      <c r="D9" s="18"/>
      <c r="E9" s="18">
        <v>3</v>
      </c>
      <c r="F9" s="18">
        <v>3</v>
      </c>
      <c r="G9" s="18">
        <v>6</v>
      </c>
    </row>
    <row r="10" spans="1:8" x14ac:dyDescent="0.25">
      <c r="A10" s="17" t="s">
        <v>99</v>
      </c>
      <c r="B10" s="18"/>
      <c r="C10" s="18"/>
      <c r="D10" s="18"/>
      <c r="E10" s="18">
        <v>3</v>
      </c>
      <c r="F10" s="18"/>
      <c r="G10" s="18">
        <v>3</v>
      </c>
    </row>
    <row r="11" spans="1:8" x14ac:dyDescent="0.25">
      <c r="A11" s="17" t="s">
        <v>119</v>
      </c>
      <c r="B11" s="18">
        <v>1</v>
      </c>
      <c r="C11" s="18">
        <v>11</v>
      </c>
      <c r="D11" s="18">
        <v>15</v>
      </c>
      <c r="E11" s="18">
        <v>52</v>
      </c>
      <c r="F11" s="18">
        <v>21</v>
      </c>
      <c r="G11" s="18">
        <v>100</v>
      </c>
    </row>
    <row r="12" spans="1:8" x14ac:dyDescent="0.25">
      <c r="A12" s="17" t="s">
        <v>314</v>
      </c>
      <c r="B12" s="18"/>
      <c r="C12" s="18"/>
      <c r="D12" s="18"/>
      <c r="E12" s="18">
        <v>1</v>
      </c>
      <c r="F12" s="18"/>
      <c r="G12" s="18">
        <v>1</v>
      </c>
    </row>
    <row r="13" spans="1:8" x14ac:dyDescent="0.25">
      <c r="A13" s="17" t="s">
        <v>318</v>
      </c>
      <c r="B13" s="18"/>
      <c r="C13" s="18"/>
      <c r="D13" s="18"/>
      <c r="E13" s="18">
        <v>1</v>
      </c>
      <c r="F13" s="18">
        <v>1</v>
      </c>
      <c r="G13" s="18">
        <v>2</v>
      </c>
    </row>
    <row r="14" spans="1:8" x14ac:dyDescent="0.25">
      <c r="A14" s="17" t="s">
        <v>324</v>
      </c>
      <c r="B14" s="18"/>
      <c r="C14" s="18">
        <v>1</v>
      </c>
      <c r="D14" s="18">
        <v>2</v>
      </c>
      <c r="E14" s="18">
        <v>5</v>
      </c>
      <c r="F14" s="18">
        <v>3</v>
      </c>
      <c r="G14" s="18">
        <v>11</v>
      </c>
    </row>
    <row r="15" spans="1:8" x14ac:dyDescent="0.25">
      <c r="A15" s="17" t="s">
        <v>95</v>
      </c>
      <c r="B15" s="18"/>
      <c r="C15" s="18"/>
      <c r="D15" s="18"/>
      <c r="E15" s="18">
        <v>1</v>
      </c>
      <c r="F15" s="18"/>
      <c r="G15" s="18">
        <v>1</v>
      </c>
    </row>
    <row r="16" spans="1:8" x14ac:dyDescent="0.25">
      <c r="A16" s="17" t="s">
        <v>109</v>
      </c>
      <c r="B16" s="18"/>
      <c r="C16" s="18"/>
      <c r="D16" s="18"/>
      <c r="E16" s="18">
        <v>1</v>
      </c>
      <c r="F16" s="18">
        <v>2</v>
      </c>
      <c r="G16" s="18">
        <v>3</v>
      </c>
    </row>
    <row r="17" spans="1:7" x14ac:dyDescent="0.25">
      <c r="A17" s="17" t="s">
        <v>91</v>
      </c>
      <c r="B17" s="18"/>
      <c r="C17" s="18"/>
      <c r="D17" s="18"/>
      <c r="E17" s="18"/>
      <c r="F17" s="18">
        <v>1</v>
      </c>
      <c r="G17" s="18">
        <v>1</v>
      </c>
    </row>
    <row r="18" spans="1:7" x14ac:dyDescent="0.25">
      <c r="A18" s="17" t="s">
        <v>105</v>
      </c>
      <c r="B18" s="18"/>
      <c r="C18" s="18"/>
      <c r="D18" s="18"/>
      <c r="E18" s="18"/>
      <c r="F18" s="18">
        <v>1</v>
      </c>
      <c r="G18" s="18">
        <v>1</v>
      </c>
    </row>
    <row r="19" spans="1:7" x14ac:dyDescent="0.25">
      <c r="A19" s="17" t="s">
        <v>348</v>
      </c>
      <c r="B19" s="18"/>
      <c r="C19" s="18"/>
      <c r="D19" s="18"/>
      <c r="E19" s="18"/>
      <c r="F19" s="18">
        <v>1</v>
      </c>
      <c r="G19" s="18">
        <v>1</v>
      </c>
    </row>
    <row r="20" spans="1:7" x14ac:dyDescent="0.25">
      <c r="A20" s="17" t="s">
        <v>363</v>
      </c>
      <c r="B20" s="18">
        <v>1</v>
      </c>
      <c r="C20" s="18">
        <v>14</v>
      </c>
      <c r="D20" s="18">
        <v>17</v>
      </c>
      <c r="E20" s="18">
        <v>86</v>
      </c>
      <c r="F20" s="18">
        <v>37</v>
      </c>
      <c r="G20" s="18">
        <v>155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tabSelected="1" workbookViewId="0">
      <pane ySplit="1" topLeftCell="A128" activePane="bottomLeft" state="frozen"/>
      <selection pane="bottomLeft" activeCell="A2" sqref="A2"/>
    </sheetView>
  </sheetViews>
  <sheetFormatPr defaultRowHeight="15" x14ac:dyDescent="0.25"/>
  <cols>
    <col min="1" max="1" width="12.42578125" customWidth="1"/>
    <col min="2" max="2" width="11" bestFit="1" customWidth="1"/>
    <col min="3" max="3" width="12.28515625" customWidth="1"/>
    <col min="8" max="8" width="13.7109375" bestFit="1" customWidth="1"/>
    <col min="9" max="9" width="27.7109375" customWidth="1"/>
    <col min="10" max="14" width="15.7109375" customWidth="1"/>
  </cols>
  <sheetData>
    <row r="1" spans="1:14" ht="30" x14ac:dyDescent="0.25">
      <c r="A1" s="2" t="s">
        <v>352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4" t="s">
        <v>9</v>
      </c>
      <c r="L1" s="5" t="s">
        <v>10</v>
      </c>
      <c r="M1" s="6" t="s">
        <v>11</v>
      </c>
      <c r="N1" s="7" t="s">
        <v>12</v>
      </c>
    </row>
    <row r="2" spans="1:14" x14ac:dyDescent="0.25">
      <c r="A2" t="s">
        <v>13</v>
      </c>
      <c r="B2">
        <v>2160301000</v>
      </c>
      <c r="C2" t="s">
        <v>14</v>
      </c>
      <c r="D2">
        <v>652093</v>
      </c>
      <c r="E2" t="s">
        <v>15</v>
      </c>
      <c r="F2">
        <v>610230</v>
      </c>
      <c r="G2" t="s">
        <v>16</v>
      </c>
      <c r="H2" s="1">
        <v>42530</v>
      </c>
      <c r="I2" t="s">
        <v>17</v>
      </c>
      <c r="J2" s="8">
        <v>0</v>
      </c>
      <c r="K2" s="8">
        <v>0</v>
      </c>
      <c r="L2" s="8">
        <v>0</v>
      </c>
      <c r="M2" s="8">
        <v>0</v>
      </c>
      <c r="N2" s="8">
        <v>0</v>
      </c>
    </row>
    <row r="3" spans="1:14" x14ac:dyDescent="0.25">
      <c r="A3" t="s">
        <v>13</v>
      </c>
      <c r="B3">
        <v>2160301000</v>
      </c>
      <c r="C3" t="s">
        <v>14</v>
      </c>
      <c r="D3">
        <v>636597</v>
      </c>
      <c r="G3" t="s">
        <v>18</v>
      </c>
      <c r="H3" s="1">
        <v>42735</v>
      </c>
      <c r="I3" t="s">
        <v>19</v>
      </c>
      <c r="J3" s="8">
        <v>0</v>
      </c>
      <c r="K3" s="8">
        <v>0</v>
      </c>
      <c r="L3" s="8">
        <v>0</v>
      </c>
      <c r="M3" s="8">
        <v>0</v>
      </c>
      <c r="N3" s="8">
        <v>0</v>
      </c>
    </row>
    <row r="4" spans="1:14" x14ac:dyDescent="0.25">
      <c r="A4" t="s">
        <v>13</v>
      </c>
      <c r="B4">
        <v>2160301000</v>
      </c>
      <c r="C4" t="s">
        <v>14</v>
      </c>
      <c r="D4">
        <v>629140</v>
      </c>
      <c r="E4" t="s">
        <v>20</v>
      </c>
      <c r="F4">
        <v>629140</v>
      </c>
      <c r="G4" t="s">
        <v>21</v>
      </c>
      <c r="H4" s="1">
        <v>42704</v>
      </c>
      <c r="I4" t="s">
        <v>17</v>
      </c>
      <c r="J4" s="8">
        <v>0</v>
      </c>
      <c r="K4" s="8">
        <v>0</v>
      </c>
      <c r="L4" s="8">
        <v>0</v>
      </c>
      <c r="M4" s="8">
        <v>0</v>
      </c>
      <c r="N4" s="8">
        <v>-119.38</v>
      </c>
    </row>
    <row r="5" spans="1:14" x14ac:dyDescent="0.25">
      <c r="A5" t="s">
        <v>13</v>
      </c>
      <c r="B5">
        <v>2160301000</v>
      </c>
      <c r="C5" t="s">
        <v>14</v>
      </c>
      <c r="D5">
        <v>629168</v>
      </c>
      <c r="E5" t="s">
        <v>15</v>
      </c>
      <c r="F5">
        <v>629140</v>
      </c>
      <c r="G5" t="s">
        <v>22</v>
      </c>
      <c r="H5" s="1">
        <v>42704</v>
      </c>
      <c r="I5" t="s">
        <v>17</v>
      </c>
      <c r="J5" s="8">
        <v>0</v>
      </c>
      <c r="K5" s="8">
        <v>0</v>
      </c>
      <c r="L5" s="8">
        <v>0</v>
      </c>
      <c r="M5" s="8">
        <v>0</v>
      </c>
      <c r="N5" s="8">
        <v>0</v>
      </c>
    </row>
    <row r="6" spans="1:14" x14ac:dyDescent="0.25">
      <c r="A6" t="s">
        <v>13</v>
      </c>
      <c r="B6">
        <v>2160301000</v>
      </c>
      <c r="C6" t="s">
        <v>14</v>
      </c>
      <c r="D6">
        <v>610230</v>
      </c>
      <c r="G6" t="s">
        <v>23</v>
      </c>
      <c r="H6" s="1">
        <v>42530</v>
      </c>
      <c r="I6" t="s">
        <v>17</v>
      </c>
      <c r="J6" s="8">
        <v>0</v>
      </c>
      <c r="K6" s="8">
        <v>0</v>
      </c>
      <c r="L6" s="8">
        <v>0</v>
      </c>
      <c r="M6" s="8">
        <v>1807.77</v>
      </c>
      <c r="N6" s="8">
        <v>0</v>
      </c>
    </row>
    <row r="7" spans="1:14" x14ac:dyDescent="0.25">
      <c r="A7" t="s">
        <v>13</v>
      </c>
      <c r="B7">
        <v>2160301000</v>
      </c>
      <c r="C7" t="s">
        <v>14</v>
      </c>
      <c r="D7">
        <v>620164</v>
      </c>
      <c r="G7" t="s">
        <v>24</v>
      </c>
      <c r="H7" s="1">
        <v>42735</v>
      </c>
      <c r="I7" t="s">
        <v>25</v>
      </c>
      <c r="J7" s="8">
        <v>0</v>
      </c>
      <c r="K7" s="8">
        <v>0</v>
      </c>
      <c r="L7" s="8">
        <v>0</v>
      </c>
      <c r="M7" s="8">
        <v>20240.28</v>
      </c>
      <c r="N7" s="8">
        <v>0</v>
      </c>
    </row>
    <row r="8" spans="1:14" x14ac:dyDescent="0.25">
      <c r="A8" t="s">
        <v>26</v>
      </c>
      <c r="B8">
        <v>2540540000</v>
      </c>
      <c r="C8" t="s">
        <v>27</v>
      </c>
      <c r="D8">
        <v>632230</v>
      </c>
      <c r="E8" t="s">
        <v>15</v>
      </c>
      <c r="F8">
        <v>631693</v>
      </c>
      <c r="G8" t="s">
        <v>28</v>
      </c>
      <c r="H8" s="1">
        <v>42535</v>
      </c>
      <c r="I8" t="s">
        <v>29</v>
      </c>
      <c r="J8" s="8">
        <v>0</v>
      </c>
      <c r="K8" s="8">
        <v>0</v>
      </c>
      <c r="L8" s="8">
        <v>345.26</v>
      </c>
      <c r="M8" s="8">
        <v>0</v>
      </c>
      <c r="N8" s="8">
        <v>0</v>
      </c>
    </row>
    <row r="9" spans="1:14" x14ac:dyDescent="0.25">
      <c r="A9" t="s">
        <v>26</v>
      </c>
      <c r="B9">
        <v>2540540000</v>
      </c>
      <c r="C9" t="s">
        <v>27</v>
      </c>
      <c r="D9">
        <v>667916</v>
      </c>
      <c r="G9" t="s">
        <v>30</v>
      </c>
      <c r="H9" s="1">
        <v>42558</v>
      </c>
      <c r="I9" t="s">
        <v>31</v>
      </c>
      <c r="J9" s="8">
        <v>0</v>
      </c>
      <c r="K9" s="8">
        <v>-192161.1</v>
      </c>
      <c r="L9" s="8">
        <v>0.17</v>
      </c>
      <c r="M9" s="8">
        <v>0</v>
      </c>
      <c r="N9" s="8">
        <v>0</v>
      </c>
    </row>
    <row r="10" spans="1:14" x14ac:dyDescent="0.25">
      <c r="A10" t="s">
        <v>26</v>
      </c>
      <c r="B10">
        <v>2540786020</v>
      </c>
      <c r="C10" t="s">
        <v>32</v>
      </c>
      <c r="D10">
        <v>611524</v>
      </c>
      <c r="E10" t="s">
        <v>15</v>
      </c>
      <c r="F10">
        <v>621895</v>
      </c>
      <c r="G10" t="s">
        <v>33</v>
      </c>
      <c r="H10" s="1">
        <v>42794</v>
      </c>
      <c r="I10" t="s">
        <v>34</v>
      </c>
      <c r="J10" s="8">
        <v>0</v>
      </c>
      <c r="K10" s="8">
        <v>0</v>
      </c>
      <c r="L10" s="8">
        <v>728.71</v>
      </c>
      <c r="M10" s="8">
        <v>0</v>
      </c>
      <c r="N10" s="8">
        <v>0</v>
      </c>
    </row>
    <row r="11" spans="1:14" x14ac:dyDescent="0.25">
      <c r="A11" t="s">
        <v>26</v>
      </c>
      <c r="B11">
        <v>2540540000</v>
      </c>
      <c r="C11" t="s">
        <v>27</v>
      </c>
      <c r="D11">
        <v>633532</v>
      </c>
      <c r="G11" t="s">
        <v>35</v>
      </c>
      <c r="H11" s="1">
        <v>42735</v>
      </c>
      <c r="I11" t="s">
        <v>36</v>
      </c>
      <c r="J11" s="8">
        <v>0</v>
      </c>
      <c r="K11" s="8">
        <v>0</v>
      </c>
      <c r="L11" s="8">
        <v>0</v>
      </c>
      <c r="M11" s="8">
        <v>3455.32</v>
      </c>
      <c r="N11" s="8">
        <v>0</v>
      </c>
    </row>
    <row r="12" spans="1:14" x14ac:dyDescent="0.25">
      <c r="A12" t="s">
        <v>26</v>
      </c>
      <c r="B12">
        <v>2540521000</v>
      </c>
      <c r="C12" t="s">
        <v>37</v>
      </c>
      <c r="D12">
        <v>621895</v>
      </c>
      <c r="E12" t="s">
        <v>20</v>
      </c>
      <c r="F12">
        <v>621895</v>
      </c>
      <c r="G12" t="s">
        <v>38</v>
      </c>
      <c r="H12" s="1">
        <v>42794</v>
      </c>
      <c r="I12" t="s">
        <v>39</v>
      </c>
      <c r="J12" s="8">
        <v>0</v>
      </c>
      <c r="K12" s="8">
        <v>0</v>
      </c>
      <c r="L12" s="8">
        <v>0</v>
      </c>
      <c r="M12" s="8">
        <v>0</v>
      </c>
      <c r="N12" s="8">
        <v>-611.35</v>
      </c>
    </row>
    <row r="13" spans="1:14" x14ac:dyDescent="0.25">
      <c r="A13" t="s">
        <v>40</v>
      </c>
      <c r="B13">
        <v>2580005010</v>
      </c>
      <c r="C13" t="s">
        <v>41</v>
      </c>
      <c r="D13">
        <v>632523</v>
      </c>
      <c r="G13" t="s">
        <v>42</v>
      </c>
      <c r="H13" s="1">
        <v>42794</v>
      </c>
      <c r="I13" t="s">
        <v>43</v>
      </c>
      <c r="J13" s="8">
        <v>0</v>
      </c>
      <c r="K13" s="8">
        <v>0</v>
      </c>
      <c r="L13" s="8">
        <v>29704.55</v>
      </c>
      <c r="M13" s="8">
        <v>0</v>
      </c>
      <c r="N13" s="8">
        <v>0</v>
      </c>
    </row>
    <row r="14" spans="1:14" x14ac:dyDescent="0.25">
      <c r="A14" t="s">
        <v>40</v>
      </c>
      <c r="B14">
        <v>2580001000</v>
      </c>
      <c r="C14" t="s">
        <v>44</v>
      </c>
      <c r="D14">
        <v>801340</v>
      </c>
      <c r="E14" t="s">
        <v>15</v>
      </c>
      <c r="F14">
        <v>801316</v>
      </c>
      <c r="G14" t="s">
        <v>45</v>
      </c>
      <c r="H14" s="1">
        <v>41882</v>
      </c>
      <c r="I14" t="s">
        <v>46</v>
      </c>
      <c r="J14" s="8">
        <v>0</v>
      </c>
      <c r="K14" s="8">
        <v>0</v>
      </c>
      <c r="L14" s="8">
        <v>42032</v>
      </c>
      <c r="M14" s="8">
        <v>0</v>
      </c>
      <c r="N14" s="8">
        <v>0</v>
      </c>
    </row>
    <row r="15" spans="1:14" x14ac:dyDescent="0.25">
      <c r="A15" t="s">
        <v>40</v>
      </c>
      <c r="B15">
        <v>2580001000</v>
      </c>
      <c r="C15" t="s">
        <v>44</v>
      </c>
      <c r="D15">
        <v>801316</v>
      </c>
      <c r="E15" t="s">
        <v>20</v>
      </c>
      <c r="F15">
        <v>801316</v>
      </c>
      <c r="G15" t="s">
        <v>47</v>
      </c>
      <c r="H15" s="1">
        <v>41882</v>
      </c>
      <c r="I15" t="s">
        <v>46</v>
      </c>
      <c r="J15" s="8">
        <v>0</v>
      </c>
      <c r="K15" s="8">
        <v>0</v>
      </c>
      <c r="L15" s="8">
        <v>40.82</v>
      </c>
      <c r="M15" s="8">
        <v>0</v>
      </c>
      <c r="N15" s="8">
        <v>0</v>
      </c>
    </row>
    <row r="16" spans="1:14" x14ac:dyDescent="0.25">
      <c r="A16" t="s">
        <v>40</v>
      </c>
      <c r="B16">
        <v>2580005010</v>
      </c>
      <c r="C16" t="s">
        <v>41</v>
      </c>
      <c r="D16">
        <v>632537</v>
      </c>
      <c r="G16" t="s">
        <v>48</v>
      </c>
      <c r="H16" s="1">
        <v>42794</v>
      </c>
      <c r="I16" t="s">
        <v>43</v>
      </c>
      <c r="J16" s="8">
        <v>0</v>
      </c>
      <c r="K16" s="8">
        <v>0</v>
      </c>
      <c r="L16" s="8">
        <v>44221.21</v>
      </c>
      <c r="M16" s="8">
        <v>0</v>
      </c>
      <c r="N16" s="8">
        <v>0</v>
      </c>
    </row>
    <row r="17" spans="1:14" x14ac:dyDescent="0.25">
      <c r="A17" t="s">
        <v>49</v>
      </c>
      <c r="B17">
        <v>2600010000</v>
      </c>
      <c r="C17" t="s">
        <v>50</v>
      </c>
      <c r="D17">
        <v>662087</v>
      </c>
      <c r="E17" t="s">
        <v>20</v>
      </c>
      <c r="F17">
        <v>662087</v>
      </c>
      <c r="G17" t="s">
        <v>51</v>
      </c>
      <c r="H17" s="1">
        <v>42735</v>
      </c>
      <c r="I17" t="s">
        <v>52</v>
      </c>
      <c r="J17" s="8">
        <v>0</v>
      </c>
      <c r="K17" s="8">
        <v>0</v>
      </c>
      <c r="L17" s="8">
        <v>0</v>
      </c>
      <c r="M17" s="8">
        <v>-64649.78</v>
      </c>
      <c r="N17" s="8">
        <v>0</v>
      </c>
    </row>
    <row r="18" spans="1:14" x14ac:dyDescent="0.25">
      <c r="A18" t="s">
        <v>49</v>
      </c>
      <c r="B18">
        <v>2600007470</v>
      </c>
      <c r="C18" t="s">
        <v>53</v>
      </c>
      <c r="D18">
        <v>628792</v>
      </c>
      <c r="G18" t="s">
        <v>54</v>
      </c>
      <c r="H18" s="1">
        <v>42658</v>
      </c>
      <c r="I18" t="s">
        <v>55</v>
      </c>
      <c r="J18" s="8">
        <v>0</v>
      </c>
      <c r="K18" s="8">
        <v>0</v>
      </c>
      <c r="L18" s="8">
        <v>115474.78</v>
      </c>
      <c r="M18" s="8">
        <v>99937.61</v>
      </c>
      <c r="N18" s="8">
        <v>0</v>
      </c>
    </row>
    <row r="19" spans="1:14" x14ac:dyDescent="0.25">
      <c r="A19" t="s">
        <v>49</v>
      </c>
      <c r="B19">
        <v>2600017000</v>
      </c>
      <c r="C19" t="s">
        <v>56</v>
      </c>
      <c r="D19">
        <v>668082</v>
      </c>
      <c r="G19" t="s">
        <v>57</v>
      </c>
      <c r="H19" s="1">
        <v>42674</v>
      </c>
      <c r="I19" t="s">
        <v>58</v>
      </c>
      <c r="J19" s="8">
        <v>0</v>
      </c>
      <c r="K19" s="8">
        <v>0</v>
      </c>
      <c r="L19" s="8">
        <v>1913.12</v>
      </c>
      <c r="M19" s="8">
        <v>0</v>
      </c>
      <c r="N19" s="8">
        <v>0</v>
      </c>
    </row>
    <row r="20" spans="1:14" x14ac:dyDescent="0.25">
      <c r="A20" t="s">
        <v>49</v>
      </c>
      <c r="B20">
        <v>2600007830</v>
      </c>
      <c r="C20" t="s">
        <v>53</v>
      </c>
      <c r="D20">
        <v>668541</v>
      </c>
      <c r="G20" t="s">
        <v>59</v>
      </c>
      <c r="H20" s="1">
        <v>42612</v>
      </c>
      <c r="I20" t="s">
        <v>60</v>
      </c>
      <c r="J20" s="8">
        <v>0</v>
      </c>
      <c r="K20" s="8">
        <v>0</v>
      </c>
      <c r="L20" s="8">
        <v>0</v>
      </c>
      <c r="M20" s="8">
        <v>702.12</v>
      </c>
      <c r="N20" s="8">
        <v>-4875.93</v>
      </c>
    </row>
    <row r="21" spans="1:14" x14ac:dyDescent="0.25">
      <c r="A21" t="s">
        <v>49</v>
      </c>
      <c r="B21">
        <v>2600010320</v>
      </c>
      <c r="C21" t="s">
        <v>50</v>
      </c>
      <c r="D21">
        <v>631693</v>
      </c>
      <c r="E21" t="s">
        <v>20</v>
      </c>
      <c r="F21">
        <v>631693</v>
      </c>
      <c r="G21" t="s">
        <v>61</v>
      </c>
      <c r="H21" s="1">
        <v>42535</v>
      </c>
      <c r="I21" t="s">
        <v>62</v>
      </c>
      <c r="J21" s="8">
        <v>0</v>
      </c>
      <c r="K21" s="8">
        <v>0</v>
      </c>
      <c r="L21" s="8">
        <v>13054.64</v>
      </c>
      <c r="M21" s="8">
        <v>0</v>
      </c>
      <c r="N21" s="8">
        <v>0</v>
      </c>
    </row>
    <row r="22" spans="1:14" x14ac:dyDescent="0.25">
      <c r="A22" t="s">
        <v>49</v>
      </c>
      <c r="B22">
        <v>2600007910</v>
      </c>
      <c r="C22" t="s">
        <v>53</v>
      </c>
      <c r="D22">
        <v>667167</v>
      </c>
      <c r="G22" t="s">
        <v>63</v>
      </c>
      <c r="H22" s="1">
        <v>42735</v>
      </c>
      <c r="I22" t="s">
        <v>64</v>
      </c>
      <c r="J22" s="8">
        <v>0</v>
      </c>
      <c r="K22" s="8">
        <v>0</v>
      </c>
      <c r="L22" s="8">
        <v>10516.79</v>
      </c>
      <c r="M22" s="8">
        <v>70762.539999999994</v>
      </c>
      <c r="N22" s="8">
        <v>0</v>
      </c>
    </row>
    <row r="23" spans="1:14" x14ac:dyDescent="0.25">
      <c r="A23" t="s">
        <v>49</v>
      </c>
      <c r="B23">
        <v>2600002000</v>
      </c>
      <c r="C23" t="s">
        <v>65</v>
      </c>
      <c r="D23">
        <v>627725</v>
      </c>
      <c r="E23" t="s">
        <v>20</v>
      </c>
      <c r="F23">
        <v>627725</v>
      </c>
      <c r="G23" t="s">
        <v>66</v>
      </c>
      <c r="H23" s="1">
        <v>42582</v>
      </c>
      <c r="I23" t="s">
        <v>67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</row>
    <row r="24" spans="1:14" x14ac:dyDescent="0.25">
      <c r="A24" t="s">
        <v>49</v>
      </c>
      <c r="B24">
        <v>2600005120</v>
      </c>
      <c r="C24" t="s">
        <v>68</v>
      </c>
      <c r="D24">
        <v>624548</v>
      </c>
      <c r="G24" t="s">
        <v>69</v>
      </c>
      <c r="H24" s="1">
        <v>42735</v>
      </c>
      <c r="I24" t="s">
        <v>70</v>
      </c>
      <c r="J24" s="8">
        <v>896.1</v>
      </c>
      <c r="K24" s="8">
        <v>0</v>
      </c>
      <c r="L24" s="8">
        <v>0</v>
      </c>
      <c r="M24" s="8">
        <v>0</v>
      </c>
      <c r="N24" s="8">
        <v>-0.34</v>
      </c>
    </row>
    <row r="25" spans="1:14" x14ac:dyDescent="0.25">
      <c r="A25" t="s">
        <v>49</v>
      </c>
      <c r="B25">
        <v>2600002000</v>
      </c>
      <c r="C25" t="s">
        <v>65</v>
      </c>
      <c r="D25">
        <v>612059</v>
      </c>
      <c r="E25" t="s">
        <v>15</v>
      </c>
      <c r="F25">
        <v>627725</v>
      </c>
      <c r="G25" t="s">
        <v>71</v>
      </c>
      <c r="H25" s="1">
        <v>42582</v>
      </c>
      <c r="I25" t="s">
        <v>67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</row>
    <row r="26" spans="1:14" x14ac:dyDescent="0.25">
      <c r="A26" t="s">
        <v>49</v>
      </c>
      <c r="B26">
        <v>2600010000</v>
      </c>
      <c r="C26" t="s">
        <v>50</v>
      </c>
      <c r="D26">
        <v>669887</v>
      </c>
      <c r="E26" t="s">
        <v>20</v>
      </c>
      <c r="F26">
        <v>669887</v>
      </c>
      <c r="G26" t="s">
        <v>72</v>
      </c>
      <c r="H26" s="1">
        <v>42461</v>
      </c>
      <c r="I26" t="s">
        <v>73</v>
      </c>
      <c r="J26" s="8">
        <v>0</v>
      </c>
      <c r="K26" s="8">
        <v>0</v>
      </c>
      <c r="L26" s="8">
        <v>13325.81</v>
      </c>
      <c r="M26" s="8">
        <v>9417.69</v>
      </c>
      <c r="N26" s="8">
        <v>0</v>
      </c>
    </row>
    <row r="27" spans="1:14" x14ac:dyDescent="0.25">
      <c r="A27" t="s">
        <v>74</v>
      </c>
      <c r="B27">
        <v>2630002000</v>
      </c>
      <c r="C27" t="s">
        <v>75</v>
      </c>
      <c r="D27">
        <v>666677</v>
      </c>
      <c r="G27" t="s">
        <v>76</v>
      </c>
      <c r="H27" s="1">
        <v>42401</v>
      </c>
      <c r="I27" t="s">
        <v>77</v>
      </c>
      <c r="J27" s="8">
        <v>0</v>
      </c>
      <c r="K27" s="8">
        <v>0</v>
      </c>
      <c r="L27" s="8">
        <v>0</v>
      </c>
      <c r="M27" s="8">
        <v>58228.86</v>
      </c>
      <c r="N27" s="8">
        <v>-0.01</v>
      </c>
    </row>
    <row r="28" spans="1:14" x14ac:dyDescent="0.25">
      <c r="A28" t="s">
        <v>74</v>
      </c>
      <c r="B28">
        <v>2630004000</v>
      </c>
      <c r="C28" t="s">
        <v>78</v>
      </c>
      <c r="D28">
        <v>635175</v>
      </c>
      <c r="G28" t="s">
        <v>79</v>
      </c>
      <c r="H28" s="1">
        <v>42735</v>
      </c>
      <c r="I28" t="s">
        <v>80</v>
      </c>
      <c r="J28" s="8">
        <v>0</v>
      </c>
      <c r="K28" s="8">
        <v>0</v>
      </c>
      <c r="L28" s="8">
        <v>24880.48</v>
      </c>
      <c r="M28" s="8">
        <v>0</v>
      </c>
      <c r="N28" s="8">
        <v>0</v>
      </c>
    </row>
    <row r="29" spans="1:14" x14ac:dyDescent="0.25">
      <c r="A29" t="s">
        <v>74</v>
      </c>
      <c r="B29">
        <v>2630008000</v>
      </c>
      <c r="C29" t="s">
        <v>81</v>
      </c>
      <c r="D29">
        <v>630751</v>
      </c>
      <c r="G29" t="s">
        <v>82</v>
      </c>
      <c r="H29" s="1">
        <v>42767</v>
      </c>
      <c r="I29" t="s">
        <v>83</v>
      </c>
      <c r="J29" s="8">
        <v>0</v>
      </c>
      <c r="K29" s="8">
        <v>0</v>
      </c>
      <c r="L29" s="8">
        <v>0</v>
      </c>
      <c r="M29" s="8">
        <v>4865.12</v>
      </c>
      <c r="N29" s="8">
        <v>0</v>
      </c>
    </row>
    <row r="30" spans="1:14" x14ac:dyDescent="0.25">
      <c r="A30" t="s">
        <v>74</v>
      </c>
      <c r="B30">
        <v>2630002000</v>
      </c>
      <c r="C30" t="s">
        <v>75</v>
      </c>
      <c r="D30">
        <v>634440</v>
      </c>
      <c r="G30" t="s">
        <v>84</v>
      </c>
      <c r="H30" s="1">
        <v>42735</v>
      </c>
      <c r="I30" t="s">
        <v>85</v>
      </c>
      <c r="J30" s="8">
        <v>0</v>
      </c>
      <c r="K30" s="8">
        <v>0</v>
      </c>
      <c r="L30" s="8">
        <v>0</v>
      </c>
      <c r="M30" s="8">
        <v>21500</v>
      </c>
      <c r="N30" s="8">
        <v>0</v>
      </c>
    </row>
    <row r="31" spans="1:14" x14ac:dyDescent="0.25">
      <c r="A31" t="s">
        <v>74</v>
      </c>
      <c r="B31">
        <v>2630006000</v>
      </c>
      <c r="C31" t="s">
        <v>86</v>
      </c>
      <c r="D31">
        <v>628841</v>
      </c>
      <c r="G31" t="s">
        <v>87</v>
      </c>
      <c r="H31" s="1">
        <v>42766</v>
      </c>
      <c r="I31" t="s">
        <v>88</v>
      </c>
      <c r="J31" s="8">
        <v>0</v>
      </c>
      <c r="K31" s="8">
        <v>0</v>
      </c>
      <c r="L31" s="8">
        <v>0</v>
      </c>
      <c r="M31" s="8">
        <v>0</v>
      </c>
      <c r="N31" s="8">
        <v>-53.83</v>
      </c>
    </row>
    <row r="32" spans="1:14" x14ac:dyDescent="0.25">
      <c r="A32" t="s">
        <v>74</v>
      </c>
      <c r="B32">
        <v>2630008000</v>
      </c>
      <c r="C32" t="s">
        <v>81</v>
      </c>
      <c r="D32">
        <v>611373</v>
      </c>
      <c r="G32" t="s">
        <v>89</v>
      </c>
      <c r="H32" s="1">
        <v>42766</v>
      </c>
      <c r="I32" t="s">
        <v>90</v>
      </c>
      <c r="J32" s="8">
        <v>0</v>
      </c>
      <c r="K32" s="8">
        <v>0</v>
      </c>
      <c r="L32" s="8">
        <v>0</v>
      </c>
      <c r="M32" s="8">
        <v>0</v>
      </c>
      <c r="N32" s="8">
        <v>-73.180000000000007</v>
      </c>
    </row>
    <row r="33" spans="1:14" x14ac:dyDescent="0.25">
      <c r="A33" t="s">
        <v>91</v>
      </c>
      <c r="B33">
        <v>2670002100</v>
      </c>
      <c r="C33" t="s">
        <v>92</v>
      </c>
      <c r="D33">
        <v>631067</v>
      </c>
      <c r="G33" t="s">
        <v>93</v>
      </c>
      <c r="H33" s="1">
        <v>42794</v>
      </c>
      <c r="I33" t="s">
        <v>94</v>
      </c>
      <c r="J33" s="8">
        <v>0</v>
      </c>
      <c r="K33" s="8">
        <v>0</v>
      </c>
      <c r="L33" s="8">
        <v>9978.7999999999993</v>
      </c>
      <c r="M33" s="8">
        <v>0</v>
      </c>
      <c r="N33" s="8">
        <v>0</v>
      </c>
    </row>
    <row r="34" spans="1:14" x14ac:dyDescent="0.25">
      <c r="A34" t="s">
        <v>95</v>
      </c>
      <c r="B34">
        <v>2700001050</v>
      </c>
      <c r="C34" t="s">
        <v>96</v>
      </c>
      <c r="D34">
        <v>668782</v>
      </c>
      <c r="G34" t="s">
        <v>97</v>
      </c>
      <c r="H34" s="1">
        <v>42735</v>
      </c>
      <c r="I34" t="s">
        <v>98</v>
      </c>
      <c r="J34" s="8">
        <v>0</v>
      </c>
      <c r="K34" s="8">
        <v>0</v>
      </c>
      <c r="L34" s="8">
        <v>66586.19</v>
      </c>
      <c r="M34" s="8">
        <v>17098.62</v>
      </c>
      <c r="N34" s="8">
        <v>0</v>
      </c>
    </row>
    <row r="35" spans="1:14" x14ac:dyDescent="0.25">
      <c r="A35" t="s">
        <v>99</v>
      </c>
      <c r="B35">
        <v>2720001010</v>
      </c>
      <c r="C35" t="s">
        <v>100</v>
      </c>
      <c r="D35">
        <v>634890</v>
      </c>
      <c r="E35" t="s">
        <v>15</v>
      </c>
      <c r="F35">
        <v>634498</v>
      </c>
      <c r="G35" t="s">
        <v>101</v>
      </c>
      <c r="H35" s="1">
        <v>42735</v>
      </c>
      <c r="I35" t="s">
        <v>102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</row>
    <row r="36" spans="1:14" x14ac:dyDescent="0.25">
      <c r="A36" t="s">
        <v>99</v>
      </c>
      <c r="B36">
        <v>2720001010</v>
      </c>
      <c r="C36" t="s">
        <v>100</v>
      </c>
      <c r="D36">
        <v>634498</v>
      </c>
      <c r="E36" t="s">
        <v>20</v>
      </c>
      <c r="F36">
        <v>634498</v>
      </c>
      <c r="G36" t="s">
        <v>103</v>
      </c>
      <c r="H36" s="1">
        <v>42735</v>
      </c>
      <c r="I36" t="s">
        <v>102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</row>
    <row r="37" spans="1:14" x14ac:dyDescent="0.25">
      <c r="A37" t="s">
        <v>99</v>
      </c>
      <c r="B37">
        <v>2720001010</v>
      </c>
      <c r="C37" t="s">
        <v>100</v>
      </c>
      <c r="D37">
        <v>630152</v>
      </c>
      <c r="G37" t="s">
        <v>104</v>
      </c>
      <c r="H37" s="1">
        <v>42735</v>
      </c>
      <c r="I37" t="s">
        <v>102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</row>
    <row r="38" spans="1:14" x14ac:dyDescent="0.25">
      <c r="A38" t="s">
        <v>105</v>
      </c>
      <c r="B38">
        <v>3010221010</v>
      </c>
      <c r="C38" t="s">
        <v>106</v>
      </c>
      <c r="D38">
        <v>667786</v>
      </c>
      <c r="G38" t="s">
        <v>107</v>
      </c>
      <c r="H38" s="1">
        <v>42794</v>
      </c>
      <c r="I38" t="s">
        <v>108</v>
      </c>
      <c r="J38" s="8">
        <v>0</v>
      </c>
      <c r="K38" s="8">
        <v>0</v>
      </c>
      <c r="L38" s="8">
        <v>0</v>
      </c>
      <c r="M38" s="8">
        <v>0</v>
      </c>
      <c r="N38" s="8">
        <v>-185200.54</v>
      </c>
    </row>
    <row r="39" spans="1:14" x14ac:dyDescent="0.25">
      <c r="A39" t="s">
        <v>109</v>
      </c>
      <c r="B39">
        <v>3020010000</v>
      </c>
      <c r="C39" t="s">
        <v>110</v>
      </c>
      <c r="D39">
        <v>633606</v>
      </c>
      <c r="G39" t="s">
        <v>111</v>
      </c>
      <c r="H39" s="1">
        <v>42794</v>
      </c>
      <c r="I39" t="s">
        <v>112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4" x14ac:dyDescent="0.25">
      <c r="A40" t="s">
        <v>109</v>
      </c>
      <c r="B40">
        <v>3020009000</v>
      </c>
      <c r="C40" t="s">
        <v>113</v>
      </c>
      <c r="D40">
        <v>630631</v>
      </c>
      <c r="G40" t="s">
        <v>114</v>
      </c>
      <c r="H40" s="1">
        <v>42766</v>
      </c>
      <c r="I40" t="s">
        <v>115</v>
      </c>
      <c r="J40" s="8">
        <v>0</v>
      </c>
      <c r="K40" s="8">
        <v>0</v>
      </c>
      <c r="L40" s="8">
        <v>591.42999999999995</v>
      </c>
      <c r="M40" s="8">
        <v>0</v>
      </c>
      <c r="N40" s="8">
        <v>0</v>
      </c>
    </row>
    <row r="41" spans="1:14" x14ac:dyDescent="0.25">
      <c r="A41" t="s">
        <v>109</v>
      </c>
      <c r="B41">
        <v>3020003000</v>
      </c>
      <c r="C41" t="s">
        <v>116</v>
      </c>
      <c r="D41">
        <v>668021</v>
      </c>
      <c r="G41" t="s">
        <v>117</v>
      </c>
      <c r="H41" s="1">
        <v>42735</v>
      </c>
      <c r="I41" t="s">
        <v>118</v>
      </c>
      <c r="J41" s="8">
        <v>0</v>
      </c>
      <c r="K41" s="8">
        <v>0</v>
      </c>
      <c r="L41" s="8">
        <v>20385.740000000002</v>
      </c>
      <c r="M41" s="8">
        <v>0</v>
      </c>
      <c r="N41" s="8">
        <v>0</v>
      </c>
    </row>
    <row r="42" spans="1:14" x14ac:dyDescent="0.25">
      <c r="A42" t="s">
        <v>119</v>
      </c>
      <c r="B42">
        <v>3040912043</v>
      </c>
      <c r="C42" t="s">
        <v>120</v>
      </c>
      <c r="D42">
        <v>630433</v>
      </c>
      <c r="E42" t="s">
        <v>15</v>
      </c>
      <c r="F42">
        <v>630430</v>
      </c>
      <c r="G42" t="s">
        <v>121</v>
      </c>
      <c r="H42" s="1">
        <v>42369</v>
      </c>
      <c r="I42" t="s">
        <v>122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x14ac:dyDescent="0.25">
      <c r="A43" t="s">
        <v>119</v>
      </c>
      <c r="B43">
        <v>3040912043</v>
      </c>
      <c r="C43" t="s">
        <v>120</v>
      </c>
      <c r="D43">
        <v>630430</v>
      </c>
      <c r="E43" t="s">
        <v>20</v>
      </c>
      <c r="F43">
        <v>630430</v>
      </c>
      <c r="G43" t="s">
        <v>123</v>
      </c>
      <c r="H43" s="1">
        <v>42735</v>
      </c>
      <c r="I43" t="s">
        <v>122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x14ac:dyDescent="0.25">
      <c r="A44" t="s">
        <v>119</v>
      </c>
      <c r="B44">
        <v>3040118140</v>
      </c>
      <c r="C44" t="s">
        <v>124</v>
      </c>
      <c r="D44">
        <v>632595</v>
      </c>
      <c r="G44" t="s">
        <v>125</v>
      </c>
      <c r="H44" s="1">
        <v>42490</v>
      </c>
      <c r="I44" t="s">
        <v>126</v>
      </c>
      <c r="J44" s="8">
        <v>0</v>
      </c>
      <c r="K44" s="8">
        <v>0</v>
      </c>
      <c r="L44" s="8">
        <v>0</v>
      </c>
      <c r="M44" s="8">
        <v>1616.52</v>
      </c>
      <c r="N44" s="8">
        <v>0</v>
      </c>
    </row>
    <row r="45" spans="1:14" x14ac:dyDescent="0.25">
      <c r="A45" t="s">
        <v>119</v>
      </c>
      <c r="B45">
        <v>3040112018</v>
      </c>
      <c r="C45" t="s">
        <v>127</v>
      </c>
      <c r="D45">
        <v>632431</v>
      </c>
      <c r="G45" t="s">
        <v>128</v>
      </c>
      <c r="H45" s="1">
        <v>42551</v>
      </c>
      <c r="I45" t="s">
        <v>129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4" x14ac:dyDescent="0.25">
      <c r="A46" t="s">
        <v>119</v>
      </c>
      <c r="B46">
        <v>3041042250</v>
      </c>
      <c r="C46" t="s">
        <v>130</v>
      </c>
      <c r="D46">
        <v>631617</v>
      </c>
      <c r="G46" t="s">
        <v>131</v>
      </c>
      <c r="H46" s="1">
        <v>42490</v>
      </c>
      <c r="I46" t="s">
        <v>132</v>
      </c>
      <c r="J46" s="8">
        <v>0</v>
      </c>
      <c r="K46" s="8">
        <v>0</v>
      </c>
      <c r="L46" s="8">
        <v>0</v>
      </c>
      <c r="M46" s="8">
        <v>130965.92</v>
      </c>
      <c r="N46" s="8">
        <v>0</v>
      </c>
    </row>
    <row r="47" spans="1:14" x14ac:dyDescent="0.25">
      <c r="A47" t="s">
        <v>119</v>
      </c>
      <c r="B47">
        <v>3040112182</v>
      </c>
      <c r="C47" t="s">
        <v>127</v>
      </c>
      <c r="D47">
        <v>631542</v>
      </c>
      <c r="E47" t="s">
        <v>15</v>
      </c>
      <c r="F47">
        <v>631228</v>
      </c>
      <c r="G47" t="s">
        <v>133</v>
      </c>
      <c r="H47" s="1">
        <v>42794</v>
      </c>
      <c r="I47" t="s">
        <v>134</v>
      </c>
      <c r="J47" s="8">
        <v>0</v>
      </c>
      <c r="K47" s="8">
        <v>0</v>
      </c>
      <c r="L47" s="8">
        <v>19425.03</v>
      </c>
      <c r="M47" s="8">
        <v>13905</v>
      </c>
      <c r="N47" s="8">
        <v>0</v>
      </c>
    </row>
    <row r="48" spans="1:14" x14ac:dyDescent="0.25">
      <c r="A48" t="s">
        <v>119</v>
      </c>
      <c r="B48">
        <v>3040112182</v>
      </c>
      <c r="C48" t="s">
        <v>127</v>
      </c>
      <c r="D48">
        <v>631228</v>
      </c>
      <c r="E48" t="s">
        <v>20</v>
      </c>
      <c r="F48">
        <v>631228</v>
      </c>
      <c r="G48" t="s">
        <v>135</v>
      </c>
      <c r="H48" s="1">
        <v>42794</v>
      </c>
      <c r="I48" t="s">
        <v>134</v>
      </c>
      <c r="J48" s="8">
        <v>0</v>
      </c>
      <c r="K48" s="8">
        <v>0</v>
      </c>
      <c r="L48" s="8">
        <v>1188.55</v>
      </c>
      <c r="M48" s="8">
        <v>4780.62</v>
      </c>
      <c r="N48" s="8">
        <v>0</v>
      </c>
    </row>
    <row r="49" spans="1:14" x14ac:dyDescent="0.25">
      <c r="A49" t="s">
        <v>119</v>
      </c>
      <c r="B49">
        <v>3040442490</v>
      </c>
      <c r="C49" t="s">
        <v>136</v>
      </c>
      <c r="D49">
        <v>628070</v>
      </c>
      <c r="E49" t="s">
        <v>15</v>
      </c>
      <c r="F49">
        <v>627950</v>
      </c>
      <c r="G49" t="s">
        <v>137</v>
      </c>
      <c r="H49" s="1">
        <v>42582</v>
      </c>
      <c r="I49" t="s">
        <v>138</v>
      </c>
      <c r="J49" s="8">
        <v>0</v>
      </c>
      <c r="K49" s="8">
        <v>0</v>
      </c>
      <c r="L49" s="8">
        <v>0</v>
      </c>
      <c r="M49" s="8">
        <v>0</v>
      </c>
      <c r="N49" s="8">
        <v>-292000</v>
      </c>
    </row>
    <row r="50" spans="1:14" x14ac:dyDescent="0.25">
      <c r="A50" t="s">
        <v>119</v>
      </c>
      <c r="B50">
        <v>3040912043</v>
      </c>
      <c r="C50" t="s">
        <v>120</v>
      </c>
      <c r="D50">
        <v>630434</v>
      </c>
      <c r="E50" t="s">
        <v>15</v>
      </c>
      <c r="F50">
        <v>630430</v>
      </c>
      <c r="G50" t="s">
        <v>139</v>
      </c>
      <c r="H50" s="1">
        <v>42735</v>
      </c>
      <c r="I50" t="s">
        <v>122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</row>
    <row r="51" spans="1:14" x14ac:dyDescent="0.25">
      <c r="A51" t="s">
        <v>119</v>
      </c>
      <c r="B51">
        <v>3040442450</v>
      </c>
      <c r="C51" t="s">
        <v>136</v>
      </c>
      <c r="D51">
        <v>630435</v>
      </c>
      <c r="G51" t="s">
        <v>140</v>
      </c>
      <c r="H51" s="1">
        <v>42613</v>
      </c>
      <c r="I51" t="s">
        <v>141</v>
      </c>
      <c r="J51" s="8">
        <v>0</v>
      </c>
      <c r="K51" s="8">
        <v>0</v>
      </c>
      <c r="L51" s="8">
        <v>0</v>
      </c>
      <c r="M51" s="8">
        <v>17903.5</v>
      </c>
      <c r="N51" s="8">
        <v>0</v>
      </c>
    </row>
    <row r="52" spans="1:14" x14ac:dyDescent="0.25">
      <c r="A52" t="s">
        <v>119</v>
      </c>
      <c r="B52">
        <v>3040923003</v>
      </c>
      <c r="C52" t="s">
        <v>142</v>
      </c>
      <c r="D52">
        <v>630338</v>
      </c>
      <c r="E52" t="s">
        <v>15</v>
      </c>
      <c r="F52">
        <v>630330</v>
      </c>
      <c r="G52" t="s">
        <v>143</v>
      </c>
      <c r="H52" s="1">
        <v>42735</v>
      </c>
      <c r="I52" t="s">
        <v>144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x14ac:dyDescent="0.25">
      <c r="A53" t="s">
        <v>119</v>
      </c>
      <c r="B53">
        <v>3040112041</v>
      </c>
      <c r="C53" t="s">
        <v>127</v>
      </c>
      <c r="D53">
        <v>630506</v>
      </c>
      <c r="G53" t="s">
        <v>145</v>
      </c>
      <c r="H53" s="1">
        <v>42736</v>
      </c>
      <c r="I53" t="s">
        <v>146</v>
      </c>
      <c r="J53" s="8">
        <v>0</v>
      </c>
      <c r="K53" s="8">
        <v>0</v>
      </c>
      <c r="L53" s="8">
        <v>0</v>
      </c>
      <c r="M53" s="8">
        <v>0</v>
      </c>
      <c r="N53" s="8">
        <v>-14945.4</v>
      </c>
    </row>
    <row r="54" spans="1:14" x14ac:dyDescent="0.25">
      <c r="A54" t="s">
        <v>119</v>
      </c>
      <c r="B54">
        <v>3040112138</v>
      </c>
      <c r="C54" t="s">
        <v>127</v>
      </c>
      <c r="D54">
        <v>630943</v>
      </c>
      <c r="G54" t="s">
        <v>147</v>
      </c>
      <c r="H54" s="1">
        <v>42793</v>
      </c>
      <c r="I54" t="s">
        <v>148</v>
      </c>
      <c r="J54" s="8">
        <v>0</v>
      </c>
      <c r="K54" s="8">
        <v>0</v>
      </c>
      <c r="L54" s="8">
        <v>0</v>
      </c>
      <c r="M54" s="8">
        <v>118.38</v>
      </c>
      <c r="N54" s="8">
        <v>0</v>
      </c>
    </row>
    <row r="55" spans="1:14" x14ac:dyDescent="0.25">
      <c r="A55" t="s">
        <v>119</v>
      </c>
      <c r="B55">
        <v>3040116000</v>
      </c>
      <c r="C55" t="s">
        <v>149</v>
      </c>
      <c r="D55">
        <v>631095</v>
      </c>
      <c r="G55" t="s">
        <v>150</v>
      </c>
      <c r="H55" s="1">
        <v>42794</v>
      </c>
      <c r="I55" t="s">
        <v>151</v>
      </c>
      <c r="J55" s="8">
        <v>0</v>
      </c>
      <c r="K55" s="8">
        <v>0</v>
      </c>
      <c r="L55" s="8">
        <v>45801</v>
      </c>
      <c r="M55" s="8">
        <v>0</v>
      </c>
      <c r="N55" s="8">
        <v>0</v>
      </c>
    </row>
    <row r="56" spans="1:14" x14ac:dyDescent="0.25">
      <c r="A56" t="s">
        <v>119</v>
      </c>
      <c r="B56">
        <v>3040448170</v>
      </c>
      <c r="C56" t="s">
        <v>152</v>
      </c>
      <c r="D56">
        <v>626023</v>
      </c>
      <c r="E56" t="s">
        <v>15</v>
      </c>
      <c r="F56">
        <v>625992</v>
      </c>
      <c r="G56" t="s">
        <v>153</v>
      </c>
      <c r="H56" s="1">
        <v>42063</v>
      </c>
      <c r="I56" t="s">
        <v>154</v>
      </c>
      <c r="J56" s="8">
        <v>0</v>
      </c>
      <c r="K56" s="8">
        <v>0</v>
      </c>
      <c r="L56" s="8">
        <v>0.01</v>
      </c>
      <c r="M56" s="8">
        <v>0</v>
      </c>
      <c r="N56" s="8">
        <v>0</v>
      </c>
    </row>
    <row r="57" spans="1:14" x14ac:dyDescent="0.25">
      <c r="A57" t="s">
        <v>119</v>
      </c>
      <c r="B57">
        <v>3040112018</v>
      </c>
      <c r="C57" t="s">
        <v>127</v>
      </c>
      <c r="D57">
        <v>618116</v>
      </c>
      <c r="E57" t="s">
        <v>15</v>
      </c>
      <c r="F57">
        <v>618003</v>
      </c>
      <c r="G57" t="s">
        <v>155</v>
      </c>
      <c r="H57" s="1">
        <v>42794</v>
      </c>
      <c r="I57" t="s">
        <v>156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</row>
    <row r="58" spans="1:14" x14ac:dyDescent="0.25">
      <c r="A58" t="s">
        <v>119</v>
      </c>
      <c r="B58">
        <v>3040443600</v>
      </c>
      <c r="C58" t="s">
        <v>157</v>
      </c>
      <c r="D58">
        <v>621752</v>
      </c>
      <c r="G58" t="s">
        <v>158</v>
      </c>
      <c r="H58" s="1">
        <v>42613</v>
      </c>
      <c r="I58" t="s">
        <v>159</v>
      </c>
      <c r="J58" s="8">
        <v>0</v>
      </c>
      <c r="K58" s="8">
        <v>0</v>
      </c>
      <c r="L58" s="8">
        <v>48343.97</v>
      </c>
      <c r="M58" s="8">
        <v>0</v>
      </c>
      <c r="N58" s="8">
        <v>0</v>
      </c>
    </row>
    <row r="59" spans="1:14" x14ac:dyDescent="0.25">
      <c r="A59" t="s">
        <v>119</v>
      </c>
      <c r="B59">
        <v>3040448270</v>
      </c>
      <c r="C59" t="s">
        <v>152</v>
      </c>
      <c r="D59">
        <v>624851</v>
      </c>
      <c r="G59" t="s">
        <v>160</v>
      </c>
      <c r="H59" s="1">
        <v>42460</v>
      </c>
      <c r="I59" t="s">
        <v>161</v>
      </c>
      <c r="J59" s="8">
        <v>0</v>
      </c>
      <c r="K59" s="8">
        <v>0</v>
      </c>
      <c r="L59" s="8">
        <v>0</v>
      </c>
      <c r="M59" s="8">
        <v>0</v>
      </c>
      <c r="N59" s="8">
        <v>-733.29</v>
      </c>
    </row>
    <row r="60" spans="1:14" x14ac:dyDescent="0.25">
      <c r="A60" t="s">
        <v>119</v>
      </c>
      <c r="B60">
        <v>3040442490</v>
      </c>
      <c r="C60" t="s">
        <v>136</v>
      </c>
      <c r="D60">
        <v>625992</v>
      </c>
      <c r="E60" t="s">
        <v>20</v>
      </c>
      <c r="F60">
        <v>625992</v>
      </c>
      <c r="G60" t="s">
        <v>162</v>
      </c>
      <c r="H60" s="1">
        <v>42063</v>
      </c>
      <c r="I60" t="s">
        <v>138</v>
      </c>
      <c r="J60" s="8">
        <v>0</v>
      </c>
      <c r="K60" s="8">
        <v>0</v>
      </c>
      <c r="L60" s="8">
        <v>935454.92</v>
      </c>
      <c r="M60" s="8">
        <v>0</v>
      </c>
      <c r="N60" s="8">
        <v>0</v>
      </c>
    </row>
    <row r="61" spans="1:14" x14ac:dyDescent="0.25">
      <c r="A61" t="s">
        <v>119</v>
      </c>
      <c r="B61">
        <v>3040442490</v>
      </c>
      <c r="C61" t="s">
        <v>136</v>
      </c>
      <c r="D61">
        <v>626013</v>
      </c>
      <c r="E61" t="s">
        <v>15</v>
      </c>
      <c r="F61">
        <v>625992</v>
      </c>
      <c r="G61" t="s">
        <v>163</v>
      </c>
      <c r="H61" s="1">
        <v>42063</v>
      </c>
      <c r="I61" t="s">
        <v>164</v>
      </c>
      <c r="J61" s="8">
        <v>0</v>
      </c>
      <c r="K61" s="8">
        <v>0</v>
      </c>
      <c r="L61" s="8">
        <v>238845.24</v>
      </c>
      <c r="M61" s="8">
        <v>0</v>
      </c>
      <c r="N61" s="8">
        <v>0</v>
      </c>
    </row>
    <row r="62" spans="1:14" x14ac:dyDescent="0.25">
      <c r="A62" t="s">
        <v>119</v>
      </c>
      <c r="B62">
        <v>3040448170</v>
      </c>
      <c r="C62" t="s">
        <v>152</v>
      </c>
      <c r="D62">
        <v>626014</v>
      </c>
      <c r="E62" t="s">
        <v>15</v>
      </c>
      <c r="F62">
        <v>625992</v>
      </c>
      <c r="G62" t="s">
        <v>165</v>
      </c>
      <c r="H62" s="1">
        <v>41698</v>
      </c>
      <c r="I62" t="s">
        <v>154</v>
      </c>
      <c r="J62" s="8">
        <v>0</v>
      </c>
      <c r="K62" s="8">
        <v>0</v>
      </c>
      <c r="L62" s="8">
        <v>188.31</v>
      </c>
      <c r="M62" s="8">
        <v>0</v>
      </c>
      <c r="N62" s="8">
        <v>0</v>
      </c>
    </row>
    <row r="63" spans="1:14" x14ac:dyDescent="0.25">
      <c r="A63" t="s">
        <v>119</v>
      </c>
      <c r="B63">
        <v>3040442430</v>
      </c>
      <c r="C63" t="s">
        <v>136</v>
      </c>
      <c r="D63">
        <v>626015</v>
      </c>
      <c r="E63" t="s">
        <v>15</v>
      </c>
      <c r="F63">
        <v>625992</v>
      </c>
      <c r="G63" t="s">
        <v>166</v>
      </c>
      <c r="H63" s="1">
        <v>41790</v>
      </c>
      <c r="I63" t="s">
        <v>167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x14ac:dyDescent="0.25">
      <c r="A64" t="s">
        <v>119</v>
      </c>
      <c r="B64">
        <v>3040442470</v>
      </c>
      <c r="C64" t="s">
        <v>136</v>
      </c>
      <c r="D64">
        <v>626016</v>
      </c>
      <c r="E64" t="s">
        <v>15</v>
      </c>
      <c r="F64">
        <v>625992</v>
      </c>
      <c r="G64" t="s">
        <v>168</v>
      </c>
      <c r="H64" s="1">
        <v>41698</v>
      </c>
      <c r="I64" t="s">
        <v>169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x14ac:dyDescent="0.25">
      <c r="A65" t="s">
        <v>119</v>
      </c>
      <c r="B65">
        <v>3040133640</v>
      </c>
      <c r="C65" t="s">
        <v>170</v>
      </c>
      <c r="D65">
        <v>626017</v>
      </c>
      <c r="E65" t="s">
        <v>15</v>
      </c>
      <c r="F65">
        <v>625992</v>
      </c>
      <c r="G65" t="s">
        <v>171</v>
      </c>
      <c r="H65" s="1">
        <v>41698</v>
      </c>
      <c r="I65" t="s">
        <v>172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</row>
    <row r="66" spans="1:14" x14ac:dyDescent="0.25">
      <c r="A66" t="s">
        <v>119</v>
      </c>
      <c r="B66">
        <v>3040947007</v>
      </c>
      <c r="C66" t="s">
        <v>173</v>
      </c>
      <c r="D66">
        <v>626018</v>
      </c>
      <c r="E66" t="s">
        <v>15</v>
      </c>
      <c r="F66">
        <v>625992</v>
      </c>
      <c r="G66" t="s">
        <v>174</v>
      </c>
      <c r="H66" s="1">
        <v>41698</v>
      </c>
      <c r="I66" t="s">
        <v>175</v>
      </c>
      <c r="J66" s="8">
        <v>0</v>
      </c>
      <c r="K66" s="8">
        <v>0</v>
      </c>
      <c r="L66" s="8">
        <v>0</v>
      </c>
      <c r="M66" s="8">
        <v>0</v>
      </c>
      <c r="N66" s="8">
        <v>-214.38</v>
      </c>
    </row>
    <row r="67" spans="1:14" x14ac:dyDescent="0.25">
      <c r="A67" t="s">
        <v>119</v>
      </c>
      <c r="B67">
        <v>3040442490</v>
      </c>
      <c r="C67" t="s">
        <v>136</v>
      </c>
      <c r="D67">
        <v>626019</v>
      </c>
      <c r="E67" t="s">
        <v>15</v>
      </c>
      <c r="F67">
        <v>625992</v>
      </c>
      <c r="G67" t="s">
        <v>176</v>
      </c>
      <c r="H67" s="1">
        <v>42063</v>
      </c>
      <c r="I67" t="s">
        <v>138</v>
      </c>
      <c r="J67" s="8">
        <v>0</v>
      </c>
      <c r="K67" s="8">
        <v>0</v>
      </c>
      <c r="L67" s="8">
        <v>0</v>
      </c>
      <c r="M67" s="8">
        <v>0</v>
      </c>
      <c r="N67" s="8">
        <v>-550902.62</v>
      </c>
    </row>
    <row r="68" spans="1:14" x14ac:dyDescent="0.25">
      <c r="A68" t="s">
        <v>119</v>
      </c>
      <c r="B68">
        <v>3040442490</v>
      </c>
      <c r="C68" t="s">
        <v>136</v>
      </c>
      <c r="D68">
        <v>626020</v>
      </c>
      <c r="E68" t="s">
        <v>15</v>
      </c>
      <c r="F68">
        <v>625992</v>
      </c>
      <c r="G68" t="s">
        <v>177</v>
      </c>
      <c r="H68" s="1">
        <v>42063</v>
      </c>
      <c r="I68" t="s">
        <v>178</v>
      </c>
      <c r="J68" s="8">
        <v>0</v>
      </c>
      <c r="K68" s="8">
        <v>0</v>
      </c>
      <c r="L68" s="8">
        <v>0</v>
      </c>
      <c r="M68" s="8">
        <v>0</v>
      </c>
      <c r="N68" s="8">
        <v>-294278.95</v>
      </c>
    </row>
    <row r="69" spans="1:14" x14ac:dyDescent="0.25">
      <c r="A69" t="s">
        <v>119</v>
      </c>
      <c r="B69">
        <v>3040133640</v>
      </c>
      <c r="C69" t="s">
        <v>170</v>
      </c>
      <c r="D69">
        <v>628072</v>
      </c>
      <c r="E69" t="s">
        <v>15</v>
      </c>
      <c r="F69">
        <v>627950</v>
      </c>
      <c r="G69" t="s">
        <v>179</v>
      </c>
      <c r="H69" s="1">
        <v>42216</v>
      </c>
      <c r="I69" t="s">
        <v>172</v>
      </c>
      <c r="J69" s="8">
        <v>0</v>
      </c>
      <c r="K69" s="8">
        <v>0</v>
      </c>
      <c r="L69" s="8">
        <v>0</v>
      </c>
      <c r="M69" s="8">
        <v>0</v>
      </c>
      <c r="N69" s="8">
        <v>-0.01</v>
      </c>
    </row>
    <row r="70" spans="1:14" x14ac:dyDescent="0.25">
      <c r="A70" t="s">
        <v>119</v>
      </c>
      <c r="B70">
        <v>3040442490</v>
      </c>
      <c r="C70" t="s">
        <v>136</v>
      </c>
      <c r="D70">
        <v>626022</v>
      </c>
      <c r="E70" t="s">
        <v>15</v>
      </c>
      <c r="F70">
        <v>625992</v>
      </c>
      <c r="G70" t="s">
        <v>180</v>
      </c>
      <c r="H70" s="1">
        <v>42063</v>
      </c>
      <c r="I70" t="s">
        <v>181</v>
      </c>
      <c r="J70" s="8">
        <v>0</v>
      </c>
      <c r="K70" s="8">
        <v>0</v>
      </c>
      <c r="L70" s="8">
        <v>0</v>
      </c>
      <c r="M70" s="8">
        <v>0</v>
      </c>
      <c r="N70" s="8">
        <v>-85375.07</v>
      </c>
    </row>
    <row r="71" spans="1:14" x14ac:dyDescent="0.25">
      <c r="A71" t="s">
        <v>119</v>
      </c>
      <c r="B71">
        <v>3040923003</v>
      </c>
      <c r="C71" t="s">
        <v>142</v>
      </c>
      <c r="D71">
        <v>630333</v>
      </c>
      <c r="E71" t="s">
        <v>15</v>
      </c>
      <c r="F71">
        <v>630330</v>
      </c>
      <c r="G71" t="s">
        <v>182</v>
      </c>
      <c r="H71" s="1">
        <v>42369</v>
      </c>
      <c r="I71" t="s">
        <v>144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</row>
    <row r="72" spans="1:14" x14ac:dyDescent="0.25">
      <c r="A72" t="s">
        <v>119</v>
      </c>
      <c r="B72">
        <v>3040440060</v>
      </c>
      <c r="C72" t="s">
        <v>183</v>
      </c>
      <c r="D72">
        <v>626024</v>
      </c>
      <c r="E72" t="s">
        <v>15</v>
      </c>
      <c r="F72">
        <v>625992</v>
      </c>
      <c r="G72" t="s">
        <v>184</v>
      </c>
      <c r="H72" s="1">
        <v>41698</v>
      </c>
      <c r="I72" t="s">
        <v>185</v>
      </c>
      <c r="J72" s="8">
        <v>0</v>
      </c>
      <c r="K72" s="8">
        <v>0</v>
      </c>
      <c r="L72" s="8">
        <v>0</v>
      </c>
      <c r="M72" s="8">
        <v>0</v>
      </c>
      <c r="N72" s="8">
        <v>-0.02</v>
      </c>
    </row>
    <row r="73" spans="1:14" x14ac:dyDescent="0.25">
      <c r="A73" t="s">
        <v>119</v>
      </c>
      <c r="B73">
        <v>3040442600</v>
      </c>
      <c r="C73" t="s">
        <v>136</v>
      </c>
      <c r="D73">
        <v>626026</v>
      </c>
      <c r="E73" t="s">
        <v>15</v>
      </c>
      <c r="F73">
        <v>625992</v>
      </c>
      <c r="G73" t="s">
        <v>186</v>
      </c>
      <c r="H73" s="1">
        <v>41698</v>
      </c>
      <c r="I73" t="s">
        <v>187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</row>
    <row r="74" spans="1:14" x14ac:dyDescent="0.25">
      <c r="A74" t="s">
        <v>119</v>
      </c>
      <c r="B74">
        <v>3040449000</v>
      </c>
      <c r="C74" t="s">
        <v>188</v>
      </c>
      <c r="D74">
        <v>626029</v>
      </c>
      <c r="E74" t="s">
        <v>15</v>
      </c>
      <c r="F74">
        <v>625992</v>
      </c>
      <c r="G74" t="s">
        <v>189</v>
      </c>
      <c r="H74" s="1">
        <v>41698</v>
      </c>
      <c r="I74" t="s">
        <v>190</v>
      </c>
      <c r="J74" s="8">
        <v>0</v>
      </c>
      <c r="K74" s="8">
        <v>0</v>
      </c>
      <c r="L74" s="8">
        <v>65.650000000000006</v>
      </c>
      <c r="M74" s="8">
        <v>0</v>
      </c>
      <c r="N74" s="8">
        <v>0</v>
      </c>
    </row>
    <row r="75" spans="1:14" x14ac:dyDescent="0.25">
      <c r="A75" t="s">
        <v>119</v>
      </c>
      <c r="B75">
        <v>3040123201</v>
      </c>
      <c r="C75" t="s">
        <v>191</v>
      </c>
      <c r="D75">
        <v>627823</v>
      </c>
      <c r="G75" t="s">
        <v>192</v>
      </c>
      <c r="H75" s="1">
        <v>42643</v>
      </c>
      <c r="I75" t="s">
        <v>193</v>
      </c>
      <c r="J75" s="8">
        <v>0</v>
      </c>
      <c r="K75" s="8">
        <v>0</v>
      </c>
      <c r="L75" s="8">
        <v>1588.21</v>
      </c>
      <c r="M75" s="8">
        <v>314.55</v>
      </c>
      <c r="N75" s="8">
        <v>0</v>
      </c>
    </row>
    <row r="76" spans="1:14" x14ac:dyDescent="0.25">
      <c r="A76" t="s">
        <v>119</v>
      </c>
      <c r="B76">
        <v>3040442490</v>
      </c>
      <c r="C76" t="s">
        <v>136</v>
      </c>
      <c r="D76">
        <v>627950</v>
      </c>
      <c r="E76" t="s">
        <v>20</v>
      </c>
      <c r="F76">
        <v>627950</v>
      </c>
      <c r="G76" t="s">
        <v>194</v>
      </c>
      <c r="H76" s="1">
        <v>42582</v>
      </c>
      <c r="I76" t="s">
        <v>138</v>
      </c>
      <c r="J76" s="8">
        <v>0</v>
      </c>
      <c r="K76" s="8">
        <v>0</v>
      </c>
      <c r="L76" s="8">
        <v>0</v>
      </c>
      <c r="M76" s="8">
        <v>0</v>
      </c>
      <c r="N76" s="8">
        <v>-0.01</v>
      </c>
    </row>
    <row r="77" spans="1:14" x14ac:dyDescent="0.25">
      <c r="A77" t="s">
        <v>119</v>
      </c>
      <c r="B77">
        <v>3040442490</v>
      </c>
      <c r="C77" t="s">
        <v>136</v>
      </c>
      <c r="D77">
        <v>628068</v>
      </c>
      <c r="E77" t="s">
        <v>15</v>
      </c>
      <c r="F77">
        <v>627950</v>
      </c>
      <c r="G77" t="s">
        <v>195</v>
      </c>
      <c r="H77" s="1">
        <v>42582</v>
      </c>
      <c r="I77" t="s">
        <v>138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</row>
    <row r="78" spans="1:14" x14ac:dyDescent="0.25">
      <c r="A78" t="s">
        <v>119</v>
      </c>
      <c r="B78">
        <v>3040449070</v>
      </c>
      <c r="C78" t="s">
        <v>188</v>
      </c>
      <c r="D78">
        <v>628069</v>
      </c>
      <c r="E78" t="s">
        <v>15</v>
      </c>
      <c r="F78">
        <v>627950</v>
      </c>
      <c r="G78" t="s">
        <v>196</v>
      </c>
      <c r="H78" s="1">
        <v>42582</v>
      </c>
      <c r="I78" t="s">
        <v>190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</row>
    <row r="79" spans="1:14" x14ac:dyDescent="0.25">
      <c r="A79" t="s">
        <v>119</v>
      </c>
      <c r="B79">
        <v>3040442550</v>
      </c>
      <c r="C79" t="s">
        <v>136</v>
      </c>
      <c r="D79">
        <v>628071</v>
      </c>
      <c r="E79" t="s">
        <v>15</v>
      </c>
      <c r="F79">
        <v>627950</v>
      </c>
      <c r="G79" t="s">
        <v>197</v>
      </c>
      <c r="H79" s="1">
        <v>42582</v>
      </c>
      <c r="I79" t="s">
        <v>198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</row>
    <row r="80" spans="1:14" x14ac:dyDescent="0.25">
      <c r="A80" t="s">
        <v>119</v>
      </c>
      <c r="B80">
        <v>3040449030</v>
      </c>
      <c r="C80" t="s">
        <v>188</v>
      </c>
      <c r="D80">
        <v>632662</v>
      </c>
      <c r="E80" t="s">
        <v>20</v>
      </c>
      <c r="F80">
        <v>632662</v>
      </c>
      <c r="G80" t="s">
        <v>199</v>
      </c>
      <c r="H80" s="1">
        <v>42735</v>
      </c>
      <c r="I80" t="s">
        <v>200</v>
      </c>
      <c r="J80" s="8">
        <v>0</v>
      </c>
      <c r="K80" s="8">
        <v>0</v>
      </c>
      <c r="L80" s="8">
        <v>18697914.920000002</v>
      </c>
      <c r="M80" s="8">
        <v>-1871192.57</v>
      </c>
      <c r="N80" s="8">
        <v>0</v>
      </c>
    </row>
    <row r="81" spans="1:14" x14ac:dyDescent="0.25">
      <c r="A81" t="s">
        <v>119</v>
      </c>
      <c r="B81">
        <v>3041042253</v>
      </c>
      <c r="C81" t="s">
        <v>130</v>
      </c>
      <c r="D81">
        <v>628682</v>
      </c>
      <c r="G81" t="s">
        <v>201</v>
      </c>
      <c r="H81" s="1">
        <v>42582</v>
      </c>
      <c r="I81" t="s">
        <v>132</v>
      </c>
      <c r="J81" s="8">
        <v>0</v>
      </c>
      <c r="K81" s="8">
        <v>0</v>
      </c>
      <c r="L81" s="8">
        <v>0</v>
      </c>
      <c r="M81" s="8">
        <v>0</v>
      </c>
      <c r="N81" s="8">
        <v>-19884.7</v>
      </c>
    </row>
    <row r="82" spans="1:14" x14ac:dyDescent="0.25">
      <c r="A82" t="s">
        <v>119</v>
      </c>
      <c r="B82">
        <v>3040913000</v>
      </c>
      <c r="C82" t="s">
        <v>202</v>
      </c>
      <c r="D82">
        <v>628909</v>
      </c>
      <c r="G82" t="s">
        <v>203</v>
      </c>
      <c r="H82" s="1">
        <v>42674</v>
      </c>
      <c r="I82" t="s">
        <v>204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</row>
    <row r="83" spans="1:14" x14ac:dyDescent="0.25">
      <c r="A83" t="s">
        <v>119</v>
      </c>
      <c r="B83">
        <v>3040114000</v>
      </c>
      <c r="C83" t="s">
        <v>205</v>
      </c>
      <c r="D83">
        <v>630267</v>
      </c>
      <c r="G83" t="s">
        <v>206</v>
      </c>
      <c r="H83" s="1">
        <v>42735</v>
      </c>
      <c r="I83" t="s">
        <v>207</v>
      </c>
      <c r="J83" s="8">
        <v>0</v>
      </c>
      <c r="K83" s="8">
        <v>-0.46</v>
      </c>
      <c r="L83" s="8">
        <v>0</v>
      </c>
      <c r="M83" s="8">
        <v>900.29</v>
      </c>
      <c r="N83" s="8">
        <v>0</v>
      </c>
    </row>
    <row r="84" spans="1:14" x14ac:dyDescent="0.25">
      <c r="A84" t="s">
        <v>119</v>
      </c>
      <c r="B84">
        <v>3040923003</v>
      </c>
      <c r="C84" t="s">
        <v>142</v>
      </c>
      <c r="D84">
        <v>630330</v>
      </c>
      <c r="E84" t="s">
        <v>20</v>
      </c>
      <c r="F84">
        <v>630330</v>
      </c>
      <c r="G84" t="s">
        <v>208</v>
      </c>
      <c r="H84" s="1">
        <v>42735</v>
      </c>
      <c r="I84" t="s">
        <v>144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</row>
    <row r="85" spans="1:14" x14ac:dyDescent="0.25">
      <c r="A85" t="s">
        <v>119</v>
      </c>
      <c r="B85">
        <v>3040442490</v>
      </c>
      <c r="C85" t="s">
        <v>136</v>
      </c>
      <c r="D85">
        <v>626021</v>
      </c>
      <c r="E85" t="s">
        <v>15</v>
      </c>
      <c r="F85">
        <v>625992</v>
      </c>
      <c r="G85" t="s">
        <v>209</v>
      </c>
      <c r="H85" s="1">
        <v>42063</v>
      </c>
      <c r="I85" t="s">
        <v>138</v>
      </c>
      <c r="J85" s="8">
        <v>0</v>
      </c>
      <c r="K85" s="8">
        <v>0</v>
      </c>
      <c r="L85" s="8">
        <v>0</v>
      </c>
      <c r="M85" s="8">
        <v>0</v>
      </c>
      <c r="N85" s="8">
        <v>-245166.63</v>
      </c>
    </row>
    <row r="86" spans="1:14" x14ac:dyDescent="0.25">
      <c r="A86" t="s">
        <v>119</v>
      </c>
      <c r="B86">
        <v>3040931001</v>
      </c>
      <c r="C86" t="s">
        <v>210</v>
      </c>
      <c r="D86">
        <v>668986</v>
      </c>
      <c r="E86" t="s">
        <v>15</v>
      </c>
      <c r="F86">
        <v>666943</v>
      </c>
      <c r="G86" t="s">
        <v>211</v>
      </c>
      <c r="H86" s="1">
        <v>42735</v>
      </c>
      <c r="I86" t="s">
        <v>212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</row>
    <row r="87" spans="1:14" x14ac:dyDescent="0.25">
      <c r="A87" t="s">
        <v>119</v>
      </c>
      <c r="B87">
        <v>3040112174</v>
      </c>
      <c r="C87" t="s">
        <v>127</v>
      </c>
      <c r="D87">
        <v>661115</v>
      </c>
      <c r="G87" t="s">
        <v>213</v>
      </c>
      <c r="H87" s="1">
        <v>42735</v>
      </c>
      <c r="I87" t="s">
        <v>214</v>
      </c>
      <c r="J87" s="8">
        <v>0</v>
      </c>
      <c r="K87" s="8">
        <v>0</v>
      </c>
      <c r="L87" s="8">
        <v>0</v>
      </c>
      <c r="M87" s="8">
        <v>5652.48</v>
      </c>
      <c r="N87" s="8">
        <v>0</v>
      </c>
    </row>
    <row r="88" spans="1:14" x14ac:dyDescent="0.25">
      <c r="A88" t="s">
        <v>119</v>
      </c>
      <c r="B88">
        <v>3040449001</v>
      </c>
      <c r="C88" t="s">
        <v>188</v>
      </c>
      <c r="D88">
        <v>632983</v>
      </c>
      <c r="E88" t="s">
        <v>15</v>
      </c>
      <c r="F88">
        <v>632662</v>
      </c>
      <c r="G88" t="s">
        <v>215</v>
      </c>
      <c r="H88" s="1">
        <v>42186</v>
      </c>
      <c r="I88" t="s">
        <v>216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</row>
    <row r="89" spans="1:14" x14ac:dyDescent="0.25">
      <c r="A89" t="s">
        <v>119</v>
      </c>
      <c r="B89">
        <v>3040112082</v>
      </c>
      <c r="C89" t="s">
        <v>127</v>
      </c>
      <c r="D89">
        <v>661380</v>
      </c>
      <c r="G89" t="s">
        <v>217</v>
      </c>
      <c r="H89" s="1">
        <v>42791</v>
      </c>
      <c r="I89" t="s">
        <v>218</v>
      </c>
      <c r="J89" s="8">
        <v>0</v>
      </c>
      <c r="K89" s="8">
        <v>0</v>
      </c>
      <c r="L89" s="8">
        <v>0</v>
      </c>
      <c r="M89" s="8">
        <v>0</v>
      </c>
      <c r="N89" s="8">
        <v>-17392.47</v>
      </c>
    </row>
    <row r="90" spans="1:14" x14ac:dyDescent="0.25">
      <c r="A90" t="s">
        <v>119</v>
      </c>
      <c r="B90">
        <v>3040112171</v>
      </c>
      <c r="C90" t="s">
        <v>127</v>
      </c>
      <c r="D90">
        <v>662848</v>
      </c>
      <c r="G90" t="s">
        <v>219</v>
      </c>
      <c r="H90" s="1">
        <v>42794</v>
      </c>
      <c r="I90" t="s">
        <v>220</v>
      </c>
      <c r="J90" s="8">
        <v>0</v>
      </c>
      <c r="K90" s="8">
        <v>0</v>
      </c>
      <c r="L90" s="8">
        <v>0</v>
      </c>
      <c r="M90" s="8">
        <v>1239.4000000000001</v>
      </c>
      <c r="N90" s="8">
        <v>0</v>
      </c>
    </row>
    <row r="91" spans="1:14" x14ac:dyDescent="0.25">
      <c r="A91" t="s">
        <v>119</v>
      </c>
      <c r="B91">
        <v>3040133251</v>
      </c>
      <c r="C91" t="s">
        <v>170</v>
      </c>
      <c r="D91">
        <v>664446</v>
      </c>
      <c r="G91" t="s">
        <v>221</v>
      </c>
      <c r="H91" s="1">
        <v>42004</v>
      </c>
      <c r="I91" t="s">
        <v>222</v>
      </c>
      <c r="J91" s="8">
        <v>0</v>
      </c>
      <c r="K91" s="8">
        <v>-15596</v>
      </c>
      <c r="L91" s="8">
        <v>0</v>
      </c>
      <c r="M91" s="8">
        <v>0</v>
      </c>
      <c r="N91" s="8">
        <v>0</v>
      </c>
    </row>
    <row r="92" spans="1:14" x14ac:dyDescent="0.25">
      <c r="A92" t="s">
        <v>119</v>
      </c>
      <c r="B92">
        <v>3040112022</v>
      </c>
      <c r="C92" t="s">
        <v>127</v>
      </c>
      <c r="D92">
        <v>664803</v>
      </c>
      <c r="G92" t="s">
        <v>223</v>
      </c>
      <c r="H92" s="1">
        <v>42400</v>
      </c>
      <c r="I92" t="s">
        <v>224</v>
      </c>
      <c r="J92" s="8">
        <v>0</v>
      </c>
      <c r="K92" s="8">
        <v>0</v>
      </c>
      <c r="L92" s="8">
        <v>0</v>
      </c>
      <c r="M92" s="8">
        <v>0</v>
      </c>
      <c r="N92" s="8">
        <v>-109785</v>
      </c>
    </row>
    <row r="93" spans="1:14" x14ac:dyDescent="0.25">
      <c r="A93" t="s">
        <v>119</v>
      </c>
      <c r="B93">
        <v>3040120000</v>
      </c>
      <c r="C93" t="s">
        <v>225</v>
      </c>
      <c r="D93">
        <v>665044</v>
      </c>
      <c r="G93" t="s">
        <v>226</v>
      </c>
      <c r="H93" s="1">
        <v>42735</v>
      </c>
      <c r="I93" t="s">
        <v>227</v>
      </c>
      <c r="J93" s="8">
        <v>0</v>
      </c>
      <c r="K93" s="8">
        <v>0</v>
      </c>
      <c r="L93" s="8">
        <v>0</v>
      </c>
      <c r="M93" s="8">
        <v>7494.7</v>
      </c>
      <c r="N93" s="8">
        <v>0</v>
      </c>
    </row>
    <row r="94" spans="1:14" x14ac:dyDescent="0.25">
      <c r="A94" t="s">
        <v>119</v>
      </c>
      <c r="B94">
        <v>3040118250</v>
      </c>
      <c r="C94" t="s">
        <v>124</v>
      </c>
      <c r="D94">
        <v>666130</v>
      </c>
      <c r="G94" t="s">
        <v>228</v>
      </c>
      <c r="H94" s="1">
        <v>42674</v>
      </c>
      <c r="I94" t="s">
        <v>229</v>
      </c>
      <c r="J94" s="8">
        <v>0</v>
      </c>
      <c r="K94" s="8">
        <v>0</v>
      </c>
      <c r="L94" s="8">
        <v>0</v>
      </c>
      <c r="M94" s="8">
        <v>10800</v>
      </c>
      <c r="N94" s="8">
        <v>0</v>
      </c>
    </row>
    <row r="95" spans="1:14" x14ac:dyDescent="0.25">
      <c r="A95" t="s">
        <v>119</v>
      </c>
      <c r="B95">
        <v>3040122310</v>
      </c>
      <c r="C95" t="s">
        <v>230</v>
      </c>
      <c r="D95">
        <v>666726</v>
      </c>
      <c r="G95" t="s">
        <v>231</v>
      </c>
      <c r="H95" s="1">
        <v>42582</v>
      </c>
      <c r="I95" t="s">
        <v>232</v>
      </c>
      <c r="J95" s="8">
        <v>0</v>
      </c>
      <c r="K95" s="8">
        <v>0</v>
      </c>
      <c r="L95" s="8">
        <v>0</v>
      </c>
      <c r="M95" s="8">
        <v>0</v>
      </c>
      <c r="N95" s="8">
        <v>-557.46</v>
      </c>
    </row>
    <row r="96" spans="1:14" x14ac:dyDescent="0.25">
      <c r="A96" t="s">
        <v>119</v>
      </c>
      <c r="B96">
        <v>3040931001</v>
      </c>
      <c r="C96" t="s">
        <v>210</v>
      </c>
      <c r="D96">
        <v>666943</v>
      </c>
      <c r="E96" t="s">
        <v>20</v>
      </c>
      <c r="F96">
        <v>666943</v>
      </c>
      <c r="G96" t="s">
        <v>233</v>
      </c>
      <c r="H96" s="1">
        <v>42735</v>
      </c>
      <c r="I96" t="s">
        <v>212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</row>
    <row r="97" spans="1:14" x14ac:dyDescent="0.25">
      <c r="A97" t="s">
        <v>119</v>
      </c>
      <c r="B97">
        <v>3040931001</v>
      </c>
      <c r="C97" t="s">
        <v>210</v>
      </c>
      <c r="D97">
        <v>666946</v>
      </c>
      <c r="E97" t="s">
        <v>15</v>
      </c>
      <c r="F97">
        <v>666943</v>
      </c>
      <c r="G97" t="s">
        <v>234</v>
      </c>
      <c r="H97" s="1">
        <v>41639</v>
      </c>
      <c r="I97" t="s">
        <v>212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</row>
    <row r="98" spans="1:14" x14ac:dyDescent="0.25">
      <c r="A98" t="s">
        <v>119</v>
      </c>
      <c r="B98">
        <v>3040449000</v>
      </c>
      <c r="C98" t="s">
        <v>188</v>
      </c>
      <c r="D98">
        <v>668496</v>
      </c>
      <c r="G98" t="s">
        <v>235</v>
      </c>
      <c r="H98" s="1">
        <v>42216</v>
      </c>
      <c r="I98" t="s">
        <v>236</v>
      </c>
      <c r="J98" s="8">
        <v>0</v>
      </c>
      <c r="K98" s="8">
        <v>0</v>
      </c>
      <c r="L98" s="8">
        <v>0</v>
      </c>
      <c r="M98" s="8">
        <v>0</v>
      </c>
      <c r="N98" s="8">
        <v>-5154.53</v>
      </c>
    </row>
    <row r="99" spans="1:14" x14ac:dyDescent="0.25">
      <c r="A99" t="s">
        <v>119</v>
      </c>
      <c r="B99">
        <v>3040113000</v>
      </c>
      <c r="C99" t="s">
        <v>237</v>
      </c>
      <c r="D99">
        <v>668847</v>
      </c>
      <c r="E99" t="s">
        <v>20</v>
      </c>
      <c r="F99">
        <v>668847</v>
      </c>
      <c r="G99" t="s">
        <v>238</v>
      </c>
      <c r="H99" s="1">
        <v>42247</v>
      </c>
      <c r="I99" t="s">
        <v>239</v>
      </c>
      <c r="J99" s="8">
        <v>0</v>
      </c>
      <c r="K99" s="8">
        <v>0</v>
      </c>
      <c r="L99" s="8">
        <v>0</v>
      </c>
      <c r="M99" s="8">
        <v>0</v>
      </c>
      <c r="N99" s="8">
        <v>-56600.57</v>
      </c>
    </row>
    <row r="100" spans="1:14" x14ac:dyDescent="0.25">
      <c r="A100" t="s">
        <v>119</v>
      </c>
      <c r="B100">
        <v>3040112082</v>
      </c>
      <c r="C100" t="s">
        <v>127</v>
      </c>
      <c r="D100">
        <v>661032</v>
      </c>
      <c r="G100" t="s">
        <v>240</v>
      </c>
      <c r="H100" s="1">
        <v>42791</v>
      </c>
      <c r="I100" t="s">
        <v>218</v>
      </c>
      <c r="J100" s="8">
        <v>0</v>
      </c>
      <c r="K100" s="8">
        <v>0</v>
      </c>
      <c r="L100" s="8">
        <v>0</v>
      </c>
      <c r="M100" s="8">
        <v>0</v>
      </c>
      <c r="N100" s="8">
        <v>-2383.48</v>
      </c>
    </row>
    <row r="101" spans="1:14" x14ac:dyDescent="0.25">
      <c r="A101" t="s">
        <v>119</v>
      </c>
      <c r="B101">
        <v>3040449070</v>
      </c>
      <c r="C101" t="s">
        <v>188</v>
      </c>
      <c r="D101">
        <v>669909</v>
      </c>
      <c r="E101" t="s">
        <v>20</v>
      </c>
      <c r="F101">
        <v>669909</v>
      </c>
      <c r="G101" t="s">
        <v>241</v>
      </c>
      <c r="H101" s="1">
        <v>42642</v>
      </c>
      <c r="I101" t="s">
        <v>216</v>
      </c>
      <c r="J101" s="8">
        <v>0</v>
      </c>
      <c r="K101" s="8">
        <v>0</v>
      </c>
      <c r="L101" s="8">
        <v>0</v>
      </c>
      <c r="M101" s="8">
        <v>0</v>
      </c>
      <c r="N101" s="8">
        <v>-797.87</v>
      </c>
    </row>
    <row r="102" spans="1:14" x14ac:dyDescent="0.25">
      <c r="A102" t="s">
        <v>119</v>
      </c>
      <c r="B102">
        <v>3040442450</v>
      </c>
      <c r="C102" t="s">
        <v>136</v>
      </c>
      <c r="D102">
        <v>801112</v>
      </c>
      <c r="G102" t="s">
        <v>242</v>
      </c>
      <c r="H102" s="1">
        <v>42551</v>
      </c>
      <c r="I102" t="s">
        <v>141</v>
      </c>
      <c r="J102" s="8">
        <v>0</v>
      </c>
      <c r="K102" s="8">
        <v>0</v>
      </c>
      <c r="L102" s="8">
        <v>128.66999999999999</v>
      </c>
      <c r="M102" s="8">
        <v>0</v>
      </c>
      <c r="N102" s="8">
        <v>0</v>
      </c>
    </row>
    <row r="103" spans="1:14" x14ac:dyDescent="0.25">
      <c r="A103" t="s">
        <v>119</v>
      </c>
      <c r="B103">
        <v>3040431050</v>
      </c>
      <c r="C103" t="s">
        <v>243</v>
      </c>
      <c r="D103">
        <v>800886</v>
      </c>
      <c r="G103" t="s">
        <v>244</v>
      </c>
      <c r="H103" s="1">
        <v>42460</v>
      </c>
      <c r="I103" t="s">
        <v>245</v>
      </c>
      <c r="J103" s="8">
        <v>0</v>
      </c>
      <c r="K103" s="8">
        <v>0</v>
      </c>
      <c r="L103" s="8">
        <v>0</v>
      </c>
      <c r="M103" s="8">
        <v>0</v>
      </c>
      <c r="N103" s="8">
        <v>-1354.27</v>
      </c>
    </row>
    <row r="104" spans="1:14" x14ac:dyDescent="0.25">
      <c r="A104" t="s">
        <v>119</v>
      </c>
      <c r="B104">
        <v>3040931002</v>
      </c>
      <c r="C104" t="s">
        <v>210</v>
      </c>
      <c r="D104">
        <v>800844</v>
      </c>
      <c r="G104" t="s">
        <v>246</v>
      </c>
      <c r="H104" s="1">
        <v>42582</v>
      </c>
      <c r="I104" t="s">
        <v>247</v>
      </c>
      <c r="J104" s="8">
        <v>0</v>
      </c>
      <c r="K104" s="8">
        <v>0</v>
      </c>
      <c r="L104" s="8">
        <v>0</v>
      </c>
      <c r="M104" s="8">
        <v>0</v>
      </c>
      <c r="N104" s="8">
        <v>-3608.17</v>
      </c>
    </row>
    <row r="105" spans="1:14" x14ac:dyDescent="0.25">
      <c r="A105" t="s">
        <v>119</v>
      </c>
      <c r="B105">
        <v>3040943002</v>
      </c>
      <c r="C105" t="s">
        <v>248</v>
      </c>
      <c r="D105">
        <v>800821</v>
      </c>
      <c r="G105" t="s">
        <v>249</v>
      </c>
      <c r="H105" s="1">
        <v>42735</v>
      </c>
      <c r="I105" t="s">
        <v>250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</row>
    <row r="106" spans="1:14" x14ac:dyDescent="0.25">
      <c r="A106" t="s">
        <v>119</v>
      </c>
      <c r="B106">
        <v>3040443200</v>
      </c>
      <c r="C106" t="s">
        <v>157</v>
      </c>
      <c r="D106">
        <v>675158</v>
      </c>
      <c r="G106" t="s">
        <v>251</v>
      </c>
      <c r="H106" s="1">
        <v>42490</v>
      </c>
      <c r="I106" t="s">
        <v>252</v>
      </c>
      <c r="J106" s="8">
        <v>0</v>
      </c>
      <c r="K106" s="8">
        <v>0</v>
      </c>
      <c r="L106" s="8">
        <v>284220</v>
      </c>
      <c r="M106" s="8">
        <v>0</v>
      </c>
      <c r="N106" s="8">
        <v>0</v>
      </c>
    </row>
    <row r="107" spans="1:14" x14ac:dyDescent="0.25">
      <c r="A107" t="s">
        <v>119</v>
      </c>
      <c r="B107">
        <v>3040931001</v>
      </c>
      <c r="C107" t="s">
        <v>210</v>
      </c>
      <c r="D107">
        <v>668975</v>
      </c>
      <c r="E107" t="s">
        <v>15</v>
      </c>
      <c r="F107">
        <v>666943</v>
      </c>
      <c r="G107" t="s">
        <v>253</v>
      </c>
      <c r="H107" s="1">
        <v>42004</v>
      </c>
      <c r="I107" t="s">
        <v>212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</row>
    <row r="108" spans="1:14" x14ac:dyDescent="0.25">
      <c r="A108" t="s">
        <v>119</v>
      </c>
      <c r="B108">
        <v>3040445000</v>
      </c>
      <c r="C108" t="s">
        <v>254</v>
      </c>
      <c r="D108">
        <v>672962</v>
      </c>
      <c r="G108" t="s">
        <v>255</v>
      </c>
      <c r="H108" s="1">
        <v>42735</v>
      </c>
      <c r="I108" t="s">
        <v>256</v>
      </c>
      <c r="J108" s="8">
        <v>0</v>
      </c>
      <c r="K108" s="8">
        <v>0</v>
      </c>
      <c r="L108" s="8">
        <v>0.22</v>
      </c>
      <c r="M108" s="8">
        <v>0</v>
      </c>
      <c r="N108" s="8">
        <v>0</v>
      </c>
    </row>
    <row r="109" spans="1:14" x14ac:dyDescent="0.25">
      <c r="A109" t="s">
        <v>119</v>
      </c>
      <c r="B109">
        <v>3040931001</v>
      </c>
      <c r="C109" t="s">
        <v>210</v>
      </c>
      <c r="D109">
        <v>668978</v>
      </c>
      <c r="E109" t="s">
        <v>15</v>
      </c>
      <c r="F109">
        <v>666943</v>
      </c>
      <c r="G109" t="s">
        <v>257</v>
      </c>
      <c r="H109" s="1">
        <v>42369</v>
      </c>
      <c r="I109" t="s">
        <v>212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</row>
    <row r="110" spans="1:14" x14ac:dyDescent="0.25">
      <c r="A110" t="s">
        <v>119</v>
      </c>
      <c r="B110">
        <v>3040126000</v>
      </c>
      <c r="C110" t="s">
        <v>258</v>
      </c>
      <c r="D110">
        <v>669322</v>
      </c>
      <c r="G110" t="s">
        <v>259</v>
      </c>
      <c r="H110" s="1">
        <v>42429</v>
      </c>
      <c r="I110" t="s">
        <v>260</v>
      </c>
      <c r="J110" s="8">
        <v>8948.16</v>
      </c>
      <c r="K110" s="8">
        <v>0</v>
      </c>
      <c r="L110" s="8">
        <v>25365.66</v>
      </c>
      <c r="M110" s="8">
        <v>0</v>
      </c>
      <c r="N110" s="8">
        <v>0</v>
      </c>
    </row>
    <row r="111" spans="1:14" x14ac:dyDescent="0.25">
      <c r="A111" t="s">
        <v>119</v>
      </c>
      <c r="B111">
        <v>3040133570</v>
      </c>
      <c r="C111" t="s">
        <v>170</v>
      </c>
      <c r="D111">
        <v>669312</v>
      </c>
      <c r="E111" t="s">
        <v>15</v>
      </c>
      <c r="F111">
        <v>669308</v>
      </c>
      <c r="G111" t="s">
        <v>261</v>
      </c>
      <c r="H111" s="1">
        <v>42643</v>
      </c>
      <c r="I111" t="s">
        <v>262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</row>
    <row r="112" spans="1:14" x14ac:dyDescent="0.25">
      <c r="A112" t="s">
        <v>119</v>
      </c>
      <c r="B112">
        <v>3040133570</v>
      </c>
      <c r="C112" t="s">
        <v>170</v>
      </c>
      <c r="D112">
        <v>669310</v>
      </c>
      <c r="E112" t="s">
        <v>15</v>
      </c>
      <c r="F112">
        <v>669308</v>
      </c>
      <c r="G112" t="s">
        <v>263</v>
      </c>
      <c r="H112" s="1">
        <v>41912</v>
      </c>
      <c r="I112" t="s">
        <v>262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</row>
    <row r="113" spans="1:14" x14ac:dyDescent="0.25">
      <c r="A113" t="s">
        <v>119</v>
      </c>
      <c r="B113">
        <v>3040133570</v>
      </c>
      <c r="C113" t="s">
        <v>170</v>
      </c>
      <c r="D113">
        <v>669308</v>
      </c>
      <c r="E113" t="s">
        <v>20</v>
      </c>
      <c r="F113">
        <v>669308</v>
      </c>
      <c r="G113" t="s">
        <v>264</v>
      </c>
      <c r="H113" s="1">
        <v>42643</v>
      </c>
      <c r="I113" t="s">
        <v>262</v>
      </c>
      <c r="J113" s="8">
        <v>0</v>
      </c>
      <c r="K113" s="8">
        <v>0</v>
      </c>
      <c r="L113" s="8">
        <v>0</v>
      </c>
      <c r="M113" s="8">
        <v>1441.88</v>
      </c>
      <c r="N113" s="8">
        <v>-0.01</v>
      </c>
    </row>
    <row r="114" spans="1:14" x14ac:dyDescent="0.25">
      <c r="A114" t="s">
        <v>119</v>
      </c>
      <c r="B114">
        <v>3040113000</v>
      </c>
      <c r="C114" t="s">
        <v>237</v>
      </c>
      <c r="D114">
        <v>669095</v>
      </c>
      <c r="E114" t="s">
        <v>15</v>
      </c>
      <c r="F114">
        <v>668847</v>
      </c>
      <c r="G114" t="s">
        <v>238</v>
      </c>
      <c r="H114" s="1">
        <v>42247</v>
      </c>
      <c r="I114" t="s">
        <v>265</v>
      </c>
      <c r="J114" s="8">
        <v>0</v>
      </c>
      <c r="K114" s="8">
        <v>0</v>
      </c>
      <c r="L114" s="8">
        <v>0</v>
      </c>
      <c r="M114" s="8">
        <v>0</v>
      </c>
      <c r="N114" s="8">
        <v>-30016.91</v>
      </c>
    </row>
    <row r="115" spans="1:14" x14ac:dyDescent="0.25">
      <c r="A115" t="s">
        <v>119</v>
      </c>
      <c r="B115">
        <v>3040112172</v>
      </c>
      <c r="C115" t="s">
        <v>127</v>
      </c>
      <c r="D115">
        <v>661270</v>
      </c>
      <c r="G115" t="s">
        <v>266</v>
      </c>
      <c r="H115" s="1">
        <v>42735</v>
      </c>
      <c r="I115" t="s">
        <v>214</v>
      </c>
      <c r="J115" s="8">
        <v>0</v>
      </c>
      <c r="K115" s="8">
        <v>0</v>
      </c>
      <c r="L115" s="8">
        <v>0</v>
      </c>
      <c r="M115" s="8">
        <v>3608.02</v>
      </c>
      <c r="N115" s="8">
        <v>0</v>
      </c>
    </row>
    <row r="116" spans="1:14" x14ac:dyDescent="0.25">
      <c r="A116" t="s">
        <v>119</v>
      </c>
      <c r="B116">
        <v>3040111400</v>
      </c>
      <c r="C116" t="s">
        <v>267</v>
      </c>
      <c r="D116">
        <v>673185</v>
      </c>
      <c r="G116" t="s">
        <v>268</v>
      </c>
      <c r="H116" s="1">
        <v>42551</v>
      </c>
      <c r="I116" t="s">
        <v>269</v>
      </c>
      <c r="J116" s="8">
        <v>0</v>
      </c>
      <c r="K116" s="8">
        <v>0</v>
      </c>
      <c r="L116" s="8">
        <v>0</v>
      </c>
      <c r="M116" s="8">
        <v>-381.13</v>
      </c>
      <c r="N116" s="8">
        <v>0</v>
      </c>
    </row>
    <row r="117" spans="1:14" x14ac:dyDescent="0.25">
      <c r="A117" t="s">
        <v>119</v>
      </c>
      <c r="B117">
        <v>3040133520</v>
      </c>
      <c r="C117" t="s">
        <v>170</v>
      </c>
      <c r="D117">
        <v>634788</v>
      </c>
      <c r="G117" t="s">
        <v>270</v>
      </c>
      <c r="H117" s="1">
        <v>42794</v>
      </c>
      <c r="I117" t="s">
        <v>271</v>
      </c>
      <c r="J117" s="8">
        <v>0</v>
      </c>
      <c r="K117" s="8">
        <v>0</v>
      </c>
      <c r="L117" s="8">
        <v>0</v>
      </c>
      <c r="M117" s="8">
        <v>3152.08</v>
      </c>
      <c r="N117" s="8">
        <v>0</v>
      </c>
    </row>
    <row r="118" spans="1:14" x14ac:dyDescent="0.25">
      <c r="A118" t="s">
        <v>119</v>
      </c>
      <c r="B118">
        <v>3040112042</v>
      </c>
      <c r="C118" t="s">
        <v>127</v>
      </c>
      <c r="D118">
        <v>633362</v>
      </c>
      <c r="G118" t="s">
        <v>272</v>
      </c>
      <c r="H118" s="1">
        <v>42704</v>
      </c>
      <c r="I118" t="s">
        <v>273</v>
      </c>
      <c r="J118" s="8">
        <v>0</v>
      </c>
      <c r="K118" s="8">
        <v>0</v>
      </c>
      <c r="L118" s="8">
        <v>0</v>
      </c>
      <c r="M118" s="8">
        <v>5502</v>
      </c>
      <c r="N118" s="8">
        <v>0</v>
      </c>
    </row>
    <row r="119" spans="1:14" x14ac:dyDescent="0.25">
      <c r="A119" t="s">
        <v>119</v>
      </c>
      <c r="B119">
        <v>3040112181</v>
      </c>
      <c r="C119" t="s">
        <v>127</v>
      </c>
      <c r="D119">
        <v>633375</v>
      </c>
      <c r="G119" t="s">
        <v>274</v>
      </c>
      <c r="H119" s="1">
        <v>42794</v>
      </c>
      <c r="I119" t="s">
        <v>275</v>
      </c>
      <c r="J119" s="8">
        <v>0</v>
      </c>
      <c r="K119" s="8">
        <v>0</v>
      </c>
      <c r="L119" s="8">
        <v>19274.22</v>
      </c>
      <c r="M119" s="8">
        <v>30330</v>
      </c>
      <c r="N119" s="8">
        <v>0</v>
      </c>
    </row>
    <row r="120" spans="1:14" x14ac:dyDescent="0.25">
      <c r="A120" t="s">
        <v>119</v>
      </c>
      <c r="B120">
        <v>3040912193</v>
      </c>
      <c r="C120" t="s">
        <v>120</v>
      </c>
      <c r="D120">
        <v>633471</v>
      </c>
      <c r="G120" t="s">
        <v>276</v>
      </c>
      <c r="H120" s="1">
        <v>42628</v>
      </c>
      <c r="I120" t="s">
        <v>277</v>
      </c>
      <c r="J120" s="8">
        <v>0</v>
      </c>
      <c r="K120" s="8">
        <v>0</v>
      </c>
      <c r="L120" s="8">
        <v>0.43</v>
      </c>
      <c r="M120" s="8">
        <v>14717</v>
      </c>
      <c r="N120" s="8">
        <v>0</v>
      </c>
    </row>
    <row r="121" spans="1:14" x14ac:dyDescent="0.25">
      <c r="A121" t="s">
        <v>119</v>
      </c>
      <c r="B121">
        <v>3040118020</v>
      </c>
      <c r="C121" t="s">
        <v>124</v>
      </c>
      <c r="D121">
        <v>633630</v>
      </c>
      <c r="G121" t="s">
        <v>278</v>
      </c>
      <c r="H121" s="1">
        <v>42735</v>
      </c>
      <c r="I121" t="s">
        <v>279</v>
      </c>
      <c r="J121" s="8">
        <v>0</v>
      </c>
      <c r="K121" s="8">
        <v>-2878.63</v>
      </c>
      <c r="L121" s="8">
        <v>0</v>
      </c>
      <c r="M121" s="8">
        <v>-0.01</v>
      </c>
      <c r="N121" s="8">
        <v>0</v>
      </c>
    </row>
    <row r="122" spans="1:14" x14ac:dyDescent="0.25">
      <c r="A122" t="s">
        <v>119</v>
      </c>
      <c r="B122">
        <v>3040112101</v>
      </c>
      <c r="C122" t="s">
        <v>127</v>
      </c>
      <c r="D122">
        <v>633832</v>
      </c>
      <c r="G122" t="s">
        <v>280</v>
      </c>
      <c r="H122" s="1">
        <v>42521</v>
      </c>
      <c r="I122" t="s">
        <v>281</v>
      </c>
      <c r="J122" s="8">
        <v>0</v>
      </c>
      <c r="K122" s="8">
        <v>-3.12</v>
      </c>
      <c r="L122" s="8">
        <v>5000</v>
      </c>
      <c r="M122" s="8">
        <v>0</v>
      </c>
      <c r="N122" s="8">
        <v>0</v>
      </c>
    </row>
    <row r="123" spans="1:14" x14ac:dyDescent="0.25">
      <c r="A123" t="s">
        <v>119</v>
      </c>
      <c r="B123">
        <v>3040133000</v>
      </c>
      <c r="C123" t="s">
        <v>170</v>
      </c>
      <c r="D123">
        <v>633864</v>
      </c>
      <c r="G123" t="s">
        <v>282</v>
      </c>
      <c r="H123" s="1">
        <v>42773</v>
      </c>
      <c r="I123" t="s">
        <v>283</v>
      </c>
      <c r="J123" s="8">
        <v>0</v>
      </c>
      <c r="K123" s="8">
        <v>0</v>
      </c>
      <c r="L123" s="8">
        <v>1945.45</v>
      </c>
      <c r="M123" s="8">
        <v>69504</v>
      </c>
      <c r="N123" s="8">
        <v>0</v>
      </c>
    </row>
    <row r="124" spans="1:14" x14ac:dyDescent="0.25">
      <c r="A124" t="s">
        <v>119</v>
      </c>
      <c r="B124">
        <v>3040112018</v>
      </c>
      <c r="C124" t="s">
        <v>127</v>
      </c>
      <c r="D124">
        <v>634103</v>
      </c>
      <c r="E124" t="s">
        <v>20</v>
      </c>
      <c r="F124">
        <v>634103</v>
      </c>
      <c r="G124" t="s">
        <v>284</v>
      </c>
      <c r="H124" s="1">
        <v>42794</v>
      </c>
      <c r="I124" t="s">
        <v>285</v>
      </c>
      <c r="J124" s="8">
        <v>27395.94</v>
      </c>
      <c r="K124" s="8">
        <v>0</v>
      </c>
      <c r="L124" s="8">
        <v>0</v>
      </c>
      <c r="M124" s="8">
        <v>0</v>
      </c>
      <c r="N124" s="8">
        <v>0</v>
      </c>
    </row>
    <row r="125" spans="1:14" x14ac:dyDescent="0.25">
      <c r="A125" t="s">
        <v>119</v>
      </c>
      <c r="B125">
        <v>3040112018</v>
      </c>
      <c r="C125" t="s">
        <v>127</v>
      </c>
      <c r="D125">
        <v>634314</v>
      </c>
      <c r="G125" t="s">
        <v>286</v>
      </c>
      <c r="H125" s="1">
        <v>42794</v>
      </c>
      <c r="I125" t="s">
        <v>287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</row>
    <row r="126" spans="1:14" x14ac:dyDescent="0.25">
      <c r="A126" t="s">
        <v>119</v>
      </c>
      <c r="B126">
        <v>3040115000</v>
      </c>
      <c r="C126" t="s">
        <v>288</v>
      </c>
      <c r="D126">
        <v>634473</v>
      </c>
      <c r="E126" t="s">
        <v>20</v>
      </c>
      <c r="F126">
        <v>634473</v>
      </c>
      <c r="G126" t="s">
        <v>289</v>
      </c>
      <c r="H126" s="1">
        <v>42766</v>
      </c>
      <c r="I126" t="s">
        <v>290</v>
      </c>
      <c r="J126" s="8">
        <v>0</v>
      </c>
      <c r="K126" s="8">
        <v>0</v>
      </c>
      <c r="L126" s="8">
        <v>0</v>
      </c>
      <c r="M126" s="8">
        <v>0</v>
      </c>
      <c r="N126" s="8">
        <v>-1435.2</v>
      </c>
    </row>
    <row r="127" spans="1:14" x14ac:dyDescent="0.25">
      <c r="A127" t="s">
        <v>119</v>
      </c>
      <c r="B127">
        <v>3040118250</v>
      </c>
      <c r="C127" t="s">
        <v>124</v>
      </c>
      <c r="D127">
        <v>634758</v>
      </c>
      <c r="E127" t="s">
        <v>20</v>
      </c>
      <c r="F127">
        <v>634758</v>
      </c>
      <c r="G127" t="s">
        <v>291</v>
      </c>
      <c r="H127" s="1">
        <v>42766</v>
      </c>
      <c r="I127" t="s">
        <v>229</v>
      </c>
      <c r="J127" s="8">
        <v>3079.65</v>
      </c>
      <c r="K127" s="8">
        <v>0</v>
      </c>
      <c r="L127" s="8">
        <v>0</v>
      </c>
      <c r="M127" s="8">
        <v>0</v>
      </c>
      <c r="N127" s="8">
        <v>-162.41</v>
      </c>
    </row>
    <row r="128" spans="1:14" x14ac:dyDescent="0.25">
      <c r="A128" t="s">
        <v>119</v>
      </c>
      <c r="B128">
        <v>3040126000</v>
      </c>
      <c r="C128" t="s">
        <v>258</v>
      </c>
      <c r="D128">
        <v>660671</v>
      </c>
      <c r="G128" t="s">
        <v>292</v>
      </c>
      <c r="H128" s="1">
        <v>42794</v>
      </c>
      <c r="I128" t="s">
        <v>293</v>
      </c>
      <c r="J128" s="8">
        <v>0</v>
      </c>
      <c r="K128" s="8">
        <v>0</v>
      </c>
      <c r="L128" s="8">
        <v>0</v>
      </c>
      <c r="M128" s="8">
        <v>3852</v>
      </c>
      <c r="N128" s="8">
        <v>-0.06</v>
      </c>
    </row>
    <row r="129" spans="1:14" x14ac:dyDescent="0.25">
      <c r="A129" t="s">
        <v>119</v>
      </c>
      <c r="B129">
        <v>3040112025</v>
      </c>
      <c r="C129" t="s">
        <v>127</v>
      </c>
      <c r="D129">
        <v>635405</v>
      </c>
      <c r="G129" t="s">
        <v>294</v>
      </c>
      <c r="H129" s="1">
        <v>42766</v>
      </c>
      <c r="I129" t="s">
        <v>295</v>
      </c>
      <c r="J129" s="8">
        <v>0</v>
      </c>
      <c r="K129" s="8">
        <v>0</v>
      </c>
      <c r="L129" s="8">
        <v>0</v>
      </c>
      <c r="M129" s="8">
        <v>10839.71</v>
      </c>
      <c r="N129" s="8">
        <v>0</v>
      </c>
    </row>
    <row r="130" spans="1:14" x14ac:dyDescent="0.25">
      <c r="A130" t="s">
        <v>119</v>
      </c>
      <c r="B130">
        <v>3040112018</v>
      </c>
      <c r="C130" t="s">
        <v>127</v>
      </c>
      <c r="D130">
        <v>635431</v>
      </c>
      <c r="G130" t="s">
        <v>296</v>
      </c>
      <c r="H130" s="1">
        <v>42613</v>
      </c>
      <c r="I130" t="s">
        <v>297</v>
      </c>
      <c r="J130" s="8">
        <v>0</v>
      </c>
      <c r="K130" s="8">
        <v>0</v>
      </c>
      <c r="L130" s="8">
        <v>18314</v>
      </c>
      <c r="M130" s="8">
        <v>18314</v>
      </c>
      <c r="N130" s="8">
        <v>0</v>
      </c>
    </row>
    <row r="131" spans="1:14" x14ac:dyDescent="0.25">
      <c r="A131" t="s">
        <v>119</v>
      </c>
      <c r="B131">
        <v>3040112111</v>
      </c>
      <c r="C131" t="s">
        <v>127</v>
      </c>
      <c r="D131">
        <v>637308</v>
      </c>
      <c r="G131" t="s">
        <v>298</v>
      </c>
      <c r="H131" s="1">
        <v>42613</v>
      </c>
      <c r="I131" t="s">
        <v>299</v>
      </c>
      <c r="J131" s="8">
        <v>0</v>
      </c>
      <c r="K131" s="8">
        <v>-590.36</v>
      </c>
      <c r="L131" s="8">
        <v>0</v>
      </c>
      <c r="M131" s="8">
        <v>0</v>
      </c>
      <c r="N131" s="8">
        <v>0</v>
      </c>
    </row>
    <row r="132" spans="1:14" x14ac:dyDescent="0.25">
      <c r="A132" t="s">
        <v>119</v>
      </c>
      <c r="B132">
        <v>3040947008</v>
      </c>
      <c r="C132" t="s">
        <v>173</v>
      </c>
      <c r="D132">
        <v>660269</v>
      </c>
      <c r="G132" t="s">
        <v>300</v>
      </c>
      <c r="H132" s="1">
        <v>42521</v>
      </c>
      <c r="I132" t="s">
        <v>301</v>
      </c>
      <c r="J132" s="8">
        <v>0</v>
      </c>
      <c r="K132" s="8">
        <v>0</v>
      </c>
      <c r="L132" s="8">
        <v>0</v>
      </c>
      <c r="M132" s="8">
        <v>0</v>
      </c>
      <c r="N132" s="8">
        <v>-0.01</v>
      </c>
    </row>
    <row r="133" spans="1:14" x14ac:dyDescent="0.25">
      <c r="A133" t="s">
        <v>119</v>
      </c>
      <c r="B133">
        <v>3040112174</v>
      </c>
      <c r="C133" t="s">
        <v>127</v>
      </c>
      <c r="D133">
        <v>660015</v>
      </c>
      <c r="G133" t="s">
        <v>302</v>
      </c>
      <c r="H133" s="1">
        <v>42735</v>
      </c>
      <c r="I133" t="s">
        <v>214</v>
      </c>
      <c r="J133" s="8">
        <v>0</v>
      </c>
      <c r="K133" s="8">
        <v>0</v>
      </c>
      <c r="L133" s="8">
        <v>0</v>
      </c>
      <c r="M133" s="8">
        <v>2982.62</v>
      </c>
      <c r="N133" s="8">
        <v>0</v>
      </c>
    </row>
    <row r="134" spans="1:14" x14ac:dyDescent="0.25">
      <c r="A134" t="s">
        <v>119</v>
      </c>
      <c r="B134">
        <v>3040442460</v>
      </c>
      <c r="C134" t="s">
        <v>136</v>
      </c>
      <c r="D134">
        <v>638240</v>
      </c>
      <c r="E134" t="s">
        <v>15</v>
      </c>
      <c r="F134">
        <v>634758</v>
      </c>
      <c r="G134" t="s">
        <v>303</v>
      </c>
      <c r="H134" s="1">
        <v>42766</v>
      </c>
      <c r="I134" t="s">
        <v>304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</row>
    <row r="135" spans="1:14" x14ac:dyDescent="0.25">
      <c r="A135" t="s">
        <v>119</v>
      </c>
      <c r="B135">
        <v>3040126000</v>
      </c>
      <c r="C135" t="s">
        <v>258</v>
      </c>
      <c r="D135">
        <v>637828</v>
      </c>
      <c r="G135" t="s">
        <v>305</v>
      </c>
      <c r="H135" s="1">
        <v>42735</v>
      </c>
      <c r="I135" t="s">
        <v>306</v>
      </c>
      <c r="J135" s="8">
        <v>0</v>
      </c>
      <c r="K135" s="8">
        <v>0</v>
      </c>
      <c r="L135" s="8">
        <v>0</v>
      </c>
      <c r="M135" s="8">
        <v>0</v>
      </c>
      <c r="N135" s="8">
        <v>-2389.94</v>
      </c>
    </row>
    <row r="136" spans="1:14" x14ac:dyDescent="0.25">
      <c r="A136" t="s">
        <v>119</v>
      </c>
      <c r="B136">
        <v>3040115000</v>
      </c>
      <c r="C136" t="s">
        <v>288</v>
      </c>
      <c r="D136">
        <v>634477</v>
      </c>
      <c r="E136" t="s">
        <v>15</v>
      </c>
      <c r="F136">
        <v>634473</v>
      </c>
      <c r="G136" t="s">
        <v>307</v>
      </c>
      <c r="H136" s="1">
        <v>42766</v>
      </c>
      <c r="I136" t="s">
        <v>290</v>
      </c>
      <c r="J136" s="8">
        <v>0</v>
      </c>
      <c r="K136" s="8">
        <v>0</v>
      </c>
      <c r="L136" s="8">
        <v>0</v>
      </c>
      <c r="M136" s="8">
        <v>-12308.87</v>
      </c>
      <c r="N136" s="8">
        <v>0</v>
      </c>
    </row>
    <row r="137" spans="1:14" x14ac:dyDescent="0.25">
      <c r="A137" t="s">
        <v>119</v>
      </c>
      <c r="B137">
        <v>3040112181</v>
      </c>
      <c r="C137" t="s">
        <v>127</v>
      </c>
      <c r="D137">
        <v>637609</v>
      </c>
      <c r="G137" t="s">
        <v>308</v>
      </c>
      <c r="H137" s="1">
        <v>42735</v>
      </c>
      <c r="I137" t="s">
        <v>275</v>
      </c>
      <c r="J137" s="8">
        <v>0</v>
      </c>
      <c r="K137" s="8">
        <v>0</v>
      </c>
      <c r="L137" s="8">
        <v>949.55</v>
      </c>
      <c r="M137" s="8">
        <v>0</v>
      </c>
      <c r="N137" s="8">
        <v>0</v>
      </c>
    </row>
    <row r="138" spans="1:14" x14ac:dyDescent="0.25">
      <c r="A138" t="s">
        <v>119</v>
      </c>
      <c r="B138">
        <v>3040442460</v>
      </c>
      <c r="C138" t="s">
        <v>136</v>
      </c>
      <c r="D138">
        <v>635676</v>
      </c>
      <c r="G138" t="s">
        <v>309</v>
      </c>
      <c r="H138" s="1">
        <v>42551</v>
      </c>
      <c r="I138" t="s">
        <v>304</v>
      </c>
      <c r="J138" s="8">
        <v>172.95</v>
      </c>
      <c r="K138" s="8">
        <v>0</v>
      </c>
      <c r="L138" s="8">
        <v>0</v>
      </c>
      <c r="M138" s="8">
        <v>3608.25</v>
      </c>
      <c r="N138" s="8">
        <v>0</v>
      </c>
    </row>
    <row r="139" spans="1:14" x14ac:dyDescent="0.25">
      <c r="A139" t="s">
        <v>119</v>
      </c>
      <c r="B139">
        <v>3040113000</v>
      </c>
      <c r="C139" t="s">
        <v>237</v>
      </c>
      <c r="D139">
        <v>636908</v>
      </c>
      <c r="E139" t="s">
        <v>20</v>
      </c>
      <c r="F139">
        <v>636908</v>
      </c>
      <c r="G139" t="s">
        <v>310</v>
      </c>
      <c r="H139" s="1">
        <v>42613</v>
      </c>
      <c r="I139" t="s">
        <v>265</v>
      </c>
      <c r="J139" s="8">
        <v>0</v>
      </c>
      <c r="K139" s="8">
        <v>0</v>
      </c>
      <c r="L139" s="8">
        <v>17092.36</v>
      </c>
      <c r="M139" s="8">
        <v>0</v>
      </c>
      <c r="N139" s="8">
        <v>0</v>
      </c>
    </row>
    <row r="140" spans="1:14" x14ac:dyDescent="0.25">
      <c r="A140" t="s">
        <v>119</v>
      </c>
      <c r="B140">
        <v>3040112101</v>
      </c>
      <c r="C140" t="s">
        <v>127</v>
      </c>
      <c r="D140">
        <v>636836</v>
      </c>
      <c r="G140" t="s">
        <v>311</v>
      </c>
      <c r="H140" s="1">
        <v>42766</v>
      </c>
      <c r="I140" t="s">
        <v>312</v>
      </c>
      <c r="J140" s="8">
        <v>0</v>
      </c>
      <c r="K140" s="8">
        <v>0</v>
      </c>
      <c r="L140" s="8">
        <v>0.01</v>
      </c>
      <c r="M140" s="8">
        <v>0</v>
      </c>
      <c r="N140" s="8">
        <v>0</v>
      </c>
    </row>
    <row r="141" spans="1:14" x14ac:dyDescent="0.25">
      <c r="A141" t="s">
        <v>119</v>
      </c>
      <c r="B141">
        <v>3040113000</v>
      </c>
      <c r="C141" t="s">
        <v>237</v>
      </c>
      <c r="D141">
        <v>637021</v>
      </c>
      <c r="E141" t="s">
        <v>15</v>
      </c>
      <c r="F141">
        <v>636908</v>
      </c>
      <c r="G141" t="s">
        <v>313</v>
      </c>
      <c r="H141" s="1">
        <v>42613</v>
      </c>
      <c r="I141" t="s">
        <v>239</v>
      </c>
      <c r="J141" s="8">
        <v>0</v>
      </c>
      <c r="K141" s="8">
        <v>0</v>
      </c>
      <c r="L141" s="8">
        <v>167.2</v>
      </c>
      <c r="M141" s="8">
        <v>0</v>
      </c>
      <c r="N141" s="8">
        <v>0</v>
      </c>
    </row>
    <row r="142" spans="1:14" x14ac:dyDescent="0.25">
      <c r="A142" t="s">
        <v>314</v>
      </c>
      <c r="B142">
        <v>3060003010</v>
      </c>
      <c r="C142" t="s">
        <v>315</v>
      </c>
      <c r="D142">
        <v>631496</v>
      </c>
      <c r="G142" t="s">
        <v>316</v>
      </c>
      <c r="H142" s="1">
        <v>42735</v>
      </c>
      <c r="I142" t="s">
        <v>317</v>
      </c>
      <c r="J142" s="8">
        <v>0</v>
      </c>
      <c r="K142" s="8">
        <v>0</v>
      </c>
      <c r="L142" s="8">
        <v>0</v>
      </c>
      <c r="M142" s="8">
        <v>-3294.91</v>
      </c>
      <c r="N142" s="8">
        <v>0</v>
      </c>
    </row>
    <row r="143" spans="1:14" x14ac:dyDescent="0.25">
      <c r="A143" t="s">
        <v>318</v>
      </c>
      <c r="B143">
        <v>3080001000</v>
      </c>
      <c r="C143" t="s">
        <v>319</v>
      </c>
      <c r="D143">
        <v>627998</v>
      </c>
      <c r="G143" t="s">
        <v>320</v>
      </c>
      <c r="H143" s="1">
        <v>42747</v>
      </c>
      <c r="I143" t="s">
        <v>321</v>
      </c>
      <c r="J143" s="8">
        <v>318.7</v>
      </c>
      <c r="K143" s="8">
        <v>0</v>
      </c>
      <c r="L143" s="8">
        <v>0</v>
      </c>
      <c r="M143" s="8">
        <v>0</v>
      </c>
      <c r="N143" s="8">
        <v>0</v>
      </c>
    </row>
    <row r="144" spans="1:14" x14ac:dyDescent="0.25">
      <c r="A144" t="s">
        <v>318</v>
      </c>
      <c r="B144">
        <v>3080001000</v>
      </c>
      <c r="C144" t="s">
        <v>319</v>
      </c>
      <c r="D144">
        <v>633579</v>
      </c>
      <c r="G144" t="s">
        <v>322</v>
      </c>
      <c r="H144" s="1">
        <v>42704</v>
      </c>
      <c r="I144" t="s">
        <v>323</v>
      </c>
      <c r="J144" s="8">
        <v>0</v>
      </c>
      <c r="K144" s="8">
        <v>0</v>
      </c>
      <c r="L144" s="8">
        <v>34681.07</v>
      </c>
      <c r="M144" s="8">
        <v>0</v>
      </c>
      <c r="N144" s="8">
        <v>0</v>
      </c>
    </row>
    <row r="145" spans="1:14" x14ac:dyDescent="0.25">
      <c r="A145" t="s">
        <v>324</v>
      </c>
      <c r="B145">
        <v>3100004300</v>
      </c>
      <c r="C145" t="s">
        <v>325</v>
      </c>
      <c r="D145">
        <v>633755</v>
      </c>
      <c r="E145" t="s">
        <v>20</v>
      </c>
      <c r="F145">
        <v>633755</v>
      </c>
      <c r="G145" t="s">
        <v>326</v>
      </c>
      <c r="H145" s="1">
        <v>42766</v>
      </c>
      <c r="I145" t="s">
        <v>327</v>
      </c>
      <c r="J145" s="8">
        <v>0</v>
      </c>
      <c r="K145" s="8">
        <v>0</v>
      </c>
      <c r="L145" s="8">
        <v>0</v>
      </c>
      <c r="M145" s="8">
        <v>0</v>
      </c>
      <c r="N145" s="8">
        <v>-32020.7</v>
      </c>
    </row>
    <row r="146" spans="1:14" x14ac:dyDescent="0.25">
      <c r="A146" t="s">
        <v>324</v>
      </c>
      <c r="B146">
        <v>3100004600</v>
      </c>
      <c r="C146" t="s">
        <v>325</v>
      </c>
      <c r="D146">
        <v>626864</v>
      </c>
      <c r="E146" t="s">
        <v>20</v>
      </c>
      <c r="F146">
        <v>626864</v>
      </c>
      <c r="G146" t="s">
        <v>328</v>
      </c>
      <c r="H146" s="1">
        <v>42276</v>
      </c>
      <c r="I146" t="s">
        <v>329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</row>
    <row r="147" spans="1:14" x14ac:dyDescent="0.25">
      <c r="A147" t="s">
        <v>324</v>
      </c>
      <c r="B147">
        <v>3100004600</v>
      </c>
      <c r="C147" t="s">
        <v>325</v>
      </c>
      <c r="D147">
        <v>626885</v>
      </c>
      <c r="E147" t="s">
        <v>15</v>
      </c>
      <c r="F147">
        <v>626864</v>
      </c>
      <c r="G147" t="s">
        <v>330</v>
      </c>
      <c r="H147" s="1">
        <v>41911</v>
      </c>
      <c r="I147" t="s">
        <v>331</v>
      </c>
      <c r="J147" s="8">
        <v>0</v>
      </c>
      <c r="K147" s="8">
        <v>0</v>
      </c>
      <c r="L147" s="8">
        <v>3248</v>
      </c>
      <c r="M147" s="8">
        <v>0</v>
      </c>
      <c r="N147" s="8">
        <v>0</v>
      </c>
    </row>
    <row r="148" spans="1:14" x14ac:dyDescent="0.25">
      <c r="A148" t="s">
        <v>324</v>
      </c>
      <c r="B148">
        <v>3100002000</v>
      </c>
      <c r="C148" t="s">
        <v>332</v>
      </c>
      <c r="D148">
        <v>667220</v>
      </c>
      <c r="G148" t="s">
        <v>333</v>
      </c>
      <c r="H148" s="1">
        <v>42551</v>
      </c>
      <c r="I148" t="s">
        <v>334</v>
      </c>
      <c r="J148" s="8">
        <v>0</v>
      </c>
      <c r="K148" s="8">
        <v>0</v>
      </c>
      <c r="L148" s="8">
        <v>0</v>
      </c>
      <c r="M148" s="8">
        <v>65710.570000000007</v>
      </c>
      <c r="N148" s="8">
        <v>0</v>
      </c>
    </row>
    <row r="149" spans="1:14" x14ac:dyDescent="0.25">
      <c r="A149" t="s">
        <v>324</v>
      </c>
      <c r="B149">
        <v>3100001020</v>
      </c>
      <c r="C149" t="s">
        <v>335</v>
      </c>
      <c r="D149">
        <v>618003</v>
      </c>
      <c r="E149" t="s">
        <v>20</v>
      </c>
      <c r="F149">
        <v>618003</v>
      </c>
      <c r="G149" t="s">
        <v>336</v>
      </c>
      <c r="H149" s="1">
        <v>42794</v>
      </c>
      <c r="I149" t="s">
        <v>337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</row>
    <row r="150" spans="1:14" x14ac:dyDescent="0.25">
      <c r="A150" t="s">
        <v>324</v>
      </c>
      <c r="B150">
        <v>3100002000</v>
      </c>
      <c r="C150" t="s">
        <v>332</v>
      </c>
      <c r="D150">
        <v>675234</v>
      </c>
      <c r="G150" t="s">
        <v>338</v>
      </c>
      <c r="H150" s="1">
        <v>42551</v>
      </c>
      <c r="I150" t="s">
        <v>339</v>
      </c>
      <c r="J150" s="8">
        <v>58546.23</v>
      </c>
      <c r="K150" s="8">
        <v>0</v>
      </c>
      <c r="L150" s="8">
        <v>244.23</v>
      </c>
      <c r="M150" s="8">
        <v>0</v>
      </c>
      <c r="N150" s="8">
        <v>0</v>
      </c>
    </row>
    <row r="151" spans="1:14" x14ac:dyDescent="0.25">
      <c r="A151" t="s">
        <v>324</v>
      </c>
      <c r="B151">
        <v>3100002000</v>
      </c>
      <c r="C151" t="s">
        <v>332</v>
      </c>
      <c r="D151">
        <v>674924</v>
      </c>
      <c r="G151" t="s">
        <v>340</v>
      </c>
      <c r="H151" s="1">
        <v>42185</v>
      </c>
      <c r="I151" t="s">
        <v>339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</row>
    <row r="152" spans="1:14" x14ac:dyDescent="0.25">
      <c r="A152" t="s">
        <v>324</v>
      </c>
      <c r="B152">
        <v>3100002000</v>
      </c>
      <c r="C152" t="s">
        <v>332</v>
      </c>
      <c r="D152">
        <v>631757</v>
      </c>
      <c r="G152" t="s">
        <v>341</v>
      </c>
      <c r="H152" s="1">
        <v>42735</v>
      </c>
      <c r="I152" t="s">
        <v>342</v>
      </c>
      <c r="J152" s="8">
        <v>2445.46</v>
      </c>
      <c r="K152" s="8">
        <v>0</v>
      </c>
      <c r="L152" s="8">
        <v>0</v>
      </c>
      <c r="M152" s="8">
        <v>0</v>
      </c>
      <c r="N152" s="8">
        <v>0</v>
      </c>
    </row>
    <row r="153" spans="1:14" x14ac:dyDescent="0.25">
      <c r="A153" t="s">
        <v>324</v>
      </c>
      <c r="B153">
        <v>3100002000</v>
      </c>
      <c r="C153" t="s">
        <v>332</v>
      </c>
      <c r="D153">
        <v>661761</v>
      </c>
      <c r="G153" t="s">
        <v>343</v>
      </c>
      <c r="H153" s="1">
        <v>42613</v>
      </c>
      <c r="I153" t="s">
        <v>342</v>
      </c>
      <c r="J153" s="8">
        <v>0</v>
      </c>
      <c r="K153" s="8">
        <v>0</v>
      </c>
      <c r="L153" s="8">
        <v>0</v>
      </c>
      <c r="M153" s="8">
        <v>0</v>
      </c>
      <c r="N153" s="8">
        <v>-16302.65</v>
      </c>
    </row>
    <row r="154" spans="1:14" x14ac:dyDescent="0.25">
      <c r="A154" t="s">
        <v>324</v>
      </c>
      <c r="B154">
        <v>3100049000</v>
      </c>
      <c r="C154" t="s">
        <v>188</v>
      </c>
      <c r="D154">
        <v>634304</v>
      </c>
      <c r="G154" t="s">
        <v>344</v>
      </c>
      <c r="H154" s="1">
        <v>42643</v>
      </c>
      <c r="I154" t="s">
        <v>345</v>
      </c>
      <c r="J154" s="8">
        <v>1233.49</v>
      </c>
      <c r="K154" s="8">
        <v>0</v>
      </c>
      <c r="L154" s="8">
        <v>9453.7199999999993</v>
      </c>
      <c r="M154" s="8">
        <v>0</v>
      </c>
      <c r="N154" s="8">
        <v>0</v>
      </c>
    </row>
    <row r="155" spans="1:14" x14ac:dyDescent="0.25">
      <c r="A155" t="s">
        <v>324</v>
      </c>
      <c r="B155">
        <v>3100004300</v>
      </c>
      <c r="C155" t="s">
        <v>325</v>
      </c>
      <c r="D155">
        <v>635152</v>
      </c>
      <c r="G155" t="s">
        <v>346</v>
      </c>
      <c r="H155" s="1">
        <v>42781</v>
      </c>
      <c r="I155" t="s">
        <v>347</v>
      </c>
      <c r="J155" s="8">
        <v>0</v>
      </c>
      <c r="K155" s="8">
        <v>0</v>
      </c>
      <c r="L155" s="8">
        <v>0</v>
      </c>
      <c r="M155" s="8">
        <v>0</v>
      </c>
      <c r="N155" s="8">
        <v>-1785.02</v>
      </c>
    </row>
    <row r="156" spans="1:14" x14ac:dyDescent="0.25">
      <c r="A156" t="s">
        <v>348</v>
      </c>
      <c r="B156">
        <v>6100001000</v>
      </c>
      <c r="C156" t="s">
        <v>349</v>
      </c>
      <c r="D156">
        <v>634073</v>
      </c>
      <c r="G156" t="s">
        <v>350</v>
      </c>
      <c r="H156" s="1">
        <v>42794</v>
      </c>
      <c r="I156" t="s">
        <v>351</v>
      </c>
      <c r="J156" s="8">
        <v>0</v>
      </c>
      <c r="K156" s="8">
        <v>0</v>
      </c>
      <c r="L156" s="8">
        <v>4715.6099999999997</v>
      </c>
      <c r="M156" s="8">
        <v>0</v>
      </c>
      <c r="N156" s="8">
        <v>0</v>
      </c>
    </row>
    <row r="157" spans="1:14" ht="19.5" thickBot="1" x14ac:dyDescent="0.35">
      <c r="H157" s="9"/>
      <c r="I157" s="10" t="s">
        <v>353</v>
      </c>
      <c r="J157" s="11">
        <f ca="1">COUNTIF(INDIRECT("J2:J"&amp;ROW()-1),"&lt;&gt;0")</f>
        <v>9</v>
      </c>
      <c r="K157" s="11">
        <f ca="1">COUNTIF(INDIRECT("K2:K"&amp;ROW()-1),"&lt;&gt;0")</f>
        <v>6</v>
      </c>
      <c r="L157" s="11">
        <f ca="1">COUNTIF(INDIRECT("L2:L"&amp;ROW()-1),"&lt;&gt;0")</f>
        <v>46</v>
      </c>
      <c r="M157" s="11">
        <f ca="1">COUNTIF(INDIRECT("M2:M"&amp;ROW()-1),"&lt;&gt;0")</f>
        <v>42</v>
      </c>
      <c r="N157" s="11">
        <f ca="1">COUNTIF(INDIRECT("N2:N"&amp;ROW()-1),"&lt;&gt;0")</f>
        <v>39</v>
      </c>
    </row>
    <row r="158" spans="1:14" ht="15.75" thickTop="1" x14ac:dyDescent="0.25"/>
  </sheetData>
  <conditionalFormatting sqref="J2">
    <cfRule type="cellIs" dxfId="11" priority="12" operator="greaterThan">
      <formula>0</formula>
    </cfRule>
  </conditionalFormatting>
  <conditionalFormatting sqref="K2">
    <cfRule type="cellIs" dxfId="10" priority="11" operator="lessThan">
      <formula>0</formula>
    </cfRule>
  </conditionalFormatting>
  <conditionalFormatting sqref="L2">
    <cfRule type="cellIs" dxfId="9" priority="10" operator="greaterThan">
      <formula>0</formula>
    </cfRule>
  </conditionalFormatting>
  <conditionalFormatting sqref="M2">
    <cfRule type="cellIs" dxfId="8" priority="8" operator="lessThan">
      <formula>0</formula>
    </cfRule>
    <cfRule type="cellIs" dxfId="7" priority="9" operator="greaterThan">
      <formula>0</formula>
    </cfRule>
  </conditionalFormatting>
  <conditionalFormatting sqref="N2">
    <cfRule type="cellIs" dxfId="6" priority="7" operator="lessThan">
      <formula>0</formula>
    </cfRule>
  </conditionalFormatting>
  <conditionalFormatting sqref="J3:J156">
    <cfRule type="cellIs" dxfId="5" priority="6" operator="greaterThan">
      <formula>0</formula>
    </cfRule>
  </conditionalFormatting>
  <conditionalFormatting sqref="K3:K156">
    <cfRule type="cellIs" dxfId="4" priority="5" operator="lessThan">
      <formula>0</formula>
    </cfRule>
  </conditionalFormatting>
  <conditionalFormatting sqref="L3:L156">
    <cfRule type="cellIs" dxfId="3" priority="4" operator="greaterThan">
      <formula>0</formula>
    </cfRule>
  </conditionalFormatting>
  <conditionalFormatting sqref="M3:M156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N3:N156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June 2017 Backlog by Org Code</vt:lpstr>
      <vt:lpstr>CLOSING BACKLOG DETAILS</vt:lpstr>
      <vt:lpstr>BB_CLOSING_BACKLOG_DETAILS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DeShazo</dc:creator>
  <cp:lastModifiedBy>Kari C. Le</cp:lastModifiedBy>
  <dcterms:created xsi:type="dcterms:W3CDTF">2017-07-03T19:04:28Z</dcterms:created>
  <dcterms:modified xsi:type="dcterms:W3CDTF">2017-07-05T15:53:10Z</dcterms:modified>
</cp:coreProperties>
</file>