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GCA\GCA_SDA\Data Analysis\GCA Metrics\6-June2018\"/>
    </mc:Choice>
  </mc:AlternateContent>
  <bookViews>
    <workbookView xWindow="120" yWindow="90" windowWidth="23895" windowHeight="14535"/>
  </bookViews>
  <sheets>
    <sheet name="June 2018 Backlog by Org Code" sheetId="2" r:id="rId1"/>
    <sheet name="CLOSING BACKLOG DETAILS" sheetId="1" r:id="rId2"/>
  </sheets>
  <definedNames>
    <definedName name="BB_CLOSING_BACKLOG_DETAILS">'CLOSING BACKLOG DETAILS'!$A$1:$O$111</definedName>
  </definedNames>
  <calcPr calcId="162913"/>
  <pivotCaches>
    <pivotCache cacheId="10" r:id="rId3"/>
  </pivotCaches>
</workbook>
</file>

<file path=xl/calcChain.xml><?xml version="1.0" encoding="utf-8"?>
<calcChain xmlns="http://schemas.openxmlformats.org/spreadsheetml/2006/main">
  <c r="N112" i="1" l="1"/>
  <c r="J112" i="1"/>
  <c r="M112" i="1"/>
  <c r="L112" i="1"/>
  <c r="K112" i="1"/>
</calcChain>
</file>

<file path=xl/sharedStrings.xml><?xml version="1.0" encoding="utf-8"?>
<sst xmlns="http://schemas.openxmlformats.org/spreadsheetml/2006/main" count="624" uniqueCount="287">
  <si>
    <t>Org Code</t>
  </si>
  <si>
    <t>Org Code Desc</t>
  </si>
  <si>
    <t>Budget Number</t>
  </si>
  <si>
    <t>Parent Flag</t>
  </si>
  <si>
    <t>Parent Grant</t>
  </si>
  <si>
    <t>Budget Name</t>
  </si>
  <si>
    <t>BUDGET END DATE</t>
  </si>
  <si>
    <t>Principal Investigator</t>
  </si>
  <si>
    <t>Open Encumbrance</t>
  </si>
  <si>
    <t>Cost Share</t>
  </si>
  <si>
    <t>Balance</t>
  </si>
  <si>
    <t>Open Invoice</t>
  </si>
  <si>
    <t>BUDGET_STATUS</t>
  </si>
  <si>
    <t>254-COLL ARTS &amp; SCIENCES</t>
  </si>
  <si>
    <t>INT STUDIES</t>
  </si>
  <si>
    <t>P</t>
  </si>
  <si>
    <t>USAWC FELLOWSHIP 16-17</t>
  </si>
  <si>
    <t>KASABA, RESAT</t>
  </si>
  <si>
    <t>3</t>
  </si>
  <si>
    <t>SPEECH &amp; HEAR SCI</t>
  </si>
  <si>
    <t>VA IPA - LAM</t>
  </si>
  <si>
    <t>KENDALL, DIANE L.</t>
  </si>
  <si>
    <t>PHYSICS</t>
  </si>
  <si>
    <t>FELIX</t>
  </si>
  <si>
    <t>HSU, SHIH-CHIEH</t>
  </si>
  <si>
    <t>258-COLLEGE OF EDUCATION</t>
  </si>
  <si>
    <t>DEPT OF EDUCATION</t>
  </si>
  <si>
    <t>S</t>
  </si>
  <si>
    <t>NOYCE SCHLR PARTICIPNT</t>
  </si>
  <si>
    <t>WINDSCHITL, MARK A</t>
  </si>
  <si>
    <t>NOYCE SCHOLARS</t>
  </si>
  <si>
    <t>260-COLLEGE OF ENGINEERING</t>
  </si>
  <si>
    <t>COMPUTER SCIENCE &amp; ENG</t>
  </si>
  <si>
    <t>DIAL - ODK TRANSITION</t>
  </si>
  <si>
    <t>ANDERSON, RICHARD J.</t>
  </si>
  <si>
    <t>MATL SCI &amp; ENGINEERING</t>
  </si>
  <si>
    <t>FILM MEMBRANE</t>
  </si>
  <si>
    <t>CAO, GUOZHONG</t>
  </si>
  <si>
    <t>ELECTRICAL ENGINEERING</t>
  </si>
  <si>
    <t>MAMISH APPA DATA CENTE</t>
  </si>
  <si>
    <t>MAMISHEV, ALEXANDER V</t>
  </si>
  <si>
    <t>AERO AND ASTRO</t>
  </si>
  <si>
    <t>NEXTSTEP</t>
  </si>
  <si>
    <t>LITTLE, JUSTIN M.</t>
  </si>
  <si>
    <t>BBN LORELEI</t>
  </si>
  <si>
    <t>SMITH, NOAH A</t>
  </si>
  <si>
    <t>CIVIL &amp; ENVIR ENGINEER</t>
  </si>
  <si>
    <t>DISEASE TRANSMISSION</t>
  </si>
  <si>
    <t>CHEN, QIUZI</t>
  </si>
  <si>
    <t>BIOENGINEERING</t>
  </si>
  <si>
    <t>ABBOTT FL SYNTHESIS</t>
  </si>
  <si>
    <t>RATNER, BUDDY D</t>
  </si>
  <si>
    <t>BOEING BONDING 2017</t>
  </si>
  <si>
    <t>FLINN, BRIAN D.</t>
  </si>
  <si>
    <t>FIZIKL-UAV/UGV</t>
  </si>
  <si>
    <t>HILL, KRISTI MORGANSEN</t>
  </si>
  <si>
    <t>263-COLLEGE OF ENVIRONMENT</t>
  </si>
  <si>
    <t>OCEANOGRAPHY</t>
  </si>
  <si>
    <t>DEEPGLIDER RAPID-MOCHA</t>
  </si>
  <si>
    <t>ERIKSEN, CHARLES C</t>
  </si>
  <si>
    <t>AQUATIC&amp;FISHERY SCIENC</t>
  </si>
  <si>
    <t>KBA SAC</t>
  </si>
  <si>
    <t>PUNT, ANDRE</t>
  </si>
  <si>
    <t>GRADIENT CHARTER</t>
  </si>
  <si>
    <t>ARMBRUST, E. VIRGINIA</t>
  </si>
  <si>
    <t>ENVRMNTL &amp; FOREST SCI</t>
  </si>
  <si>
    <t>LIDAR STREAM MODEL SUB</t>
  </si>
  <si>
    <t>ROGERS, LUKE W.</t>
  </si>
  <si>
    <t>DEEPGLIDER ABACO PILOT</t>
  </si>
  <si>
    <t>GRADIENTS 1.0</t>
  </si>
  <si>
    <t>CONSERVATION INTERNS</t>
  </si>
  <si>
    <t>EWING, KERN</t>
  </si>
  <si>
    <t>LLTK MARINE SURVIVAL</t>
  </si>
  <si>
    <t>CONVERSE, SARAH J</t>
  </si>
  <si>
    <t>DEAN GRANT &amp; CONTRACT</t>
  </si>
  <si>
    <t>DDCSP NFWF II</t>
  </si>
  <si>
    <t>LAWLER, JOSHUA J</t>
  </si>
  <si>
    <t>LIDAR STRM MODEL</t>
  </si>
  <si>
    <t>266-GRADUATE SCHOOL</t>
  </si>
  <si>
    <t>NEUROSCIENCE</t>
  </si>
  <si>
    <t>NEURO SCRI 15-17</t>
  </si>
  <si>
    <t>OBRADOVICH, HELENE J.</t>
  </si>
  <si>
    <t>272-SCHOOL OF SOCIAL WORK</t>
  </si>
  <si>
    <t>SCHOOL OF SOCIAL WORK</t>
  </si>
  <si>
    <t>BRONZEVILLE CTC PLUS</t>
  </si>
  <si>
    <t>HAGGERTY, KEVIN P.</t>
  </si>
  <si>
    <t>XXXADVXXXUPPER MICHIGA</t>
  </si>
  <si>
    <t>xxxADVxxxJPM CAREER PA</t>
  </si>
  <si>
    <t>BROWN, NATHANAEL R</t>
  </si>
  <si>
    <t>AUS IYDS MIDDLE COHORT</t>
  </si>
  <si>
    <t>CATALANO, RICHARD F</t>
  </si>
  <si>
    <t>301-HEALTH SCIENCES ADMIN</t>
  </si>
  <si>
    <t>ALC/DRUG ABUSE INSTIT</t>
  </si>
  <si>
    <t>RX OD PREVENTION</t>
  </si>
  <si>
    <t>BANTA-GREEN, CALEB J.</t>
  </si>
  <si>
    <t>PACIFIC NORTHWEST NODE</t>
  </si>
  <si>
    <t>DONOVAN, DENNIS</t>
  </si>
  <si>
    <t>304-SCHOOL OF MEDICINE</t>
  </si>
  <si>
    <t>DEPARTMENT OF MEDICINE</t>
  </si>
  <si>
    <t>SLK CTU GRANT</t>
  </si>
  <si>
    <t>COLLIER, ANN C</t>
  </si>
  <si>
    <t>ANESTHESIOLGY&amp;PAIN MED</t>
  </si>
  <si>
    <t>RETURN TO LEARN DEVELO</t>
  </si>
  <si>
    <t>VAVILALA, MONICA S.</t>
  </si>
  <si>
    <t>ASO 522</t>
  </si>
  <si>
    <t>JONES, THOMAS K</t>
  </si>
  <si>
    <t>CITN-10 MK-3475 NCI</t>
  </si>
  <si>
    <t>SHUSTOV, ANDREI R</t>
  </si>
  <si>
    <t>CITN-09: MCC MK-3475</t>
  </si>
  <si>
    <t>NGHIEM, PAUL</t>
  </si>
  <si>
    <t>MN 001 NATG 201</t>
  </si>
  <si>
    <t>LANDIS, CHARLES S</t>
  </si>
  <si>
    <t>PHYSIOLOGY &amp; BIOPHYSIC</t>
  </si>
  <si>
    <t>PERLMUTTER PVA</t>
  </si>
  <si>
    <t>PERLMUTTER, STEVE I</t>
  </si>
  <si>
    <t>ACTG PF- CORE</t>
  </si>
  <si>
    <t>MICROBIOLOGY</t>
  </si>
  <si>
    <t>SINGH CFF BAC VARIANTS</t>
  </si>
  <si>
    <t>SINGH, PRADEEP</t>
  </si>
  <si>
    <t>A5332 WOMENS SUPP</t>
  </si>
  <si>
    <t>VT464 IN CRPC</t>
  </si>
  <si>
    <t>MONTGOMERY, ROBERT B.</t>
  </si>
  <si>
    <t>PATHOLOGY</t>
  </si>
  <si>
    <t>PPMI VS. ADNI</t>
  </si>
  <si>
    <t>ZHANG, JING</t>
  </si>
  <si>
    <t>ERIN ADMIN CORE Y5</t>
  </si>
  <si>
    <t>MILLER, SAMUEL I</t>
  </si>
  <si>
    <t>GLOBAL HEALTH</t>
  </si>
  <si>
    <t>ERIN PROJ 1 YR5</t>
  </si>
  <si>
    <t>WALSON, JUDD L.</t>
  </si>
  <si>
    <t>ERIN PROJ 2 YR5</t>
  </si>
  <si>
    <t>ERIN ANU PP Y5</t>
  </si>
  <si>
    <t>CHAUDHARY, ANU</t>
  </si>
  <si>
    <t>LAB MEDICINE</t>
  </si>
  <si>
    <t>ERIN PROJ 3 YR5</t>
  </si>
  <si>
    <t>COOKSON, BRAD T</t>
  </si>
  <si>
    <t>NIDA UW COEPE</t>
  </si>
  <si>
    <t>TAUBEN, DAVID</t>
  </si>
  <si>
    <t>NEUROLOGY</t>
  </si>
  <si>
    <t>RANSOM AUPN</t>
  </si>
  <si>
    <t>RANSOM, BRUCE ROBERT</t>
  </si>
  <si>
    <t>VAGINAL CONTRACEPTIVE</t>
  </si>
  <si>
    <t>CELUM, CONNIE L.</t>
  </si>
  <si>
    <t>MMT PED TBI</t>
  </si>
  <si>
    <t>BAYER ESUS</t>
  </si>
  <si>
    <t>TIRSCHWELL, DAVID L.</t>
  </si>
  <si>
    <t>RADIOLOGY</t>
  </si>
  <si>
    <t>VA IPA REILLY</t>
  </si>
  <si>
    <t>KLEINHANS, NATALIA M.</t>
  </si>
  <si>
    <t>LAHEAD3 YR2</t>
  </si>
  <si>
    <t>MARCOVINA, SANTICA M.</t>
  </si>
  <si>
    <t>VA CONTRACT</t>
  </si>
  <si>
    <t>SPAIN, WILLIAM</t>
  </si>
  <si>
    <t>LUNG XPLANT</t>
  </si>
  <si>
    <t>AITKEN, MOIRA L.</t>
  </si>
  <si>
    <t>ERIN</t>
  </si>
  <si>
    <t>CCTN</t>
  </si>
  <si>
    <t>BREMNER, WILLIAM J</t>
  </si>
  <si>
    <t>PEDIATRICS</t>
  </si>
  <si>
    <t>PCORI</t>
  </si>
  <si>
    <t>Stout, James W.</t>
  </si>
  <si>
    <t>LAD</t>
  </si>
  <si>
    <t>RUSSELL, DAVID WILLIAM</t>
  </si>
  <si>
    <t>1</t>
  </si>
  <si>
    <t>SINGH CFMATTERS</t>
  </si>
  <si>
    <t>SURGERY</t>
  </si>
  <si>
    <t>DOD ABA PROPRANOLOL</t>
  </si>
  <si>
    <t>PHAM, TAM NGOC</t>
  </si>
  <si>
    <t>xxxADVxxxHORNE TBESC</t>
  </si>
  <si>
    <t>HORNE, DAVID J.</t>
  </si>
  <si>
    <t>CABB</t>
  </si>
  <si>
    <t>WEISS, MICHAEL D.</t>
  </si>
  <si>
    <t>CEDI</t>
  </si>
  <si>
    <t>SHPEP</t>
  </si>
  <si>
    <t>MORALES, LEO</t>
  </si>
  <si>
    <t>HEART HCN CHANNELS</t>
  </si>
  <si>
    <t>ZAGOTTA, WILLIAM N.</t>
  </si>
  <si>
    <t>MAYO U01 CREST-2</t>
  </si>
  <si>
    <t>BIOETHICS &amp; HUMANITIES</t>
  </si>
  <si>
    <t>UAF SUB</t>
  </si>
  <si>
    <t>BURKE, WYLIE</t>
  </si>
  <si>
    <t>PSYCHIATRY ADMIN</t>
  </si>
  <si>
    <t>RASKIND JPA ADCS 2017</t>
  </si>
  <si>
    <t>TSUANG, DEBBY W.</t>
  </si>
  <si>
    <t>JANSSEN BIOMARKERS</t>
  </si>
  <si>
    <t>GOSS CFMATTERS</t>
  </si>
  <si>
    <t>GOSS, CHRISTOPHER HOOPER</t>
  </si>
  <si>
    <t>COLLEGE-TO-WORK</t>
  </si>
  <si>
    <t>LARIMER, MARY E</t>
  </si>
  <si>
    <t>FIND HS-RDT FIELD 2017</t>
  </si>
  <si>
    <t>MURPHY, SEAN C</t>
  </si>
  <si>
    <t>T-CELL REGISTRY</t>
  </si>
  <si>
    <t>IBD QORUS</t>
  </si>
  <si>
    <t>ZISMAN, TIMOTHY L</t>
  </si>
  <si>
    <t>KORDE SA 2017-2018</t>
  </si>
  <si>
    <t>DAVIDSON, NANCY E</t>
  </si>
  <si>
    <t>TEENLABS US-D 2017</t>
  </si>
  <si>
    <t>CUREGN</t>
  </si>
  <si>
    <t>JEFFERSON, JONATHAN ASHLEY</t>
  </si>
  <si>
    <t>EARLY INFECT OFF Y23</t>
  </si>
  <si>
    <t>MCCLELLAND, RAYMOND SCOTT</t>
  </si>
  <si>
    <t>DRAWBRIDGE</t>
  </si>
  <si>
    <t>YAGER, PAUL</t>
  </si>
  <si>
    <t>BELIEF</t>
  </si>
  <si>
    <t>STAR FOLLOW UP</t>
  </si>
  <si>
    <t>LEE, JANIE M</t>
  </si>
  <si>
    <t>098 KOUP</t>
  </si>
  <si>
    <t>IMMUNOLOGY SLU</t>
  </si>
  <si>
    <t>SCRI SAS FY2015-17</t>
  </si>
  <si>
    <t>GOVERMAN, JOAN M</t>
  </si>
  <si>
    <t>PHARMACOLOGY</t>
  </si>
  <si>
    <t>ZHENG/HHMI STUD SUPP</t>
  </si>
  <si>
    <t>ZHENG, NING</t>
  </si>
  <si>
    <t>GENOME SCIENCES</t>
  </si>
  <si>
    <t>AUTISM GENE SUPP YR3</t>
  </si>
  <si>
    <t>EICHLER, EVAN E</t>
  </si>
  <si>
    <t>NEUROLOGICAL SURGERY</t>
  </si>
  <si>
    <t>CODMAN FELLOW 17-18</t>
  </si>
  <si>
    <t>ELLENBOGEN, RICHARD G.</t>
  </si>
  <si>
    <t>INOTUZUMAB UW12037</t>
  </si>
  <si>
    <t>CASSADAY, RYAN D.</t>
  </si>
  <si>
    <t>xxxADVxxxCC9647</t>
  </si>
  <si>
    <t>GOPAL, AJAY</t>
  </si>
  <si>
    <t>TURNER ADCS JPA 2017</t>
  </si>
  <si>
    <t>RASKIND, MURRAY</t>
  </si>
  <si>
    <t>815 MED</t>
  </si>
  <si>
    <t>GLYCO LAB STUDY-BECKER</t>
  </si>
  <si>
    <t>BECKER, PAMELA S</t>
  </si>
  <si>
    <t>REHABILITATION MEDICIN</t>
  </si>
  <si>
    <t>EMPLOYMENT TRNG PROJ</t>
  </si>
  <si>
    <t>JOHNSON, KURT LEWIS</t>
  </si>
  <si>
    <t>SOKOURENKO STTR P2</t>
  </si>
  <si>
    <t>SOKOURENKO, EVGUENI V.</t>
  </si>
  <si>
    <t>CARDIO PATH TRAINING</t>
  </si>
  <si>
    <t>SCHWARTZ, STEPHEN MARK</t>
  </si>
  <si>
    <t>CGF-1501-GALE</t>
  </si>
  <si>
    <t>GALE, MICHAEL J</t>
  </si>
  <si>
    <t>EARLY INFECTION Y23</t>
  </si>
  <si>
    <t>OPHTHALMOLOGY</t>
  </si>
  <si>
    <t>META-MUST TRIAL</t>
  </si>
  <si>
    <t>VAN GELDER, RUSSELL</t>
  </si>
  <si>
    <t>META-MUST TRIAL SUB</t>
  </si>
  <si>
    <t>CITN12-03 NIH</t>
  </si>
  <si>
    <t>YU, EVAN Y</t>
  </si>
  <si>
    <t>308-SCHOOL OF PHARMACY</t>
  </si>
  <si>
    <t>DEPARTMENT OF PHARMACY</t>
  </si>
  <si>
    <t>UW-OPRU YR10</t>
  </si>
  <si>
    <t>HEBERT, MARY F</t>
  </si>
  <si>
    <t>TELEHEALTH</t>
  </si>
  <si>
    <t>DEVINE, EMILY E.</t>
  </si>
  <si>
    <t>310-SCH OF PUBLIC HEALTH</t>
  </si>
  <si>
    <t>HEALTH SERVICES/MAIN</t>
  </si>
  <si>
    <t>SIM-SDM 2017</t>
  </si>
  <si>
    <t>CONRAD, DOUGLAS A</t>
  </si>
  <si>
    <t>BIOSTATISTICS</t>
  </si>
  <si>
    <t>SCRI BIOSTAT 2015-2017</t>
  </si>
  <si>
    <t>HEAGERTY, PATRICK J.</t>
  </si>
  <si>
    <t>SIM EVAL YEAR 3</t>
  </si>
  <si>
    <t>ENVIRO &amp; OCCUP HEALTH</t>
  </si>
  <si>
    <t>SHIP TRUCKERS JOHNSON</t>
  </si>
  <si>
    <t>JOHNSON, PETER W</t>
  </si>
  <si>
    <t>501-BOTHELL ADMINISTRATION</t>
  </si>
  <si>
    <t>BR-B CNTRS &amp; INSTIT</t>
  </si>
  <si>
    <t>2</t>
  </si>
  <si>
    <t>550-BOTHELL SCHOOL OF STEM</t>
  </si>
  <si>
    <t>BR-B STEM ADMIN</t>
  </si>
  <si>
    <t>NSF REU MANN</t>
  </si>
  <si>
    <t>MCLOUD-MANN, JENNIFER C</t>
  </si>
  <si>
    <t>NSF REU MANN SUB</t>
  </si>
  <si>
    <t>610-BR-T DEAN'S OFFICE</t>
  </si>
  <si>
    <t>BR-T DEAN'S OFFICE</t>
  </si>
  <si>
    <t>USAWC 16-17 SUB</t>
  </si>
  <si>
    <t>WARK, MICHAEL</t>
  </si>
  <si>
    <t>Major Area Description</t>
  </si>
  <si>
    <t>Deficit</t>
  </si>
  <si>
    <t>Count of records not equal to 0:</t>
  </si>
  <si>
    <t>BACKLOG BY ORG CODE WITH PI NAME</t>
  </si>
  <si>
    <t>Major Org Code Description</t>
  </si>
  <si>
    <t>Year</t>
  </si>
  <si>
    <t>PI or Budget Number</t>
  </si>
  <si>
    <t>2014</t>
  </si>
  <si>
    <t>2015</t>
  </si>
  <si>
    <t>2016</t>
  </si>
  <si>
    <t>2017</t>
  </si>
  <si>
    <t>2018</t>
  </si>
  <si>
    <t>Grand Total</t>
  </si>
  <si>
    <t>CLOSING BACKLOG -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</si>
</sst>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 applyAlignment="1" applyProtection="1">
      <alignment vertical="center"/>
    </xf>
    <xf numFmtId="0" fontId="1" fillId="0" borderId="1" xfId="0" applyFont="1" applyBorder="1" applyAlignment="1">
      <alignment horizontal="center" wrapText="1"/>
    </xf>
    <xf numFmtId="40" fontId="1" fillId="2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1" fillId="4" borderId="1" xfId="0" applyNumberFormat="1" applyFont="1" applyFill="1" applyBorder="1" applyAlignment="1">
      <alignment horizontal="center" wrapText="1"/>
    </xf>
    <xf numFmtId="40" fontId="1" fillId="5" borderId="1" xfId="0" applyNumberFormat="1" applyFont="1" applyFill="1" applyBorder="1" applyAlignment="1">
      <alignment horizontal="center" wrapText="1"/>
    </xf>
    <xf numFmtId="40" fontId="1" fillId="6" borderId="1" xfId="0" applyNumberFormat="1" applyFont="1" applyFill="1" applyBorder="1" applyAlignment="1">
      <alignment horizontal="center" wrapText="1"/>
    </xf>
    <xf numFmtId="40" fontId="0" fillId="0" borderId="0" xfId="0" applyNumberFormat="1"/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2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18"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6" tint="0.39994506668294322"/>
        </patternFill>
      </fill>
    </dxf>
    <dxf>
      <fill>
        <patternFill>
          <bgColor theme="2" tint="-0.24994659260841701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DeShazo" refreshedDate="43283.390338657409" createdVersion="6" refreshedVersion="6" minRefreshableVersion="3" recordCount="110">
  <cacheSource type="worksheet">
    <worksheetSource name="BB_CLOSING_BACKLOG_DETAILS"/>
  </cacheSource>
  <cacheFields count="15">
    <cacheField name="Major Area Description" numFmtId="0">
      <sharedItems count="13">
        <s v="254-COLL ARTS &amp; SCIENCES"/>
        <s v="258-COLLEGE OF EDUCATION"/>
        <s v="260-COLLEGE OF ENGINEERING"/>
        <s v="263-COLLEGE OF ENVIRONMENT"/>
        <s v="266-GRADUATE SCHOOL"/>
        <s v="272-SCHOOL OF SOCIAL WORK"/>
        <s v="301-HEALTH SCIENCES ADMIN"/>
        <s v="304-SCHOOL OF MEDICINE"/>
        <s v="308-SCHOOL OF PHARMACY"/>
        <s v="310-SCH OF PUBLIC HEALTH"/>
        <s v="501-BOTHELL ADMINISTRATION"/>
        <s v="550-BOTHELL SCHOOL OF STEM"/>
        <s v="610-BR-T DEAN'S OFFICE"/>
      </sharedItems>
    </cacheField>
    <cacheField name="Org Code" numFmtId="0">
      <sharedItems containsSemiMixedTypes="0" containsString="0" containsNumber="1" containsInteger="1" minValue="2540574269" maxValue="61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0107" maxValue="802595" count="110">
        <n v="802578"/>
        <n v="610811"/>
        <n v="662898"/>
        <n v="801340"/>
        <n v="801316"/>
        <n v="661895"/>
        <n v="660115"/>
        <n v="660117"/>
        <n v="632315"/>
        <n v="632110"/>
        <n v="631884"/>
        <n v="631547"/>
        <n v="662986"/>
        <n v="664639"/>
        <n v="612687"/>
        <n v="639637"/>
        <n v="634362"/>
        <n v="660558"/>
        <n v="628931"/>
        <n v="634044"/>
        <n v="631362"/>
        <n v="666873"/>
        <n v="802591"/>
        <n v="660364"/>
        <n v="633006"/>
        <n v="664813"/>
        <n v="664940"/>
        <n v="639095"/>
        <n v="668509"/>
        <n v="638070"/>
        <n v="610204"/>
        <n v="632739"/>
        <n v="632896"/>
        <n v="632968"/>
        <n v="633584"/>
        <n v="634051"/>
        <n v="634063"/>
        <n v="634175"/>
        <n v="634220"/>
        <n v="634236"/>
        <n v="634314"/>
        <n v="633407"/>
        <n v="636962"/>
        <n v="628068"/>
        <n v="628069"/>
        <n v="628070"/>
        <n v="628071"/>
        <n v="628072"/>
        <n v="627602"/>
        <n v="628220"/>
        <n v="632347"/>
        <n v="630188"/>
        <n v="632518"/>
        <n v="612782"/>
        <n v="631665"/>
        <n v="612756"/>
        <n v="632014"/>
        <n v="627950"/>
        <n v="611192"/>
        <n v="632405"/>
        <n v="629100"/>
        <n v="662600"/>
        <n v="665917"/>
        <n v="661177"/>
        <n v="634464"/>
        <n v="675473"/>
        <n v="669358"/>
        <n v="661575"/>
        <n v="661736"/>
        <n v="660824"/>
        <n v="662282"/>
        <n v="660664"/>
        <n v="667523"/>
        <n v="662751"/>
        <n v="663462"/>
        <n v="664012"/>
        <n v="664631"/>
        <n v="665031"/>
        <n v="665315"/>
        <n v="662264"/>
        <n v="639780"/>
        <n v="634765"/>
        <n v="635187"/>
        <n v="610107"/>
        <n v="635921"/>
        <n v="800986"/>
        <n v="637064"/>
        <n v="800585"/>
        <n v="661036"/>
        <n v="638621"/>
        <n v="661421"/>
        <n v="639795"/>
        <n v="677154"/>
        <n v="639871"/>
        <n v="675508"/>
        <n v="657244"/>
        <n v="660151"/>
        <n v="660500"/>
        <n v="660501"/>
        <n v="637621"/>
        <n v="627270"/>
        <n v="631797"/>
        <n v="636043"/>
        <n v="632843"/>
        <n v="633924"/>
        <n v="631757"/>
        <n v="632926"/>
        <n v="628810"/>
        <n v="628811"/>
        <n v="802595"/>
      </sharedItems>
    </cacheField>
    <cacheField name="Parent Flag" numFmtId="0">
      <sharedItems containsBlank="1"/>
    </cacheField>
    <cacheField name="Parent Grant" numFmtId="0">
      <sharedItems containsString="0" containsBlank="1" containsNumber="1" containsInteger="1" minValue="610204" maxValue="802578"/>
    </cacheField>
    <cacheField name="Budget Name" numFmtId="0">
      <sharedItems/>
    </cacheField>
    <cacheField name="BUDGET END DATE" numFmtId="14">
      <sharedItems containsSemiMixedTypes="0" containsNonDate="0" containsDate="1" containsString="0" minDate="2014-08-31T00:00:00" maxDate="2018-03-01T00:00:00" count="33">
        <d v="2017-09-22T00:00:00"/>
        <d v="2017-11-14T00:00:00"/>
        <d v="2017-12-22T00:00:00"/>
        <d v="2014-08-31T00:00:00"/>
        <d v="2017-12-31T00:00:00"/>
        <d v="2017-05-31T00:00:00"/>
        <d v="2018-01-19T00:00:00"/>
        <d v="2018-02-28T00:00:00"/>
        <d v="2017-11-22T00:00:00"/>
        <d v="2017-09-30T00:00:00"/>
        <d v="2017-07-31T00:00:00"/>
        <d v="2017-06-30T00:00:00"/>
        <d v="2017-08-31T00:00:00"/>
        <d v="2017-11-30T00:00:00"/>
        <d v="2018-01-31T00:00:00"/>
        <d v="2018-01-28T00:00:00"/>
        <d v="2017-03-31T00:00:00"/>
        <d v="2016-07-31T00:00:00"/>
        <d v="2015-07-31T00:00:00"/>
        <d v="2017-09-14T00:00:00"/>
        <d v="2017-10-15T00:00:00"/>
        <d v="2017-12-30T00:00:00"/>
        <d v="2017-09-26T00:00:00"/>
        <d v="2017-10-29T00:00:00"/>
        <d v="2017-09-27T00:00:00"/>
        <d v="2017-11-08T00:00:00"/>
        <d v="2017-10-05T00:00:00"/>
        <d v="2017-11-09T00:00:00"/>
        <d v="2018-01-15T00:00:00"/>
        <d v="2017-07-24T00:00:00"/>
        <d v="2015-12-31T00:00:00"/>
        <d v="2017-09-18T00:00:00"/>
        <d v="2016-12-31T00:00:00"/>
      </sharedItems>
      <fieldGroup base="7">
        <rangePr groupBy="years" startDate="2014-08-31T00:00:00" endDate="2018-03-01T00:00:00"/>
        <groupItems count="7">
          <s v="&lt;8/31/2014"/>
          <s v="2014"/>
          <s v="2015"/>
          <s v="2016"/>
          <s v="2017"/>
          <s v="2018"/>
          <s v="&gt;3/1/2018"/>
        </groupItems>
      </fieldGroup>
    </cacheField>
    <cacheField name="Principal Investigator" numFmtId="0">
      <sharedItems count="88">
        <s v="KASABA, RESAT"/>
        <s v="KENDALL, DIANE L."/>
        <s v="HSU, SHIH-CHIEH"/>
        <s v="WINDSCHITL, MARK A"/>
        <s v="ANDERSON, RICHARD J."/>
        <s v="CAO, GUOZHONG"/>
        <s v="MAMISHEV, ALEXANDER V"/>
        <s v="LITTLE, JUSTIN M."/>
        <s v="SMITH, NOAH A"/>
        <s v="CHEN, QIUZI"/>
        <s v="RATNER, BUDDY D"/>
        <s v="FLINN, BRIAN D."/>
        <s v="HILL, KRISTI MORGANSEN"/>
        <s v="ERIKSEN, CHARLES C"/>
        <s v="PUNT, ANDRE"/>
        <s v="ARMBRUST, E. VIRGINIA"/>
        <s v="ROGERS, LUKE W."/>
        <s v="EWING, KERN"/>
        <s v="CONVERSE, SARAH J"/>
        <s v="LAWLER, JOSHUA J"/>
        <s v="OBRADOVICH, HELENE J."/>
        <s v="HAGGERTY, KEVIN P."/>
        <s v="BROWN, NATHANAEL R"/>
        <s v="CATALANO, RICHARD F"/>
        <s v="BANTA-GREEN, CALEB J."/>
        <s v="DONOVAN, DENNIS"/>
        <s v="COLLIER, ANN C"/>
        <s v="VAVILALA, MONICA S."/>
        <s v="JONES, THOMAS K"/>
        <s v="SHUSTOV, ANDREI R"/>
        <s v="NGHIEM, PAUL"/>
        <s v="LANDIS, CHARLES S"/>
        <s v="PERLMUTTER, STEVE I"/>
        <s v="SINGH, PRADEEP"/>
        <s v="MONTGOMERY, ROBERT B."/>
        <s v="ZHANG, JING"/>
        <s v="MILLER, SAMUEL I"/>
        <s v="WALSON, JUDD L."/>
        <s v="CHAUDHARY, ANU"/>
        <s v="COOKSON, BRAD T"/>
        <s v="TAUBEN, DAVID"/>
        <s v="RANSOM, BRUCE ROBERT"/>
        <s v="CELUM, CONNIE L."/>
        <s v="TIRSCHWELL, DAVID L."/>
        <s v="KLEINHANS, NATALIA M."/>
        <s v="MARCOVINA, SANTICA M."/>
        <s v="SPAIN, WILLIAM"/>
        <s v="AITKEN, MOIRA L."/>
        <s v="BREMNER, WILLIAM J"/>
        <s v="Stout, James W."/>
        <s v="RUSSELL, DAVID WILLIAM"/>
        <s v="PHAM, TAM NGOC"/>
        <s v="HORNE, DAVID J."/>
        <s v="WEISS, MICHAEL D."/>
        <s v="MORALES, LEO"/>
        <s v="ZAGOTTA, WILLIAM N."/>
        <s v="BURKE, WYLIE"/>
        <s v="TSUANG, DEBBY W."/>
        <s v="GOSS, CHRISTOPHER HOOPER"/>
        <s v="LARIMER, MARY E"/>
        <s v="MURPHY, SEAN C"/>
        <s v="ZISMAN, TIMOTHY L"/>
        <s v="DAVIDSON, NANCY E"/>
        <s v="JEFFERSON, JONATHAN ASHLEY"/>
        <s v="MCCLELLAND, RAYMOND SCOTT"/>
        <s v="YAGER, PAUL"/>
        <s v="LEE, JANIE M"/>
        <s v="GOVERMAN, JOAN M"/>
        <s v="ZHENG, NING"/>
        <s v="EICHLER, EVAN E"/>
        <s v="ELLENBOGEN, RICHARD G."/>
        <s v="CASSADAY, RYAN D."/>
        <s v="GOPAL, AJAY"/>
        <s v="RASKIND, MURRAY"/>
        <s v="BECKER, PAMELA S"/>
        <s v="JOHNSON, KURT LEWIS"/>
        <s v="SOKOURENKO, EVGUENI V."/>
        <s v="SCHWARTZ, STEPHEN MARK"/>
        <s v="GALE, MICHAEL J"/>
        <s v="VAN GELDER, RUSSELL"/>
        <s v="YU, EVAN Y"/>
        <s v="HEBERT, MARY F"/>
        <s v="DEVINE, EMILY E."/>
        <s v="CONRAD, DOUGLAS A"/>
        <s v="HEAGERTY, PATRICK J."/>
        <s v="JOHNSON, PETER W"/>
        <s v="MCLOUD-MANN, JENNIFER C"/>
        <s v="WARK, MICHAEL"/>
      </sharedItems>
    </cacheField>
    <cacheField name="Open Encumbrance" numFmtId="40">
      <sharedItems containsSemiMixedTypes="0" containsString="0" containsNumber="1" minValue="0" maxValue="10000"/>
    </cacheField>
    <cacheField name="Cost Share" numFmtId="40">
      <sharedItems containsSemiMixedTypes="0" containsString="0" containsNumber="1" minValue="-116773.2" maxValue="0"/>
    </cacheField>
    <cacheField name="Balance" numFmtId="40">
      <sharedItems containsSemiMixedTypes="0" containsString="0" containsNumber="1" minValue="0" maxValue="180044.35"/>
    </cacheField>
    <cacheField name="Open Invoice" numFmtId="40">
      <sharedItems containsSemiMixedTypes="0" containsString="0" containsNumber="1" minValue="-12386.65" maxValue="90000"/>
    </cacheField>
    <cacheField name="Deficit" numFmtId="40">
      <sharedItems containsSemiMixedTypes="0" containsString="0" containsNumber="1" minValue="-292000" maxValue="0"/>
    </cacheField>
    <cacheField name="BUDGET_STATU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n v="2540748000"/>
    <s v="INT STUDIES"/>
    <x v="0"/>
    <s v="P"/>
    <n v="802578"/>
    <s v="USAWC FELLOWSHIP 16-17"/>
    <x v="0"/>
    <x v="0"/>
    <n v="0"/>
    <n v="0"/>
    <n v="0"/>
    <n v="-12386.65"/>
    <n v="0"/>
    <s v="3"/>
  </r>
  <r>
    <x v="0"/>
    <n v="2540588000"/>
    <s v="SPEECH &amp; HEAR SCI"/>
    <x v="1"/>
    <m/>
    <m/>
    <s v="VA IPA - LAM"/>
    <x v="1"/>
    <x v="1"/>
    <n v="0"/>
    <n v="0"/>
    <n v="3508.17"/>
    <n v="365.72"/>
    <n v="0"/>
    <s v="3"/>
  </r>
  <r>
    <x v="0"/>
    <n v="2540574269"/>
    <s v="PHYSICS"/>
    <x v="2"/>
    <m/>
    <m/>
    <s v="FELIX"/>
    <x v="2"/>
    <x v="2"/>
    <n v="0"/>
    <n v="0"/>
    <n v="0"/>
    <n v="0"/>
    <n v="0"/>
    <s v="3"/>
  </r>
  <r>
    <x v="1"/>
    <n v="2580001000"/>
    <s v="DEPT OF EDUCATION"/>
    <x v="3"/>
    <s v="S"/>
    <n v="801316"/>
    <s v="NOYCE SCHLR PARTICIPNT"/>
    <x v="3"/>
    <x v="3"/>
    <n v="0"/>
    <n v="0"/>
    <n v="42032"/>
    <n v="0"/>
    <n v="0"/>
    <s v="3"/>
  </r>
  <r>
    <x v="1"/>
    <n v="2580001000"/>
    <s v="DEPT OF EDUCATION"/>
    <x v="4"/>
    <s v="P"/>
    <n v="801316"/>
    <s v="NOYCE SCHOLARS"/>
    <x v="3"/>
    <x v="3"/>
    <n v="0"/>
    <n v="0"/>
    <n v="40.82"/>
    <n v="0"/>
    <n v="0"/>
    <s v="3"/>
  </r>
  <r>
    <x v="2"/>
    <n v="2600008000"/>
    <s v="COMPUTER SCIENCE &amp; ENG"/>
    <x v="5"/>
    <m/>
    <m/>
    <s v="DIAL - ODK TRANSITION"/>
    <x v="4"/>
    <x v="4"/>
    <n v="0"/>
    <n v="0"/>
    <n v="0"/>
    <n v="50000"/>
    <n v="0"/>
    <s v="3"/>
  </r>
  <r>
    <x v="2"/>
    <n v="2600011000"/>
    <s v="MATL SCI &amp; ENGINEERING"/>
    <x v="6"/>
    <m/>
    <m/>
    <s v="FILM MEMBRANE"/>
    <x v="5"/>
    <x v="5"/>
    <n v="118.52"/>
    <n v="0"/>
    <n v="0"/>
    <n v="0"/>
    <n v="0"/>
    <s v="3"/>
  </r>
  <r>
    <x v="2"/>
    <n v="2600007580"/>
    <s v="ELECTRICAL ENGINEERING"/>
    <x v="7"/>
    <m/>
    <m/>
    <s v="MAMISH APPA DATA CENTE"/>
    <x v="4"/>
    <x v="6"/>
    <n v="0"/>
    <n v="-3316.86"/>
    <n v="0"/>
    <n v="49573.42"/>
    <n v="0"/>
    <s v="3"/>
  </r>
  <r>
    <x v="2"/>
    <n v="2600004000"/>
    <s v="AERO AND ASTRO"/>
    <x v="8"/>
    <m/>
    <m/>
    <s v="NEXTSTEP"/>
    <x v="6"/>
    <x v="7"/>
    <n v="0"/>
    <n v="0"/>
    <n v="0"/>
    <n v="4900.21"/>
    <n v="0"/>
    <s v="3"/>
  </r>
  <r>
    <x v="2"/>
    <n v="2600008000"/>
    <s v="COMPUTER SCIENCE &amp; ENG"/>
    <x v="9"/>
    <m/>
    <m/>
    <s v="BBN LORELEI"/>
    <x v="4"/>
    <x v="8"/>
    <n v="7.79"/>
    <n v="0"/>
    <n v="0"/>
    <n v="0"/>
    <n v="0"/>
    <s v="3"/>
  </r>
  <r>
    <x v="2"/>
    <n v="2600006000"/>
    <s v="CIVIL &amp; ENVIR ENGINEER"/>
    <x v="10"/>
    <s v="P"/>
    <n v="631884"/>
    <s v="DISEASE TRANSMISSION"/>
    <x v="7"/>
    <x v="9"/>
    <n v="0"/>
    <n v="0"/>
    <n v="46094.559999999998"/>
    <n v="0"/>
    <n v="0"/>
    <s v="3"/>
  </r>
  <r>
    <x v="2"/>
    <n v="2600014110"/>
    <s v="BIOENGINEERING"/>
    <x v="11"/>
    <m/>
    <m/>
    <s v="ABBOTT FL SYNTHESIS"/>
    <x v="4"/>
    <x v="10"/>
    <n v="0"/>
    <n v="0"/>
    <n v="0"/>
    <n v="0"/>
    <n v="-15201.57"/>
    <s v="3"/>
  </r>
  <r>
    <x v="2"/>
    <n v="2600011000"/>
    <s v="MATL SCI &amp; ENGINEERING"/>
    <x v="12"/>
    <m/>
    <m/>
    <s v="BOEING BONDING 2017"/>
    <x v="8"/>
    <x v="11"/>
    <n v="0"/>
    <n v="0"/>
    <n v="20000"/>
    <n v="0"/>
    <n v="0"/>
    <s v="3"/>
  </r>
  <r>
    <x v="2"/>
    <n v="2600004000"/>
    <s v="AERO AND ASTRO"/>
    <x v="13"/>
    <m/>
    <m/>
    <s v="FIZIKL-UAV/UGV"/>
    <x v="9"/>
    <x v="12"/>
    <n v="0"/>
    <n v="0"/>
    <n v="22837.5"/>
    <n v="80651"/>
    <n v="0"/>
    <s v="3"/>
  </r>
  <r>
    <x v="3"/>
    <n v="2630002000"/>
    <s v="OCEANOGRAPHY"/>
    <x v="14"/>
    <s v="S"/>
    <n v="628931"/>
    <s v="DEEPGLIDER RAPID-MOCHA"/>
    <x v="7"/>
    <x v="13"/>
    <n v="0"/>
    <n v="0"/>
    <n v="0"/>
    <n v="0"/>
    <n v="-0.01"/>
    <s v="3"/>
  </r>
  <r>
    <x v="3"/>
    <n v="2630003000"/>
    <s v="AQUATIC&amp;FISHERY SCIENC"/>
    <x v="15"/>
    <m/>
    <m/>
    <s v="KBA SAC"/>
    <x v="4"/>
    <x v="14"/>
    <n v="0"/>
    <n v="0"/>
    <n v="0"/>
    <n v="0"/>
    <n v="-216.64"/>
    <s v="3"/>
  </r>
  <r>
    <x v="3"/>
    <n v="2630002000"/>
    <s v="OCEANOGRAPHY"/>
    <x v="16"/>
    <s v="S"/>
    <n v="634044"/>
    <s v="GRADIENT CHARTER"/>
    <x v="7"/>
    <x v="15"/>
    <n v="0"/>
    <n v="0"/>
    <n v="0"/>
    <n v="0"/>
    <n v="0"/>
    <s v="3"/>
  </r>
  <r>
    <x v="3"/>
    <n v="2630008000"/>
    <s v="ENVRMNTL &amp; FOREST SCI"/>
    <x v="17"/>
    <s v="S"/>
    <n v="660364"/>
    <s v="LIDAR STREAM MODEL SUB"/>
    <x v="4"/>
    <x v="16"/>
    <n v="0"/>
    <n v="0"/>
    <n v="0"/>
    <n v="0"/>
    <n v="0"/>
    <s v="3"/>
  </r>
  <r>
    <x v="3"/>
    <n v="2630002000"/>
    <s v="OCEANOGRAPHY"/>
    <x v="18"/>
    <s v="P"/>
    <n v="628931"/>
    <s v="DEEPGLIDER ABACO PILOT"/>
    <x v="7"/>
    <x v="13"/>
    <n v="0"/>
    <n v="0"/>
    <n v="0"/>
    <n v="0"/>
    <n v="0"/>
    <s v="3"/>
  </r>
  <r>
    <x v="3"/>
    <n v="2630002000"/>
    <s v="OCEANOGRAPHY"/>
    <x v="19"/>
    <s v="P"/>
    <n v="634044"/>
    <s v="GRADIENTS 1.0"/>
    <x v="7"/>
    <x v="15"/>
    <n v="0"/>
    <n v="0"/>
    <n v="0.08"/>
    <n v="0"/>
    <n v="0"/>
    <s v="3"/>
  </r>
  <r>
    <x v="3"/>
    <n v="2630008000"/>
    <s v="ENVRMNTL &amp; FOREST SCI"/>
    <x v="20"/>
    <m/>
    <m/>
    <s v="CONSERVATION INTERNS"/>
    <x v="9"/>
    <x v="17"/>
    <n v="0"/>
    <n v="-5701.89"/>
    <n v="0"/>
    <n v="35739.199999999997"/>
    <n v="0"/>
    <s v="3"/>
  </r>
  <r>
    <x v="3"/>
    <n v="2630003000"/>
    <s v="AQUATIC&amp;FISHERY SCIENC"/>
    <x v="21"/>
    <m/>
    <m/>
    <s v="LLTK MARINE SURVIVAL"/>
    <x v="10"/>
    <x v="18"/>
    <n v="0"/>
    <n v="0"/>
    <n v="0"/>
    <n v="1618.02"/>
    <n v="0"/>
    <s v="3"/>
  </r>
  <r>
    <x v="3"/>
    <n v="2630012010"/>
    <s v="DEAN GRANT &amp; CONTRACT"/>
    <x v="22"/>
    <m/>
    <m/>
    <s v="DDCSP NFWF II"/>
    <x v="4"/>
    <x v="19"/>
    <n v="0"/>
    <n v="0"/>
    <n v="0"/>
    <n v="50959.21"/>
    <n v="0"/>
    <s v="3"/>
  </r>
  <r>
    <x v="3"/>
    <n v="2630003000"/>
    <s v="AQUATIC&amp;FISHERY SCIENC"/>
    <x v="23"/>
    <s v="P"/>
    <n v="660364"/>
    <s v="LIDAR STRM MODEL"/>
    <x v="4"/>
    <x v="18"/>
    <n v="0"/>
    <n v="0"/>
    <n v="0"/>
    <n v="90000"/>
    <n v="0"/>
    <s v="3"/>
  </r>
  <r>
    <x v="4"/>
    <n v="2660217000"/>
    <s v="NEUROSCIENCE"/>
    <x v="24"/>
    <m/>
    <m/>
    <s v="NEURO SCRI 15-17"/>
    <x v="11"/>
    <x v="20"/>
    <n v="0"/>
    <n v="0"/>
    <n v="7238.26"/>
    <n v="0"/>
    <n v="0"/>
    <s v="3"/>
  </r>
  <r>
    <x v="5"/>
    <n v="2720001010"/>
    <s v="SCHOOL OF SOCIAL WORK"/>
    <x v="25"/>
    <m/>
    <m/>
    <s v="BRONZEVILLE CTC PLUS"/>
    <x v="9"/>
    <x v="21"/>
    <n v="0"/>
    <n v="0"/>
    <n v="0"/>
    <n v="0"/>
    <n v="0"/>
    <s v="3"/>
  </r>
  <r>
    <x v="5"/>
    <n v="2720001010"/>
    <s v="SCHOOL OF SOCIAL WORK"/>
    <x v="26"/>
    <m/>
    <m/>
    <s v="XXXADVXXXUPPER MICHIGA"/>
    <x v="9"/>
    <x v="21"/>
    <n v="0"/>
    <n v="0"/>
    <n v="2964.55"/>
    <n v="0"/>
    <n v="0"/>
    <s v="3"/>
  </r>
  <r>
    <x v="5"/>
    <n v="2720001000"/>
    <s v="SCHOOL OF SOCIAL WORK"/>
    <x v="27"/>
    <s v="S"/>
    <n v="632926"/>
    <s v="xxxADVxxxJPM CAREER PA"/>
    <x v="11"/>
    <x v="22"/>
    <n v="0"/>
    <n v="0"/>
    <n v="23602.34"/>
    <n v="0"/>
    <n v="0"/>
    <s v="3"/>
  </r>
  <r>
    <x v="5"/>
    <n v="2720001010"/>
    <s v="SCHOOL OF SOCIAL WORK"/>
    <x v="28"/>
    <m/>
    <m/>
    <s v="AUS IYDS MIDDLE COHORT"/>
    <x v="9"/>
    <x v="23"/>
    <n v="0"/>
    <n v="0"/>
    <n v="0"/>
    <n v="0"/>
    <n v="0"/>
    <s v="3"/>
  </r>
  <r>
    <x v="6"/>
    <n v="3010222000"/>
    <s v="ALC/DRUG ABUSE INSTIT"/>
    <x v="29"/>
    <m/>
    <m/>
    <s v="RX OD PREVENTION"/>
    <x v="12"/>
    <x v="24"/>
    <n v="0"/>
    <n v="0"/>
    <n v="0"/>
    <n v="0"/>
    <n v="0"/>
    <s v="3"/>
  </r>
  <r>
    <x v="6"/>
    <n v="3010222000"/>
    <s v="ALC/DRUG ABUSE INSTIT"/>
    <x v="30"/>
    <s v="P"/>
    <n v="610204"/>
    <s v="PACIFIC NORTHWEST NODE"/>
    <x v="5"/>
    <x v="25"/>
    <n v="0"/>
    <n v="0"/>
    <n v="0"/>
    <n v="0"/>
    <n v="-11191.24"/>
    <s v="3"/>
  </r>
  <r>
    <x v="7"/>
    <n v="3040112018"/>
    <s v="DEPARTMENT OF MEDICINE"/>
    <x v="31"/>
    <m/>
    <m/>
    <s v="SLK CTU GRANT"/>
    <x v="13"/>
    <x v="26"/>
    <n v="8297.5300000000007"/>
    <n v="0"/>
    <n v="1.84"/>
    <n v="0"/>
    <n v="0"/>
    <s v="3"/>
  </r>
  <r>
    <x v="7"/>
    <n v="3040110000"/>
    <s v="ANESTHESIOLGY&amp;PAIN MED"/>
    <x v="32"/>
    <m/>
    <m/>
    <s v="RETURN TO LEARN DEVELO"/>
    <x v="11"/>
    <x v="27"/>
    <n v="0"/>
    <n v="0"/>
    <n v="0"/>
    <n v="0"/>
    <n v="0"/>
    <s v="3"/>
  </r>
  <r>
    <x v="7"/>
    <n v="3040112041"/>
    <s v="DEPARTMENT OF MEDICINE"/>
    <x v="33"/>
    <m/>
    <m/>
    <s v="ASO 522"/>
    <x v="14"/>
    <x v="28"/>
    <n v="0"/>
    <n v="0"/>
    <n v="4767.24"/>
    <n v="0"/>
    <n v="0"/>
    <s v="3"/>
  </r>
  <r>
    <x v="7"/>
    <n v="3040112101"/>
    <s v="DEPARTMENT OF MEDICINE"/>
    <x v="34"/>
    <m/>
    <m/>
    <s v="CITN-10 MK-3475 NCI"/>
    <x v="12"/>
    <x v="29"/>
    <n v="0"/>
    <n v="0"/>
    <n v="4413.88"/>
    <n v="0"/>
    <n v="0"/>
    <s v="3"/>
  </r>
  <r>
    <x v="7"/>
    <n v="3040112178"/>
    <s v="DEPARTMENT OF MEDICINE"/>
    <x v="35"/>
    <m/>
    <m/>
    <s v="CITN-09: MCC MK-3475"/>
    <x v="12"/>
    <x v="30"/>
    <n v="0"/>
    <n v="0"/>
    <n v="0"/>
    <n v="0"/>
    <n v="-96008.639999999999"/>
    <s v="3"/>
  </r>
  <r>
    <x v="7"/>
    <n v="3040112082"/>
    <s v="DEPARTMENT OF MEDICINE"/>
    <x v="36"/>
    <m/>
    <m/>
    <s v="MN 001 NATG 201"/>
    <x v="15"/>
    <x v="31"/>
    <n v="0"/>
    <n v="0"/>
    <n v="0"/>
    <n v="0"/>
    <n v="-9040.5300000000007"/>
    <s v="3"/>
  </r>
  <r>
    <x v="7"/>
    <n v="3040445000"/>
    <s v="PHYSIOLOGY &amp; BIOPHYSIC"/>
    <x v="37"/>
    <m/>
    <m/>
    <s v="PERLMUTTER PVA"/>
    <x v="7"/>
    <x v="32"/>
    <n v="0"/>
    <n v="0"/>
    <n v="0"/>
    <n v="15000"/>
    <n v="-45.9"/>
    <s v="3"/>
  </r>
  <r>
    <x v="7"/>
    <n v="3040112018"/>
    <s v="DEPARTMENT OF MEDICINE"/>
    <x v="38"/>
    <m/>
    <m/>
    <s v="ACTG PF- CORE"/>
    <x v="13"/>
    <x v="26"/>
    <n v="0"/>
    <n v="0"/>
    <n v="417.5"/>
    <n v="36877.300000000003"/>
    <n v="0"/>
    <s v="3"/>
  </r>
  <r>
    <x v="7"/>
    <n v="3040442450"/>
    <s v="MICROBIOLOGY"/>
    <x v="39"/>
    <m/>
    <m/>
    <s v="SINGH CFF BAC VARIANTS"/>
    <x v="16"/>
    <x v="33"/>
    <n v="0"/>
    <n v="-30495.82"/>
    <n v="3672.84"/>
    <n v="0"/>
    <n v="0"/>
    <s v="3"/>
  </r>
  <r>
    <x v="7"/>
    <n v="3040112018"/>
    <s v="DEPARTMENT OF MEDICINE"/>
    <x v="40"/>
    <m/>
    <m/>
    <s v="A5332 WOMENS SUPP"/>
    <x v="7"/>
    <x v="26"/>
    <n v="0"/>
    <n v="0"/>
    <n v="464"/>
    <n v="0"/>
    <n v="0"/>
    <s v="3"/>
  </r>
  <r>
    <x v="7"/>
    <n v="3040112171"/>
    <s v="DEPARTMENT OF MEDICINE"/>
    <x v="41"/>
    <m/>
    <m/>
    <s v="VT464 IN CRPC"/>
    <x v="10"/>
    <x v="34"/>
    <n v="10000"/>
    <n v="0"/>
    <n v="66966.100000000006"/>
    <n v="0"/>
    <n v="0"/>
    <s v="3"/>
  </r>
  <r>
    <x v="7"/>
    <n v="3040443600"/>
    <s v="PATHOLOGY"/>
    <x v="42"/>
    <m/>
    <m/>
    <s v="PPMI VS. ADNI"/>
    <x v="4"/>
    <x v="35"/>
    <n v="0"/>
    <n v="0"/>
    <n v="0"/>
    <n v="0"/>
    <n v="0"/>
    <s v="3"/>
  </r>
  <r>
    <x v="7"/>
    <n v="3040442490"/>
    <s v="MICROBIOLOGY"/>
    <x v="43"/>
    <s v="S"/>
    <n v="627950"/>
    <s v="ERIN ADMIN CORE Y5"/>
    <x v="17"/>
    <x v="36"/>
    <n v="0"/>
    <n v="0"/>
    <n v="0"/>
    <n v="0"/>
    <n v="0"/>
    <s v="3"/>
  </r>
  <r>
    <x v="7"/>
    <n v="3040449070"/>
    <s v="GLOBAL HEALTH"/>
    <x v="44"/>
    <s v="S"/>
    <n v="627950"/>
    <s v="ERIN PROJ 1 YR5"/>
    <x v="17"/>
    <x v="37"/>
    <n v="0"/>
    <n v="0"/>
    <n v="0"/>
    <n v="0"/>
    <n v="0"/>
    <s v="3"/>
  </r>
  <r>
    <x v="7"/>
    <n v="3040442490"/>
    <s v="MICROBIOLOGY"/>
    <x v="45"/>
    <s v="S"/>
    <n v="627950"/>
    <s v="ERIN PROJ 2 YR5"/>
    <x v="17"/>
    <x v="36"/>
    <n v="0"/>
    <n v="0"/>
    <n v="0"/>
    <n v="0"/>
    <n v="-292000"/>
    <s v="3"/>
  </r>
  <r>
    <x v="7"/>
    <n v="3040442550"/>
    <s v="MICROBIOLOGY"/>
    <x v="46"/>
    <s v="S"/>
    <n v="627950"/>
    <s v="ERIN ANU PP Y5"/>
    <x v="17"/>
    <x v="38"/>
    <n v="0"/>
    <n v="0"/>
    <n v="0"/>
    <n v="0"/>
    <n v="0"/>
    <s v="3"/>
  </r>
  <r>
    <x v="7"/>
    <n v="3040133640"/>
    <s v="LAB MEDICINE"/>
    <x v="47"/>
    <s v="S"/>
    <n v="627950"/>
    <s v="ERIN PROJ 3 YR5"/>
    <x v="18"/>
    <x v="39"/>
    <n v="0"/>
    <n v="0"/>
    <n v="0"/>
    <n v="0"/>
    <n v="-0.01"/>
    <s v="3"/>
  </r>
  <r>
    <x v="7"/>
    <n v="3040110000"/>
    <s v="ANESTHESIOLGY&amp;PAIN MED"/>
    <x v="48"/>
    <m/>
    <m/>
    <s v="NIDA UW COEPE"/>
    <x v="19"/>
    <x v="40"/>
    <n v="0"/>
    <n v="-19766.669999999998"/>
    <n v="0"/>
    <n v="6622.44"/>
    <n v="0"/>
    <s v="3"/>
  </r>
  <r>
    <x v="7"/>
    <n v="3040126000"/>
    <s v="NEUROLOGY"/>
    <x v="49"/>
    <m/>
    <m/>
    <s v="RANSOM AUPN"/>
    <x v="20"/>
    <x v="41"/>
    <n v="0"/>
    <n v="0"/>
    <n v="0"/>
    <n v="0"/>
    <n v="0"/>
    <s v="3"/>
  </r>
  <r>
    <x v="7"/>
    <n v="3040449030"/>
    <s v="GLOBAL HEALTH"/>
    <x v="50"/>
    <m/>
    <m/>
    <s v="VAGINAL CONTRACEPTIVE"/>
    <x v="5"/>
    <x v="42"/>
    <n v="0"/>
    <n v="0"/>
    <n v="0"/>
    <n v="11780.1"/>
    <n v="0"/>
    <s v="3"/>
  </r>
  <r>
    <x v="7"/>
    <n v="3040110000"/>
    <s v="ANESTHESIOLGY&amp;PAIN MED"/>
    <x v="51"/>
    <m/>
    <m/>
    <s v="MMT PED TBI"/>
    <x v="16"/>
    <x v="27"/>
    <n v="0"/>
    <n v="0"/>
    <n v="0"/>
    <n v="10630.48"/>
    <n v="-0.53"/>
    <s v="3"/>
  </r>
  <r>
    <x v="7"/>
    <n v="3040126000"/>
    <s v="NEUROLOGY"/>
    <x v="52"/>
    <m/>
    <m/>
    <s v="BAYER ESUS"/>
    <x v="7"/>
    <x v="43"/>
    <n v="0"/>
    <n v="0"/>
    <n v="0"/>
    <n v="0"/>
    <n v="-7110.42"/>
    <s v="3"/>
  </r>
  <r>
    <x v="7"/>
    <n v="3040120000"/>
    <s v="RADIOLOGY"/>
    <x v="53"/>
    <m/>
    <m/>
    <s v="VA IPA REILLY"/>
    <x v="21"/>
    <x v="44"/>
    <n v="0"/>
    <n v="0"/>
    <n v="83984.94"/>
    <n v="0"/>
    <n v="0"/>
    <s v="3"/>
  </r>
  <r>
    <x v="7"/>
    <n v="3040112138"/>
    <s v="DEPARTMENT OF MEDICINE"/>
    <x v="54"/>
    <m/>
    <m/>
    <s v="LAHEAD3 YR2"/>
    <x v="14"/>
    <x v="45"/>
    <n v="0"/>
    <n v="0"/>
    <n v="0"/>
    <n v="3629.15"/>
    <n v="0"/>
    <s v="3"/>
  </r>
  <r>
    <x v="7"/>
    <n v="3040445000"/>
    <s v="PHYSIOLOGY &amp; BIOPHYSIC"/>
    <x v="55"/>
    <m/>
    <m/>
    <s v="VA CONTRACT"/>
    <x v="4"/>
    <x v="46"/>
    <n v="0"/>
    <n v="0"/>
    <n v="0"/>
    <n v="0"/>
    <n v="0"/>
    <s v="3"/>
  </r>
  <r>
    <x v="7"/>
    <n v="3040112181"/>
    <s v="DEPARTMENT OF MEDICINE"/>
    <x v="56"/>
    <m/>
    <m/>
    <s v="LUNG XPLANT"/>
    <x v="7"/>
    <x v="47"/>
    <n v="0"/>
    <n v="0"/>
    <n v="0"/>
    <n v="0"/>
    <n v="0"/>
    <s v="3"/>
  </r>
  <r>
    <x v="7"/>
    <n v="3040442490"/>
    <s v="MICROBIOLOGY"/>
    <x v="57"/>
    <s v="P"/>
    <n v="627950"/>
    <s v="ERIN"/>
    <x v="17"/>
    <x v="36"/>
    <n v="0"/>
    <n v="0"/>
    <n v="0"/>
    <n v="0"/>
    <n v="-0.01"/>
    <s v="3"/>
  </r>
  <r>
    <x v="7"/>
    <n v="3040112133"/>
    <s v="DEPARTMENT OF MEDICINE"/>
    <x v="58"/>
    <m/>
    <m/>
    <s v="CCTN"/>
    <x v="22"/>
    <x v="48"/>
    <n v="0"/>
    <n v="0"/>
    <n v="209.1"/>
    <n v="8207.8799999999992"/>
    <n v="0"/>
    <s v="3"/>
  </r>
  <r>
    <x v="7"/>
    <n v="3040118030"/>
    <s v="PEDIATRICS"/>
    <x v="59"/>
    <m/>
    <m/>
    <s v="PCORI"/>
    <x v="4"/>
    <x v="49"/>
    <n v="0"/>
    <n v="0"/>
    <n v="0"/>
    <n v="7460.03"/>
    <n v="0"/>
    <s v="3"/>
  </r>
  <r>
    <x v="7"/>
    <n v="3040112101"/>
    <s v="DEPARTMENT OF MEDICINE"/>
    <x v="60"/>
    <m/>
    <m/>
    <s v="LAD"/>
    <x v="13"/>
    <x v="50"/>
    <n v="0.25"/>
    <n v="0"/>
    <n v="0"/>
    <n v="0"/>
    <n v="0"/>
    <s v="1"/>
  </r>
  <r>
    <x v="7"/>
    <n v="3040442450"/>
    <s v="MICROBIOLOGY"/>
    <x v="61"/>
    <s v="S"/>
    <n v="660664"/>
    <s v="SINGH CFMATTERS"/>
    <x v="11"/>
    <x v="33"/>
    <n v="0"/>
    <n v="0"/>
    <n v="0"/>
    <n v="0"/>
    <n v="-9853.58"/>
    <s v="3"/>
  </r>
  <r>
    <x v="7"/>
    <n v="3040123400"/>
    <s v="SURGERY"/>
    <x v="62"/>
    <m/>
    <m/>
    <s v="DOD ABA PROPRANOLOL"/>
    <x v="23"/>
    <x v="51"/>
    <n v="0"/>
    <n v="0"/>
    <n v="143.80000000000001"/>
    <n v="0"/>
    <n v="0"/>
    <s v="3"/>
  </r>
  <r>
    <x v="7"/>
    <n v="3040112182"/>
    <s v="DEPARTMENT OF MEDICINE"/>
    <x v="63"/>
    <m/>
    <m/>
    <s v="xxxADVxxxHORNE TBESC"/>
    <x v="24"/>
    <x v="52"/>
    <n v="0"/>
    <n v="0"/>
    <n v="772.19"/>
    <n v="0"/>
    <n v="0"/>
    <s v="3"/>
  </r>
  <r>
    <x v="7"/>
    <n v="3040126000"/>
    <s v="NEUROLOGY"/>
    <x v="64"/>
    <m/>
    <m/>
    <s v="CABB"/>
    <x v="4"/>
    <x v="53"/>
    <n v="0"/>
    <n v="0"/>
    <n v="0"/>
    <n v="0"/>
    <n v="-4255.7"/>
    <s v="3"/>
  </r>
  <r>
    <x v="7"/>
    <n v="3040620200"/>
    <s v="CEDI"/>
    <x v="65"/>
    <m/>
    <m/>
    <s v="SHPEP"/>
    <x v="4"/>
    <x v="54"/>
    <n v="0"/>
    <n v="0"/>
    <n v="0"/>
    <n v="0.28999999999999998"/>
    <n v="0"/>
    <s v="3"/>
  </r>
  <r>
    <x v="7"/>
    <n v="3040445000"/>
    <s v="PHYSIOLOGY &amp; BIOPHYSIC"/>
    <x v="66"/>
    <s v="P"/>
    <n v="669358"/>
    <s v="HEART HCN CHANNELS"/>
    <x v="11"/>
    <x v="55"/>
    <n v="0"/>
    <n v="0"/>
    <n v="0"/>
    <n v="0"/>
    <n v="0"/>
    <s v="3"/>
  </r>
  <r>
    <x v="7"/>
    <n v="3040126000"/>
    <s v="NEUROLOGY"/>
    <x v="67"/>
    <m/>
    <m/>
    <s v="MAYO U01 CREST-2"/>
    <x v="7"/>
    <x v="43"/>
    <n v="0"/>
    <n v="0"/>
    <n v="27551.18"/>
    <n v="0"/>
    <n v="0"/>
    <s v="3"/>
  </r>
  <r>
    <x v="7"/>
    <n v="3040432000"/>
    <s v="BIOETHICS &amp; HUMANITIES"/>
    <x v="68"/>
    <m/>
    <m/>
    <s v="UAF SUB"/>
    <x v="4"/>
    <x v="56"/>
    <n v="0"/>
    <n v="0"/>
    <n v="0"/>
    <n v="0"/>
    <n v="0"/>
    <s v="3"/>
  </r>
  <r>
    <x v="7"/>
    <n v="3040119070"/>
    <s v="PSYCHIATRY ADMIN"/>
    <x v="69"/>
    <m/>
    <m/>
    <s v="RASKIND JPA ADCS 2017"/>
    <x v="7"/>
    <x v="57"/>
    <n v="0"/>
    <n v="0"/>
    <n v="0"/>
    <n v="7521.87"/>
    <n v="0"/>
    <s v="3"/>
  </r>
  <r>
    <x v="7"/>
    <n v="3040112171"/>
    <s v="DEPARTMENT OF MEDICINE"/>
    <x v="70"/>
    <m/>
    <m/>
    <s v="JANSSEN BIOMARKERS"/>
    <x v="4"/>
    <x v="34"/>
    <n v="0"/>
    <n v="0"/>
    <n v="51168.19"/>
    <n v="0"/>
    <n v="0"/>
    <s v="3"/>
  </r>
  <r>
    <x v="7"/>
    <n v="3040112181"/>
    <s v="DEPARTMENT OF MEDICINE"/>
    <x v="71"/>
    <s v="P"/>
    <n v="660664"/>
    <s v="GOSS CFMATTERS"/>
    <x v="11"/>
    <x v="58"/>
    <n v="0"/>
    <n v="-116773.2"/>
    <n v="176429.97"/>
    <n v="0"/>
    <n v="0"/>
    <s v="3"/>
  </r>
  <r>
    <x v="7"/>
    <n v="3040119160"/>
    <s v="PSYCHIATRY ADMIN"/>
    <x v="72"/>
    <m/>
    <m/>
    <s v="COLLEGE-TO-WORK"/>
    <x v="7"/>
    <x v="59"/>
    <n v="0"/>
    <n v="0"/>
    <n v="0"/>
    <n v="0"/>
    <n v="-24730.21"/>
    <s v="3"/>
  </r>
  <r>
    <x v="7"/>
    <n v="3040133680"/>
    <s v="LAB MEDICINE"/>
    <x v="73"/>
    <m/>
    <m/>
    <s v="FIND HS-RDT FIELD 2017"/>
    <x v="7"/>
    <x v="60"/>
    <n v="4508.92"/>
    <n v="0"/>
    <n v="508.14"/>
    <n v="0"/>
    <n v="0"/>
    <s v="1"/>
  </r>
  <r>
    <x v="7"/>
    <n v="3040112101"/>
    <s v="DEPARTMENT OF MEDICINE"/>
    <x v="74"/>
    <m/>
    <m/>
    <s v="T-CELL REGISTRY"/>
    <x v="7"/>
    <x v="29"/>
    <n v="0"/>
    <n v="0"/>
    <n v="0"/>
    <n v="0"/>
    <n v="-1670.04"/>
    <s v="3"/>
  </r>
  <r>
    <x v="7"/>
    <n v="3040112081"/>
    <s v="DEPARTMENT OF MEDICINE"/>
    <x v="75"/>
    <m/>
    <m/>
    <s v="IBD QORUS"/>
    <x v="4"/>
    <x v="61"/>
    <n v="0"/>
    <n v="0"/>
    <n v="15000"/>
    <n v="0"/>
    <n v="0"/>
    <s v="3"/>
  </r>
  <r>
    <x v="7"/>
    <n v="3040112172"/>
    <s v="DEPARTMENT OF MEDICINE"/>
    <x v="76"/>
    <m/>
    <m/>
    <s v="KORDE SA 2017-2018"/>
    <x v="10"/>
    <x v="62"/>
    <n v="0"/>
    <n v="0"/>
    <n v="0"/>
    <n v="0"/>
    <n v="-1764.72"/>
    <s v="3"/>
  </r>
  <r>
    <x v="7"/>
    <n v="3040112138"/>
    <s v="DEPARTMENT OF MEDICINE"/>
    <x v="77"/>
    <m/>
    <m/>
    <s v="TEENLABS US-D 2017"/>
    <x v="12"/>
    <x v="45"/>
    <n v="0"/>
    <n v="0"/>
    <n v="0"/>
    <n v="17064.919999999998"/>
    <n v="0"/>
    <s v="3"/>
  </r>
  <r>
    <x v="7"/>
    <n v="3040112141"/>
    <s v="DEPARTMENT OF MEDICINE"/>
    <x v="78"/>
    <m/>
    <m/>
    <s v="CUREGN"/>
    <x v="4"/>
    <x v="63"/>
    <n v="0"/>
    <n v="0"/>
    <n v="1000"/>
    <n v="1000"/>
    <n v="0"/>
    <s v="3"/>
  </r>
  <r>
    <x v="7"/>
    <n v="3040112018"/>
    <s v="DEPARTMENT OF MEDICINE"/>
    <x v="79"/>
    <s v="S"/>
    <n v="660151"/>
    <s v="EARLY INFECT OFF Y23"/>
    <x v="7"/>
    <x v="64"/>
    <n v="5012.3"/>
    <n v="0"/>
    <n v="0"/>
    <n v="0"/>
    <n v="-96432.38"/>
    <s v="3"/>
  </r>
  <r>
    <x v="7"/>
    <n v="3040431080"/>
    <s v="BIOENGINEERING"/>
    <x v="80"/>
    <m/>
    <m/>
    <s v="DRAWBRIDGE"/>
    <x v="4"/>
    <x v="65"/>
    <n v="0"/>
    <n v="0"/>
    <n v="0"/>
    <n v="0"/>
    <n v="-9493.27"/>
    <s v="3"/>
  </r>
  <r>
    <x v="7"/>
    <n v="3040112101"/>
    <s v="DEPARTMENT OF MEDICINE"/>
    <x v="81"/>
    <m/>
    <m/>
    <s v="BELIEF"/>
    <x v="25"/>
    <x v="29"/>
    <n v="0"/>
    <n v="0"/>
    <n v="9987.31"/>
    <n v="0"/>
    <n v="0"/>
    <s v="3"/>
  </r>
  <r>
    <x v="7"/>
    <n v="3040120000"/>
    <s v="RADIOLOGY"/>
    <x v="82"/>
    <m/>
    <m/>
    <s v="STAR FOLLOW UP"/>
    <x v="26"/>
    <x v="66"/>
    <n v="0"/>
    <n v="0"/>
    <n v="6.08"/>
    <n v="22874.86"/>
    <n v="0"/>
    <s v="3"/>
  </r>
  <r>
    <x v="7"/>
    <n v="3040112018"/>
    <s v="DEPARTMENT OF MEDICINE"/>
    <x v="83"/>
    <m/>
    <m/>
    <s v="098 KOUP"/>
    <x v="27"/>
    <x v="26"/>
    <n v="110.1"/>
    <n v="0"/>
    <n v="14758.62"/>
    <n v="0"/>
    <n v="0"/>
    <s v="3"/>
  </r>
  <r>
    <x v="7"/>
    <n v="3040947001"/>
    <s v="IMMUNOLOGY SLU"/>
    <x v="84"/>
    <m/>
    <m/>
    <s v="SCRI SAS FY2015-17"/>
    <x v="11"/>
    <x v="67"/>
    <n v="0"/>
    <n v="0"/>
    <n v="0"/>
    <n v="0"/>
    <n v="0"/>
    <s v="1"/>
  </r>
  <r>
    <x v="7"/>
    <n v="3040444200"/>
    <s v="PHARMACOLOGY"/>
    <x v="85"/>
    <m/>
    <m/>
    <s v="ZHENG/HHMI STUD SUPP"/>
    <x v="28"/>
    <x v="68"/>
    <n v="0"/>
    <n v="0"/>
    <n v="20278.71"/>
    <n v="0"/>
    <n v="0"/>
    <s v="3"/>
  </r>
  <r>
    <x v="7"/>
    <n v="3040448080"/>
    <s v="GENOME SCIENCES"/>
    <x v="86"/>
    <m/>
    <m/>
    <s v="AUTISM GENE SUPP YR3"/>
    <x v="4"/>
    <x v="69"/>
    <n v="0"/>
    <n v="0"/>
    <n v="0"/>
    <n v="0"/>
    <n v="-468.01"/>
    <s v="3"/>
  </r>
  <r>
    <x v="7"/>
    <n v="3040113000"/>
    <s v="NEUROLOGICAL SURGERY"/>
    <x v="87"/>
    <m/>
    <m/>
    <s v="CODMAN FELLOW 17-18"/>
    <x v="7"/>
    <x v="70"/>
    <n v="0"/>
    <n v="0"/>
    <n v="0"/>
    <n v="0"/>
    <n v="-1008.8"/>
    <s v="3"/>
  </r>
  <r>
    <x v="7"/>
    <n v="3040112101"/>
    <s v="DEPARTMENT OF MEDICINE"/>
    <x v="88"/>
    <m/>
    <m/>
    <s v="INOTUZUMAB UW12037"/>
    <x v="12"/>
    <x v="71"/>
    <n v="0"/>
    <n v="0"/>
    <n v="35261.480000000003"/>
    <n v="0"/>
    <n v="0"/>
    <s v="3"/>
  </r>
  <r>
    <x v="7"/>
    <n v="3040112175"/>
    <s v="DEPARTMENT OF MEDICINE"/>
    <x v="89"/>
    <m/>
    <m/>
    <s v="xxxADVxxxCC9647"/>
    <x v="29"/>
    <x v="72"/>
    <n v="0"/>
    <n v="0"/>
    <n v="0"/>
    <n v="0"/>
    <n v="-1063.47"/>
    <s v="3"/>
  </r>
  <r>
    <x v="7"/>
    <n v="3040119070"/>
    <s v="PSYCHIATRY ADMIN"/>
    <x v="90"/>
    <m/>
    <m/>
    <s v="TURNER ADCS JPA 2017"/>
    <x v="7"/>
    <x v="73"/>
    <n v="0"/>
    <n v="0"/>
    <n v="0"/>
    <n v="0"/>
    <n v="0"/>
    <s v="3"/>
  </r>
  <r>
    <x v="7"/>
    <n v="3040912103"/>
    <s v="815 MED"/>
    <x v="91"/>
    <s v="P"/>
    <n v="639795"/>
    <s v="GLYCO LAB STUDY-BECKER"/>
    <x v="7"/>
    <x v="74"/>
    <n v="0"/>
    <n v="0"/>
    <n v="180044.35"/>
    <n v="0"/>
    <n v="0"/>
    <s v="3"/>
  </r>
  <r>
    <x v="7"/>
    <n v="3040122250"/>
    <s v="REHABILITATION MEDICIN"/>
    <x v="92"/>
    <m/>
    <m/>
    <s v="EMPLOYMENT TRNG PROJ"/>
    <x v="11"/>
    <x v="75"/>
    <n v="0"/>
    <n v="0"/>
    <n v="0"/>
    <n v="0"/>
    <n v="-26136.99"/>
    <s v="3"/>
  </r>
  <r>
    <x v="7"/>
    <n v="3040442110"/>
    <s v="MICROBIOLOGY"/>
    <x v="93"/>
    <m/>
    <m/>
    <s v="SOKOURENKO STTR P2"/>
    <x v="14"/>
    <x v="76"/>
    <n v="0"/>
    <n v="0"/>
    <n v="0"/>
    <n v="0"/>
    <n v="-41525.050000000003"/>
    <s v="3"/>
  </r>
  <r>
    <x v="7"/>
    <n v="3040443200"/>
    <s v="PATHOLOGY"/>
    <x v="94"/>
    <m/>
    <m/>
    <s v="CARDIO PATH TRAINING"/>
    <x v="4"/>
    <x v="77"/>
    <n v="0"/>
    <n v="0"/>
    <n v="0"/>
    <n v="0"/>
    <n v="-6696.46"/>
    <s v="3"/>
  </r>
  <r>
    <x v="7"/>
    <n v="3040947002"/>
    <s v="IMMUNOLOGY SLU"/>
    <x v="95"/>
    <m/>
    <m/>
    <s v="CGF-1501-GALE"/>
    <x v="7"/>
    <x v="78"/>
    <n v="0"/>
    <n v="0"/>
    <n v="0"/>
    <n v="0"/>
    <n v="0"/>
    <s v="3"/>
  </r>
  <r>
    <x v="7"/>
    <n v="3040112018"/>
    <s v="DEPARTMENT OF MEDICINE"/>
    <x v="96"/>
    <s v="P"/>
    <n v="660151"/>
    <s v="EARLY INFECTION Y23"/>
    <x v="7"/>
    <x v="64"/>
    <n v="0"/>
    <n v="0"/>
    <n v="89544.320000000007"/>
    <n v="0"/>
    <n v="0"/>
    <s v="3"/>
  </r>
  <r>
    <x v="7"/>
    <n v="3040115000"/>
    <s v="OPHTHALMOLOGY"/>
    <x v="97"/>
    <s v="P"/>
    <n v="660500"/>
    <s v="META-MUST TRIAL"/>
    <x v="14"/>
    <x v="79"/>
    <n v="0"/>
    <n v="0"/>
    <n v="47745.120000000003"/>
    <n v="0"/>
    <n v="0"/>
    <s v="3"/>
  </r>
  <r>
    <x v="7"/>
    <n v="3040115000"/>
    <s v="OPHTHALMOLOGY"/>
    <x v="98"/>
    <s v="S"/>
    <n v="660500"/>
    <s v="META-MUST TRIAL SUB"/>
    <x v="14"/>
    <x v="79"/>
    <n v="0"/>
    <n v="0"/>
    <n v="38757.21"/>
    <n v="0"/>
    <n v="0"/>
    <s v="3"/>
  </r>
  <r>
    <x v="7"/>
    <n v="3040112171"/>
    <s v="DEPARTMENT OF MEDICINE"/>
    <x v="99"/>
    <m/>
    <m/>
    <s v="CITN12-03 NIH"/>
    <x v="12"/>
    <x v="80"/>
    <n v="9846.2999999999993"/>
    <n v="0"/>
    <n v="0"/>
    <n v="0"/>
    <n v="0"/>
    <s v="3"/>
  </r>
  <r>
    <x v="8"/>
    <n v="3080001000"/>
    <s v="DEPARTMENT OF PHARMACY"/>
    <x v="100"/>
    <s v="P"/>
    <n v="627270"/>
    <s v="UW-OPRU YR10"/>
    <x v="30"/>
    <x v="81"/>
    <n v="0"/>
    <n v="0"/>
    <n v="0"/>
    <n v="0"/>
    <n v="0"/>
    <s v="3"/>
  </r>
  <r>
    <x v="8"/>
    <n v="3080001000"/>
    <s v="DEPARTMENT OF PHARMACY"/>
    <x v="101"/>
    <m/>
    <m/>
    <s v="TELEHEALTH"/>
    <x v="31"/>
    <x v="82"/>
    <n v="0"/>
    <n v="0"/>
    <n v="22359.52"/>
    <n v="0"/>
    <n v="0"/>
    <s v="3"/>
  </r>
  <r>
    <x v="9"/>
    <n v="3100004300"/>
    <s v="HEALTH SERVICES/MAIN"/>
    <x v="102"/>
    <s v="S"/>
    <n v="633924"/>
    <s v="SIM-SDM 2017"/>
    <x v="14"/>
    <x v="83"/>
    <n v="0"/>
    <n v="0"/>
    <n v="0"/>
    <n v="0"/>
    <n v="0"/>
    <s v="3"/>
  </r>
  <r>
    <x v="9"/>
    <n v="3100001000"/>
    <s v="BIOSTATISTICS"/>
    <x v="103"/>
    <m/>
    <m/>
    <s v="SCRI BIOSTAT 2015-2017"/>
    <x v="11"/>
    <x v="84"/>
    <n v="0"/>
    <n v="0"/>
    <n v="0"/>
    <n v="0"/>
    <n v="-27088.65"/>
    <s v="3"/>
  </r>
  <r>
    <x v="9"/>
    <n v="3100004300"/>
    <s v="HEALTH SERVICES/MAIN"/>
    <x v="104"/>
    <s v="P"/>
    <n v="633924"/>
    <s v="SIM EVAL YEAR 3"/>
    <x v="14"/>
    <x v="83"/>
    <n v="0"/>
    <n v="0"/>
    <n v="20699.61"/>
    <n v="0"/>
    <n v="0"/>
    <s v="3"/>
  </r>
  <r>
    <x v="9"/>
    <n v="3100002000"/>
    <s v="ENVIRO &amp; OCCUP HEALTH"/>
    <x v="105"/>
    <m/>
    <m/>
    <s v="SHIP TRUCKERS JOHNSON"/>
    <x v="32"/>
    <x v="85"/>
    <n v="2445.46"/>
    <n v="0"/>
    <n v="0"/>
    <n v="0"/>
    <n v="0"/>
    <s v="3"/>
  </r>
  <r>
    <x v="10"/>
    <n v="5012070150"/>
    <s v="BR-B CNTRS &amp; INSTIT"/>
    <x v="106"/>
    <s v="P"/>
    <n v="632926"/>
    <s v="xxxADVxxxJPM CAREER PA"/>
    <x v="11"/>
    <x v="22"/>
    <n v="0"/>
    <n v="0"/>
    <n v="0"/>
    <n v="0"/>
    <n v="0"/>
    <s v="2"/>
  </r>
  <r>
    <x v="11"/>
    <n v="5500001000"/>
    <s v="BR-B STEM ADMIN"/>
    <x v="107"/>
    <s v="P"/>
    <n v="628810"/>
    <s v="NSF REU MANN"/>
    <x v="7"/>
    <x v="86"/>
    <n v="0"/>
    <n v="0"/>
    <n v="0.01"/>
    <n v="0"/>
    <n v="0"/>
    <s v="3"/>
  </r>
  <r>
    <x v="11"/>
    <n v="5500001000"/>
    <s v="BR-B STEM ADMIN"/>
    <x v="108"/>
    <s v="S"/>
    <n v="628810"/>
    <s v="NSF REU MANN SUB"/>
    <x v="7"/>
    <x v="86"/>
    <n v="0"/>
    <n v="0"/>
    <n v="0"/>
    <n v="0"/>
    <n v="0"/>
    <s v="3"/>
  </r>
  <r>
    <x v="12"/>
    <n v="6100001000"/>
    <s v="BR-T DEAN'S OFFICE"/>
    <x v="109"/>
    <s v="S"/>
    <n v="802578"/>
    <s v="USAWC 16-17 SUB"/>
    <x v="0"/>
    <x v="87"/>
    <n v="0"/>
    <n v="0"/>
    <n v="0"/>
    <n v="0"/>
    <n v="0"/>
    <s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preserveFormatting="0" itemPrintTitles="1" createdVersion="5" indent="0" outline="1" outlineData="1" multipleFieldFilters="0" rowHeaderCaption="PI or Budget Number" colHeaderCaption="Year">
  <location ref="A3:G18" firstHeaderRow="1" firstDataRow="2" firstDataCol="1"/>
  <pivotFields count="15">
    <pivotField axis="axisRow" showAll="0">
      <items count="14">
        <item sd="0" x="0"/>
        <item sd="0" x="1"/>
        <item sd="0" x="2"/>
        <item sd="0" x="3"/>
        <item sd="0" x="5"/>
        <item sd="0" x="7"/>
        <item sd="0" x="8"/>
        <item sd="0" x="9"/>
        <item sd="0" x="6"/>
        <item sd="0" x="4"/>
        <item sd="0" x="10"/>
        <item sd="0" x="12"/>
        <item sd="0" x="11"/>
        <item t="default" sd="0"/>
      </items>
    </pivotField>
    <pivotField showAll="0"/>
    <pivotField showAll="0"/>
    <pivotField axis="axisRow" dataField="1" showAll="0">
      <items count="111">
        <item x="57"/>
        <item x="43"/>
        <item x="44"/>
        <item x="45"/>
        <item x="46"/>
        <item x="47"/>
        <item x="4"/>
        <item x="3"/>
        <item x="105"/>
        <item x="39"/>
        <item x="6"/>
        <item x="50"/>
        <item x="24"/>
        <item x="27"/>
        <item x="51"/>
        <item x="92"/>
        <item x="84"/>
        <item x="66"/>
        <item x="71"/>
        <item x="61"/>
        <item x="32"/>
        <item x="103"/>
        <item x="106"/>
        <item x="21"/>
        <item x="41"/>
        <item x="89"/>
        <item x="0"/>
        <item x="13"/>
        <item x="20"/>
        <item x="28"/>
        <item x="26"/>
        <item x="25"/>
        <item x="29"/>
        <item x="58"/>
        <item x="48"/>
        <item x="99"/>
        <item x="63"/>
        <item x="88"/>
        <item x="77"/>
        <item x="35"/>
        <item x="34"/>
        <item x="101"/>
        <item x="109"/>
        <item x="49"/>
        <item x="62"/>
        <item x="82"/>
        <item x="1"/>
        <item x="12"/>
        <item x="31"/>
        <item x="80"/>
        <item x="83"/>
        <item x="81"/>
        <item x="38"/>
        <item x="2"/>
        <item x="8"/>
        <item x="11"/>
        <item x="5"/>
        <item x="9"/>
        <item x="7"/>
        <item x="22"/>
        <item x="17"/>
        <item x="15"/>
        <item x="23"/>
        <item x="30"/>
        <item x="33"/>
        <item x="59"/>
        <item x="55"/>
        <item x="53"/>
        <item x="54"/>
        <item x="98"/>
        <item x="70"/>
        <item x="75"/>
        <item x="78"/>
        <item x="97"/>
        <item x="85"/>
        <item x="94"/>
        <item x="65"/>
        <item x="93"/>
        <item x="64"/>
        <item x="36"/>
        <item x="86"/>
        <item x="42"/>
        <item x="100"/>
        <item x="102"/>
        <item x="104"/>
        <item x="10"/>
        <item x="14"/>
        <item x="16"/>
        <item x="18"/>
        <item x="19"/>
        <item x="37"/>
        <item x="40"/>
        <item x="52"/>
        <item x="56"/>
        <item x="60"/>
        <item x="67"/>
        <item x="68"/>
        <item x="69"/>
        <item x="72"/>
        <item x="73"/>
        <item x="74"/>
        <item x="76"/>
        <item x="79"/>
        <item x="87"/>
        <item x="90"/>
        <item x="91"/>
        <item x="95"/>
        <item x="96"/>
        <item x="107"/>
        <item x="108"/>
        <item t="default"/>
      </items>
    </pivotField>
    <pivotField showAll="0"/>
    <pivotField showAll="0"/>
    <pivotField showAll="0"/>
    <pivotField axis="axisCol" numFmtId="14" showAll="0" sortType="ascending">
      <items count="8">
        <item x="0"/>
        <item x="6"/>
        <item x="1"/>
        <item x="2"/>
        <item x="3"/>
        <item x="4"/>
        <item x="5"/>
        <item t="default"/>
      </items>
    </pivotField>
    <pivotField axis="axisRow" showAll="0">
      <items count="89">
        <item x="38"/>
        <item x="39"/>
        <item x="85"/>
        <item x="36"/>
        <item x="29"/>
        <item x="33"/>
        <item x="37"/>
        <item x="3"/>
        <item x="79"/>
        <item x="45"/>
        <item x="58"/>
        <item x="5"/>
        <item x="42"/>
        <item x="0"/>
        <item x="18"/>
        <item x="14"/>
        <item x="20"/>
        <item x="22"/>
        <item x="21"/>
        <item x="75"/>
        <item x="27"/>
        <item x="67"/>
        <item x="55"/>
        <item x="47"/>
        <item x="84"/>
        <item x="34"/>
        <item x="72"/>
        <item x="30"/>
        <item x="12"/>
        <item x="17"/>
        <item x="19"/>
        <item x="23"/>
        <item x="24"/>
        <item x="48"/>
        <item x="80"/>
        <item x="40"/>
        <item x="52"/>
        <item x="71"/>
        <item x="82"/>
        <item x="87"/>
        <item x="10"/>
        <item x="41"/>
        <item x="51"/>
        <item x="66"/>
        <item x="1"/>
        <item x="11"/>
        <item x="54"/>
        <item x="65"/>
        <item x="26"/>
        <item x="31"/>
        <item x="69"/>
        <item x="2"/>
        <item x="7"/>
        <item x="4"/>
        <item x="8"/>
        <item x="6"/>
        <item x="16"/>
        <item x="25"/>
        <item x="28"/>
        <item x="49"/>
        <item x="46"/>
        <item x="44"/>
        <item x="61"/>
        <item x="63"/>
        <item x="68"/>
        <item x="77"/>
        <item x="70"/>
        <item x="53"/>
        <item x="76"/>
        <item x="35"/>
        <item x="81"/>
        <item x="83"/>
        <item x="9"/>
        <item x="13"/>
        <item x="15"/>
        <item x="32"/>
        <item x="43"/>
        <item x="50"/>
        <item x="56"/>
        <item x="57"/>
        <item x="59"/>
        <item x="60"/>
        <item x="62"/>
        <item x="64"/>
        <item x="73"/>
        <item x="74"/>
        <item x="78"/>
        <item x="86"/>
        <item t="default"/>
      </items>
    </pivotField>
    <pivotField numFmtId="40" showAll="0"/>
    <pivotField numFmtId="40" showAll="0"/>
    <pivotField numFmtId="40" showAll="0"/>
    <pivotField numFmtId="40" showAll="0"/>
    <pivotField numFmtId="40" showAll="0"/>
    <pivotField showAll="0" defaultSubtotal="0"/>
  </pivotFields>
  <rowFields count="3">
    <field x="0"/>
    <field x="8"/>
    <field x="3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7"/>
  </colFields>
  <colItems count="6">
    <i>
      <x v="2"/>
    </i>
    <i>
      <x v="3"/>
    </i>
    <i>
      <x v="4"/>
    </i>
    <i>
      <x v="5"/>
    </i>
    <i>
      <x v="6"/>
    </i>
    <i t="grand">
      <x/>
    </i>
  </colItems>
  <dataFields count="1">
    <dataField name="Major Org Code Description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A18" sqref="A18"/>
    </sheetView>
  </sheetViews>
  <sheetFormatPr defaultRowHeight="15" x14ac:dyDescent="0.25"/>
  <cols>
    <col min="1" max="1" width="32.7109375" customWidth="1"/>
    <col min="2" max="5" width="8.7109375" customWidth="1"/>
    <col min="6" max="8" width="11.7109375" customWidth="1"/>
    <col min="9" max="9" width="9.7109375" customWidth="1"/>
    <col min="10" max="10" width="8.7109375" customWidth="1"/>
    <col min="11" max="15" width="9.7109375" customWidth="1"/>
    <col min="16" max="18" width="10.7109375" customWidth="1"/>
    <col min="19" max="19" width="9.7109375" customWidth="1"/>
    <col min="20" max="20" width="8.7109375" customWidth="1"/>
    <col min="21" max="22" width="9.7109375" customWidth="1"/>
    <col min="23" max="23" width="8.7109375" customWidth="1"/>
    <col min="24" max="26" width="9.7109375" customWidth="1"/>
    <col min="27" max="27" width="8.7109375" customWidth="1"/>
    <col min="28" max="29" width="9.7109375" customWidth="1"/>
    <col min="30" max="30" width="8.7109375" customWidth="1"/>
    <col min="31" max="35" width="9.7109375" customWidth="1"/>
    <col min="36" max="37" width="8.7109375" customWidth="1"/>
    <col min="38" max="45" width="9.7109375" customWidth="1"/>
    <col min="46" max="46" width="8.7109375" customWidth="1"/>
    <col min="47" max="60" width="9.7109375" customWidth="1"/>
    <col min="61" max="61" width="10.7109375" customWidth="1"/>
    <col min="62" max="62" width="9.7109375" customWidth="1"/>
    <col min="63" max="63" width="11.28515625" bestFit="1" customWidth="1"/>
  </cols>
  <sheetData>
    <row r="1" spans="1:9" ht="23.25" x14ac:dyDescent="0.35">
      <c r="A1" s="12" t="s">
        <v>286</v>
      </c>
      <c r="B1" s="12"/>
      <c r="C1" s="12"/>
      <c r="D1" s="12"/>
      <c r="E1" s="12"/>
      <c r="F1" s="12"/>
      <c r="G1" s="12"/>
      <c r="H1" s="13"/>
      <c r="I1" s="13"/>
    </row>
    <row r="2" spans="1:9" ht="15.75" x14ac:dyDescent="0.25">
      <c r="A2" s="14" t="s">
        <v>276</v>
      </c>
      <c r="B2" s="14"/>
      <c r="C2" s="14"/>
      <c r="D2" s="14"/>
      <c r="E2" s="14"/>
      <c r="F2" s="14"/>
      <c r="G2" s="14"/>
      <c r="H2" s="13"/>
      <c r="I2" s="13"/>
    </row>
    <row r="3" spans="1:9" x14ac:dyDescent="0.25">
      <c r="A3" s="18" t="s">
        <v>277</v>
      </c>
      <c r="B3" s="18" t="s">
        <v>278</v>
      </c>
    </row>
    <row r="4" spans="1:9" x14ac:dyDescent="0.25">
      <c r="A4" s="18" t="s">
        <v>279</v>
      </c>
      <c r="B4" s="15" t="s">
        <v>280</v>
      </c>
      <c r="C4" s="15" t="s">
        <v>281</v>
      </c>
      <c r="D4" s="15" t="s">
        <v>282</v>
      </c>
      <c r="E4" s="15" t="s">
        <v>283</v>
      </c>
      <c r="F4" s="15" t="s">
        <v>284</v>
      </c>
      <c r="G4" s="15" t="s">
        <v>285</v>
      </c>
    </row>
    <row r="5" spans="1:9" x14ac:dyDescent="0.25">
      <c r="A5" s="16" t="s">
        <v>13</v>
      </c>
      <c r="B5" s="17"/>
      <c r="C5" s="17"/>
      <c r="D5" s="17"/>
      <c r="E5" s="17">
        <v>3</v>
      </c>
      <c r="F5" s="17"/>
      <c r="G5" s="17">
        <v>3</v>
      </c>
    </row>
    <row r="6" spans="1:9" x14ac:dyDescent="0.25">
      <c r="A6" s="16" t="s">
        <v>25</v>
      </c>
      <c r="B6" s="17">
        <v>2</v>
      </c>
      <c r="C6" s="17"/>
      <c r="D6" s="17"/>
      <c r="E6" s="17"/>
      <c r="F6" s="17"/>
      <c r="G6" s="17">
        <v>2</v>
      </c>
    </row>
    <row r="7" spans="1:9" x14ac:dyDescent="0.25">
      <c r="A7" s="16" t="s">
        <v>31</v>
      </c>
      <c r="B7" s="17"/>
      <c r="C7" s="17"/>
      <c r="D7" s="17"/>
      <c r="E7" s="17">
        <v>7</v>
      </c>
      <c r="F7" s="17">
        <v>2</v>
      </c>
      <c r="G7" s="17">
        <v>9</v>
      </c>
    </row>
    <row r="8" spans="1:9" x14ac:dyDescent="0.25">
      <c r="A8" s="16" t="s">
        <v>56</v>
      </c>
      <c r="B8" s="17"/>
      <c r="C8" s="17"/>
      <c r="D8" s="17"/>
      <c r="E8" s="17">
        <v>6</v>
      </c>
      <c r="F8" s="17">
        <v>4</v>
      </c>
      <c r="G8" s="17">
        <v>10</v>
      </c>
    </row>
    <row r="9" spans="1:9" x14ac:dyDescent="0.25">
      <c r="A9" s="16" t="s">
        <v>82</v>
      </c>
      <c r="B9" s="17"/>
      <c r="C9" s="17"/>
      <c r="D9" s="17"/>
      <c r="E9" s="17">
        <v>4</v>
      </c>
      <c r="F9" s="17"/>
      <c r="G9" s="17">
        <v>4</v>
      </c>
    </row>
    <row r="10" spans="1:9" x14ac:dyDescent="0.25">
      <c r="A10" s="16" t="s">
        <v>97</v>
      </c>
      <c r="B10" s="17"/>
      <c r="C10" s="17">
        <v>1</v>
      </c>
      <c r="D10" s="17">
        <v>5</v>
      </c>
      <c r="E10" s="17">
        <v>41</v>
      </c>
      <c r="F10" s="17">
        <v>22</v>
      </c>
      <c r="G10" s="17">
        <v>69</v>
      </c>
    </row>
    <row r="11" spans="1:9" x14ac:dyDescent="0.25">
      <c r="A11" s="16" t="s">
        <v>244</v>
      </c>
      <c r="B11" s="17"/>
      <c r="C11" s="17">
        <v>1</v>
      </c>
      <c r="D11" s="17"/>
      <c r="E11" s="17">
        <v>1</v>
      </c>
      <c r="F11" s="17"/>
      <c r="G11" s="17">
        <v>2</v>
      </c>
    </row>
    <row r="12" spans="1:9" x14ac:dyDescent="0.25">
      <c r="A12" s="16" t="s">
        <v>250</v>
      </c>
      <c r="B12" s="17"/>
      <c r="C12" s="17"/>
      <c r="D12" s="17">
        <v>1</v>
      </c>
      <c r="E12" s="17">
        <v>1</v>
      </c>
      <c r="F12" s="17">
        <v>2</v>
      </c>
      <c r="G12" s="17">
        <v>4</v>
      </c>
    </row>
    <row r="13" spans="1:9" x14ac:dyDescent="0.25">
      <c r="A13" s="16" t="s">
        <v>91</v>
      </c>
      <c r="B13" s="17"/>
      <c r="C13" s="17"/>
      <c r="D13" s="17"/>
      <c r="E13" s="17">
        <v>2</v>
      </c>
      <c r="F13" s="17"/>
      <c r="G13" s="17">
        <v>2</v>
      </c>
    </row>
    <row r="14" spans="1:9" x14ac:dyDescent="0.25">
      <c r="A14" s="16" t="s">
        <v>78</v>
      </c>
      <c r="B14" s="17"/>
      <c r="C14" s="17"/>
      <c r="D14" s="17"/>
      <c r="E14" s="17">
        <v>1</v>
      </c>
      <c r="F14" s="17"/>
      <c r="G14" s="17">
        <v>1</v>
      </c>
    </row>
    <row r="15" spans="1:9" x14ac:dyDescent="0.25">
      <c r="A15" s="16" t="s">
        <v>261</v>
      </c>
      <c r="B15" s="17"/>
      <c r="C15" s="17"/>
      <c r="D15" s="17"/>
      <c r="E15" s="17">
        <v>1</v>
      </c>
      <c r="F15" s="17"/>
      <c r="G15" s="17">
        <v>1</v>
      </c>
    </row>
    <row r="16" spans="1:9" x14ac:dyDescent="0.25">
      <c r="A16" s="16" t="s">
        <v>269</v>
      </c>
      <c r="B16" s="17"/>
      <c r="C16" s="17"/>
      <c r="D16" s="17"/>
      <c r="E16" s="17">
        <v>1</v>
      </c>
      <c r="F16" s="17"/>
      <c r="G16" s="17">
        <v>1</v>
      </c>
    </row>
    <row r="17" spans="1:7" x14ac:dyDescent="0.25">
      <c r="A17" s="16" t="s">
        <v>264</v>
      </c>
      <c r="B17" s="17"/>
      <c r="C17" s="17"/>
      <c r="D17" s="17"/>
      <c r="E17" s="17"/>
      <c r="F17" s="17">
        <v>2</v>
      </c>
      <c r="G17" s="17">
        <v>2</v>
      </c>
    </row>
    <row r="18" spans="1:7" x14ac:dyDescent="0.25">
      <c r="A18" s="16" t="s">
        <v>285</v>
      </c>
      <c r="B18" s="17">
        <v>2</v>
      </c>
      <c r="C18" s="17">
        <v>2</v>
      </c>
      <c r="D18" s="17">
        <v>6</v>
      </c>
      <c r="E18" s="17">
        <v>68</v>
      </c>
      <c r="F18" s="17">
        <v>32</v>
      </c>
      <c r="G18" s="17">
        <v>110</v>
      </c>
    </row>
  </sheetData>
  <mergeCells count="2">
    <mergeCell ref="A1:G1"/>
    <mergeCell ref="A2:G2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opLeftCell="A76" workbookViewId="0">
      <selection activeCell="H112" sqref="H112:N112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8" max="8" width="13.7109375" bestFit="1" customWidth="1"/>
    <col min="9" max="9" width="27.7109375" customWidth="1"/>
    <col min="10" max="14" width="15.7109375" customWidth="1"/>
  </cols>
  <sheetData>
    <row r="1" spans="1:15" ht="30" x14ac:dyDescent="0.25">
      <c r="A1" s="2" t="s">
        <v>273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8</v>
      </c>
      <c r="K1" s="4" t="s">
        <v>9</v>
      </c>
      <c r="L1" s="5" t="s">
        <v>10</v>
      </c>
      <c r="M1" s="6" t="s">
        <v>11</v>
      </c>
      <c r="N1" s="7" t="s">
        <v>274</v>
      </c>
      <c r="O1" t="s">
        <v>12</v>
      </c>
    </row>
    <row r="2" spans="1:15" x14ac:dyDescent="0.25">
      <c r="A2" t="s">
        <v>13</v>
      </c>
      <c r="B2">
        <v>2540748000</v>
      </c>
      <c r="C2" t="s">
        <v>14</v>
      </c>
      <c r="D2">
        <v>802578</v>
      </c>
      <c r="E2" t="s">
        <v>15</v>
      </c>
      <c r="F2">
        <v>802578</v>
      </c>
      <c r="G2" t="s">
        <v>16</v>
      </c>
      <c r="H2" s="1">
        <v>43000</v>
      </c>
      <c r="I2" t="s">
        <v>17</v>
      </c>
      <c r="J2" s="8">
        <v>0</v>
      </c>
      <c r="K2" s="8">
        <v>0</v>
      </c>
      <c r="L2" s="8">
        <v>0</v>
      </c>
      <c r="M2" s="8">
        <v>-12386.65</v>
      </c>
      <c r="N2" s="8">
        <v>0</v>
      </c>
      <c r="O2" t="s">
        <v>18</v>
      </c>
    </row>
    <row r="3" spans="1:15" x14ac:dyDescent="0.25">
      <c r="A3" t="s">
        <v>13</v>
      </c>
      <c r="B3">
        <v>2540588000</v>
      </c>
      <c r="C3" t="s">
        <v>19</v>
      </c>
      <c r="D3">
        <v>610811</v>
      </c>
      <c r="G3" t="s">
        <v>20</v>
      </c>
      <c r="H3" s="1">
        <v>43053</v>
      </c>
      <c r="I3" t="s">
        <v>21</v>
      </c>
      <c r="J3" s="8">
        <v>0</v>
      </c>
      <c r="K3" s="8">
        <v>0</v>
      </c>
      <c r="L3" s="8">
        <v>3508.17</v>
      </c>
      <c r="M3" s="8">
        <v>365.72</v>
      </c>
      <c r="N3" s="8">
        <v>0</v>
      </c>
      <c r="O3" t="s">
        <v>18</v>
      </c>
    </row>
    <row r="4" spans="1:15" x14ac:dyDescent="0.25">
      <c r="A4" t="s">
        <v>13</v>
      </c>
      <c r="B4">
        <v>2540574269</v>
      </c>
      <c r="C4" t="s">
        <v>22</v>
      </c>
      <c r="D4">
        <v>662898</v>
      </c>
      <c r="G4" t="s">
        <v>23</v>
      </c>
      <c r="H4" s="1">
        <v>43091</v>
      </c>
      <c r="I4" t="s">
        <v>24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t="s">
        <v>18</v>
      </c>
    </row>
    <row r="5" spans="1:15" x14ac:dyDescent="0.25">
      <c r="A5" t="s">
        <v>25</v>
      </c>
      <c r="B5">
        <v>2580001000</v>
      </c>
      <c r="C5" t="s">
        <v>26</v>
      </c>
      <c r="D5">
        <v>801340</v>
      </c>
      <c r="E5" t="s">
        <v>27</v>
      </c>
      <c r="F5">
        <v>801316</v>
      </c>
      <c r="G5" t="s">
        <v>28</v>
      </c>
      <c r="H5" s="1">
        <v>41882</v>
      </c>
      <c r="I5" t="s">
        <v>29</v>
      </c>
      <c r="J5" s="8">
        <v>0</v>
      </c>
      <c r="K5" s="8">
        <v>0</v>
      </c>
      <c r="L5" s="8">
        <v>42032</v>
      </c>
      <c r="M5" s="8">
        <v>0</v>
      </c>
      <c r="N5" s="8">
        <v>0</v>
      </c>
      <c r="O5" t="s">
        <v>18</v>
      </c>
    </row>
    <row r="6" spans="1:15" x14ac:dyDescent="0.25">
      <c r="A6" t="s">
        <v>25</v>
      </c>
      <c r="B6">
        <v>2580001000</v>
      </c>
      <c r="C6" t="s">
        <v>26</v>
      </c>
      <c r="D6">
        <v>801316</v>
      </c>
      <c r="E6" t="s">
        <v>15</v>
      </c>
      <c r="F6">
        <v>801316</v>
      </c>
      <c r="G6" t="s">
        <v>30</v>
      </c>
      <c r="H6" s="1">
        <v>41882</v>
      </c>
      <c r="I6" t="s">
        <v>29</v>
      </c>
      <c r="J6" s="8">
        <v>0</v>
      </c>
      <c r="K6" s="8">
        <v>0</v>
      </c>
      <c r="L6" s="8">
        <v>40.82</v>
      </c>
      <c r="M6" s="8">
        <v>0</v>
      </c>
      <c r="N6" s="8">
        <v>0</v>
      </c>
      <c r="O6" t="s">
        <v>18</v>
      </c>
    </row>
    <row r="7" spans="1:15" x14ac:dyDescent="0.25">
      <c r="A7" t="s">
        <v>31</v>
      </c>
      <c r="B7">
        <v>2600008000</v>
      </c>
      <c r="C7" t="s">
        <v>32</v>
      </c>
      <c r="D7">
        <v>661895</v>
      </c>
      <c r="G7" t="s">
        <v>33</v>
      </c>
      <c r="H7" s="1">
        <v>43100</v>
      </c>
      <c r="I7" t="s">
        <v>34</v>
      </c>
      <c r="J7" s="8">
        <v>0</v>
      </c>
      <c r="K7" s="8">
        <v>0</v>
      </c>
      <c r="L7" s="8">
        <v>0</v>
      </c>
      <c r="M7" s="8">
        <v>50000</v>
      </c>
      <c r="N7" s="8">
        <v>0</v>
      </c>
      <c r="O7" t="s">
        <v>18</v>
      </c>
    </row>
    <row r="8" spans="1:15" x14ac:dyDescent="0.25">
      <c r="A8" t="s">
        <v>31</v>
      </c>
      <c r="B8">
        <v>2600011000</v>
      </c>
      <c r="C8" t="s">
        <v>35</v>
      </c>
      <c r="D8">
        <v>660115</v>
      </c>
      <c r="G8" t="s">
        <v>36</v>
      </c>
      <c r="H8" s="1">
        <v>42886</v>
      </c>
      <c r="I8" t="s">
        <v>37</v>
      </c>
      <c r="J8" s="8">
        <v>118.52</v>
      </c>
      <c r="K8" s="8">
        <v>0</v>
      </c>
      <c r="L8" s="8">
        <v>0</v>
      </c>
      <c r="M8" s="8">
        <v>0</v>
      </c>
      <c r="N8" s="8">
        <v>0</v>
      </c>
      <c r="O8" t="s">
        <v>18</v>
      </c>
    </row>
    <row r="9" spans="1:15" x14ac:dyDescent="0.25">
      <c r="A9" t="s">
        <v>31</v>
      </c>
      <c r="B9">
        <v>2600007580</v>
      </c>
      <c r="C9" t="s">
        <v>38</v>
      </c>
      <c r="D9">
        <v>660117</v>
      </c>
      <c r="G9" t="s">
        <v>39</v>
      </c>
      <c r="H9" s="1">
        <v>43100</v>
      </c>
      <c r="I9" t="s">
        <v>40</v>
      </c>
      <c r="J9" s="8">
        <v>0</v>
      </c>
      <c r="K9" s="8">
        <v>-3316.86</v>
      </c>
      <c r="L9" s="8">
        <v>0</v>
      </c>
      <c r="M9" s="8">
        <v>49573.42</v>
      </c>
      <c r="N9" s="8">
        <v>0</v>
      </c>
      <c r="O9" t="s">
        <v>18</v>
      </c>
    </row>
    <row r="10" spans="1:15" x14ac:dyDescent="0.25">
      <c r="A10" t="s">
        <v>31</v>
      </c>
      <c r="B10">
        <v>2600004000</v>
      </c>
      <c r="C10" t="s">
        <v>41</v>
      </c>
      <c r="D10">
        <v>632315</v>
      </c>
      <c r="G10" t="s">
        <v>42</v>
      </c>
      <c r="H10" s="1">
        <v>43119</v>
      </c>
      <c r="I10" t="s">
        <v>43</v>
      </c>
      <c r="J10" s="8">
        <v>0</v>
      </c>
      <c r="K10" s="8">
        <v>0</v>
      </c>
      <c r="L10" s="8">
        <v>0</v>
      </c>
      <c r="M10" s="8">
        <v>4900.21</v>
      </c>
      <c r="N10" s="8">
        <v>0</v>
      </c>
      <c r="O10" t="s">
        <v>18</v>
      </c>
    </row>
    <row r="11" spans="1:15" x14ac:dyDescent="0.25">
      <c r="A11" t="s">
        <v>31</v>
      </c>
      <c r="B11">
        <v>2600008000</v>
      </c>
      <c r="C11" t="s">
        <v>32</v>
      </c>
      <c r="D11">
        <v>632110</v>
      </c>
      <c r="G11" t="s">
        <v>44</v>
      </c>
      <c r="H11" s="1">
        <v>43100</v>
      </c>
      <c r="I11" t="s">
        <v>45</v>
      </c>
      <c r="J11" s="8">
        <v>7.79</v>
      </c>
      <c r="K11" s="8">
        <v>0</v>
      </c>
      <c r="L11" s="8">
        <v>0</v>
      </c>
      <c r="M11" s="8">
        <v>0</v>
      </c>
      <c r="N11" s="8">
        <v>0</v>
      </c>
      <c r="O11" t="s">
        <v>18</v>
      </c>
    </row>
    <row r="12" spans="1:15" x14ac:dyDescent="0.25">
      <c r="A12" t="s">
        <v>31</v>
      </c>
      <c r="B12">
        <v>2600006000</v>
      </c>
      <c r="C12" t="s">
        <v>46</v>
      </c>
      <c r="D12">
        <v>631884</v>
      </c>
      <c r="E12" t="s">
        <v>15</v>
      </c>
      <c r="F12">
        <v>631884</v>
      </c>
      <c r="G12" t="s">
        <v>47</v>
      </c>
      <c r="H12" s="1">
        <v>43159</v>
      </c>
      <c r="I12" t="s">
        <v>48</v>
      </c>
      <c r="J12" s="8">
        <v>0</v>
      </c>
      <c r="K12" s="8">
        <v>0</v>
      </c>
      <c r="L12" s="8">
        <v>46094.559999999998</v>
      </c>
      <c r="M12" s="8">
        <v>0</v>
      </c>
      <c r="N12" s="8">
        <v>0</v>
      </c>
      <c r="O12" t="s">
        <v>18</v>
      </c>
    </row>
    <row r="13" spans="1:15" x14ac:dyDescent="0.25">
      <c r="A13" t="s">
        <v>31</v>
      </c>
      <c r="B13">
        <v>2600014110</v>
      </c>
      <c r="C13" t="s">
        <v>49</v>
      </c>
      <c r="D13">
        <v>631547</v>
      </c>
      <c r="G13" t="s">
        <v>50</v>
      </c>
      <c r="H13" s="1">
        <v>43100</v>
      </c>
      <c r="I13" t="s">
        <v>51</v>
      </c>
      <c r="J13" s="8">
        <v>0</v>
      </c>
      <c r="K13" s="8">
        <v>0</v>
      </c>
      <c r="L13" s="8">
        <v>0</v>
      </c>
      <c r="M13" s="8">
        <v>0</v>
      </c>
      <c r="N13" s="8">
        <v>-15201.57</v>
      </c>
      <c r="O13" t="s">
        <v>18</v>
      </c>
    </row>
    <row r="14" spans="1:15" x14ac:dyDescent="0.25">
      <c r="A14" t="s">
        <v>31</v>
      </c>
      <c r="B14">
        <v>2600011000</v>
      </c>
      <c r="C14" t="s">
        <v>35</v>
      </c>
      <c r="D14">
        <v>662986</v>
      </c>
      <c r="G14" t="s">
        <v>52</v>
      </c>
      <c r="H14" s="1">
        <v>43061</v>
      </c>
      <c r="I14" t="s">
        <v>53</v>
      </c>
      <c r="J14" s="8">
        <v>0</v>
      </c>
      <c r="K14" s="8">
        <v>0</v>
      </c>
      <c r="L14" s="8">
        <v>20000</v>
      </c>
      <c r="M14" s="8">
        <v>0</v>
      </c>
      <c r="N14" s="8">
        <v>0</v>
      </c>
      <c r="O14" t="s">
        <v>18</v>
      </c>
    </row>
    <row r="15" spans="1:15" x14ac:dyDescent="0.25">
      <c r="A15" t="s">
        <v>31</v>
      </c>
      <c r="B15">
        <v>2600004000</v>
      </c>
      <c r="C15" t="s">
        <v>41</v>
      </c>
      <c r="D15">
        <v>664639</v>
      </c>
      <c r="G15" t="s">
        <v>54</v>
      </c>
      <c r="H15" s="1">
        <v>43008</v>
      </c>
      <c r="I15" t="s">
        <v>55</v>
      </c>
      <c r="J15" s="8">
        <v>0</v>
      </c>
      <c r="K15" s="8">
        <v>0</v>
      </c>
      <c r="L15" s="8">
        <v>22837.5</v>
      </c>
      <c r="M15" s="8">
        <v>80651</v>
      </c>
      <c r="N15" s="8">
        <v>0</v>
      </c>
      <c r="O15" t="s">
        <v>18</v>
      </c>
    </row>
    <row r="16" spans="1:15" x14ac:dyDescent="0.25">
      <c r="A16" t="s">
        <v>56</v>
      </c>
      <c r="B16">
        <v>2630002000</v>
      </c>
      <c r="C16" t="s">
        <v>57</v>
      </c>
      <c r="D16">
        <v>612687</v>
      </c>
      <c r="E16" t="s">
        <v>27</v>
      </c>
      <c r="F16">
        <v>628931</v>
      </c>
      <c r="G16" t="s">
        <v>58</v>
      </c>
      <c r="H16" s="1">
        <v>43159</v>
      </c>
      <c r="I16" t="s">
        <v>59</v>
      </c>
      <c r="J16" s="8">
        <v>0</v>
      </c>
      <c r="K16" s="8">
        <v>0</v>
      </c>
      <c r="L16" s="8">
        <v>0</v>
      </c>
      <c r="M16" s="8">
        <v>0</v>
      </c>
      <c r="N16" s="8">
        <v>-0.01</v>
      </c>
      <c r="O16" t="s">
        <v>18</v>
      </c>
    </row>
    <row r="17" spans="1:15" x14ac:dyDescent="0.25">
      <c r="A17" t="s">
        <v>56</v>
      </c>
      <c r="B17">
        <v>2630003000</v>
      </c>
      <c r="C17" t="s">
        <v>60</v>
      </c>
      <c r="D17">
        <v>639637</v>
      </c>
      <c r="G17" t="s">
        <v>61</v>
      </c>
      <c r="H17" s="1">
        <v>43100</v>
      </c>
      <c r="I17" t="s">
        <v>62</v>
      </c>
      <c r="J17" s="8">
        <v>0</v>
      </c>
      <c r="K17" s="8">
        <v>0</v>
      </c>
      <c r="L17" s="8">
        <v>0</v>
      </c>
      <c r="M17" s="8">
        <v>0</v>
      </c>
      <c r="N17" s="8">
        <v>-216.64</v>
      </c>
      <c r="O17" t="s">
        <v>18</v>
      </c>
    </row>
    <row r="18" spans="1:15" x14ac:dyDescent="0.25">
      <c r="A18" t="s">
        <v>56</v>
      </c>
      <c r="B18">
        <v>2630002000</v>
      </c>
      <c r="C18" t="s">
        <v>57</v>
      </c>
      <c r="D18">
        <v>634362</v>
      </c>
      <c r="E18" t="s">
        <v>27</v>
      </c>
      <c r="F18">
        <v>634044</v>
      </c>
      <c r="G18" t="s">
        <v>63</v>
      </c>
      <c r="H18" s="1">
        <v>43159</v>
      </c>
      <c r="I18" t="s">
        <v>64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t="s">
        <v>18</v>
      </c>
    </row>
    <row r="19" spans="1:15" x14ac:dyDescent="0.25">
      <c r="A19" t="s">
        <v>56</v>
      </c>
      <c r="B19">
        <v>2630008000</v>
      </c>
      <c r="C19" t="s">
        <v>65</v>
      </c>
      <c r="D19">
        <v>660558</v>
      </c>
      <c r="E19" t="s">
        <v>27</v>
      </c>
      <c r="F19">
        <v>660364</v>
      </c>
      <c r="G19" t="s">
        <v>66</v>
      </c>
      <c r="H19" s="1">
        <v>43100</v>
      </c>
      <c r="I19" t="s">
        <v>67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t="s">
        <v>18</v>
      </c>
    </row>
    <row r="20" spans="1:15" x14ac:dyDescent="0.25">
      <c r="A20" t="s">
        <v>56</v>
      </c>
      <c r="B20">
        <v>2630002000</v>
      </c>
      <c r="C20" t="s">
        <v>57</v>
      </c>
      <c r="D20">
        <v>628931</v>
      </c>
      <c r="E20" t="s">
        <v>15</v>
      </c>
      <c r="F20">
        <v>628931</v>
      </c>
      <c r="G20" t="s">
        <v>68</v>
      </c>
      <c r="H20" s="1">
        <v>43159</v>
      </c>
      <c r="I20" t="s">
        <v>59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t="s">
        <v>18</v>
      </c>
    </row>
    <row r="21" spans="1:15" x14ac:dyDescent="0.25">
      <c r="A21" t="s">
        <v>56</v>
      </c>
      <c r="B21">
        <v>2630002000</v>
      </c>
      <c r="C21" t="s">
        <v>57</v>
      </c>
      <c r="D21">
        <v>634044</v>
      </c>
      <c r="E21" t="s">
        <v>15</v>
      </c>
      <c r="F21">
        <v>634044</v>
      </c>
      <c r="G21" t="s">
        <v>69</v>
      </c>
      <c r="H21" s="1">
        <v>43159</v>
      </c>
      <c r="I21" t="s">
        <v>64</v>
      </c>
      <c r="J21" s="8">
        <v>0</v>
      </c>
      <c r="K21" s="8">
        <v>0</v>
      </c>
      <c r="L21" s="8">
        <v>0.08</v>
      </c>
      <c r="M21" s="8">
        <v>0</v>
      </c>
      <c r="N21" s="8">
        <v>0</v>
      </c>
      <c r="O21" t="s">
        <v>18</v>
      </c>
    </row>
    <row r="22" spans="1:15" x14ac:dyDescent="0.25">
      <c r="A22" t="s">
        <v>56</v>
      </c>
      <c r="B22">
        <v>2630008000</v>
      </c>
      <c r="C22" t="s">
        <v>65</v>
      </c>
      <c r="D22">
        <v>631362</v>
      </c>
      <c r="G22" t="s">
        <v>70</v>
      </c>
      <c r="H22" s="1">
        <v>43008</v>
      </c>
      <c r="I22" t="s">
        <v>71</v>
      </c>
      <c r="J22" s="8">
        <v>0</v>
      </c>
      <c r="K22" s="8">
        <v>-5701.89</v>
      </c>
      <c r="L22" s="8">
        <v>0</v>
      </c>
      <c r="M22" s="8">
        <v>35739.199999999997</v>
      </c>
      <c r="N22" s="8">
        <v>0</v>
      </c>
      <c r="O22" t="s">
        <v>18</v>
      </c>
    </row>
    <row r="23" spans="1:15" x14ac:dyDescent="0.25">
      <c r="A23" t="s">
        <v>56</v>
      </c>
      <c r="B23">
        <v>2630003000</v>
      </c>
      <c r="C23" t="s">
        <v>60</v>
      </c>
      <c r="D23">
        <v>666873</v>
      </c>
      <c r="G23" t="s">
        <v>72</v>
      </c>
      <c r="H23" s="1">
        <v>42947</v>
      </c>
      <c r="I23" t="s">
        <v>73</v>
      </c>
      <c r="J23" s="8">
        <v>0</v>
      </c>
      <c r="K23" s="8">
        <v>0</v>
      </c>
      <c r="L23" s="8">
        <v>0</v>
      </c>
      <c r="M23" s="8">
        <v>1618.02</v>
      </c>
      <c r="N23" s="8">
        <v>0</v>
      </c>
      <c r="O23" t="s">
        <v>18</v>
      </c>
    </row>
    <row r="24" spans="1:15" x14ac:dyDescent="0.25">
      <c r="A24" t="s">
        <v>56</v>
      </c>
      <c r="B24">
        <v>2630012010</v>
      </c>
      <c r="C24" t="s">
        <v>74</v>
      </c>
      <c r="D24">
        <v>802591</v>
      </c>
      <c r="G24" t="s">
        <v>75</v>
      </c>
      <c r="H24" s="1">
        <v>43100</v>
      </c>
      <c r="I24" t="s">
        <v>76</v>
      </c>
      <c r="J24" s="8">
        <v>0</v>
      </c>
      <c r="K24" s="8">
        <v>0</v>
      </c>
      <c r="L24" s="8">
        <v>0</v>
      </c>
      <c r="M24" s="8">
        <v>50959.21</v>
      </c>
      <c r="N24" s="8">
        <v>0</v>
      </c>
      <c r="O24" t="s">
        <v>18</v>
      </c>
    </row>
    <row r="25" spans="1:15" x14ac:dyDescent="0.25">
      <c r="A25" t="s">
        <v>56</v>
      </c>
      <c r="B25">
        <v>2630003000</v>
      </c>
      <c r="C25" t="s">
        <v>60</v>
      </c>
      <c r="D25">
        <v>660364</v>
      </c>
      <c r="E25" t="s">
        <v>15</v>
      </c>
      <c r="F25">
        <v>660364</v>
      </c>
      <c r="G25" t="s">
        <v>77</v>
      </c>
      <c r="H25" s="1">
        <v>43100</v>
      </c>
      <c r="I25" t="s">
        <v>73</v>
      </c>
      <c r="J25" s="8">
        <v>0</v>
      </c>
      <c r="K25" s="8">
        <v>0</v>
      </c>
      <c r="L25" s="8">
        <v>0</v>
      </c>
      <c r="M25" s="8">
        <v>90000</v>
      </c>
      <c r="N25" s="8">
        <v>0</v>
      </c>
      <c r="O25" t="s">
        <v>18</v>
      </c>
    </row>
    <row r="26" spans="1:15" x14ac:dyDescent="0.25">
      <c r="A26" t="s">
        <v>78</v>
      </c>
      <c r="B26">
        <v>2660217000</v>
      </c>
      <c r="C26" t="s">
        <v>79</v>
      </c>
      <c r="D26">
        <v>633006</v>
      </c>
      <c r="G26" t="s">
        <v>80</v>
      </c>
      <c r="H26" s="1">
        <v>42916</v>
      </c>
      <c r="I26" t="s">
        <v>81</v>
      </c>
      <c r="J26" s="8">
        <v>0</v>
      </c>
      <c r="K26" s="8">
        <v>0</v>
      </c>
      <c r="L26" s="8">
        <v>7238.26</v>
      </c>
      <c r="M26" s="8">
        <v>0</v>
      </c>
      <c r="N26" s="8">
        <v>0</v>
      </c>
      <c r="O26" t="s">
        <v>18</v>
      </c>
    </row>
    <row r="27" spans="1:15" x14ac:dyDescent="0.25">
      <c r="A27" t="s">
        <v>82</v>
      </c>
      <c r="B27">
        <v>2720001010</v>
      </c>
      <c r="C27" t="s">
        <v>83</v>
      </c>
      <c r="D27">
        <v>664813</v>
      </c>
      <c r="G27" t="s">
        <v>84</v>
      </c>
      <c r="H27" s="1">
        <v>43008</v>
      </c>
      <c r="I27" t="s">
        <v>85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t="s">
        <v>18</v>
      </c>
    </row>
    <row r="28" spans="1:15" x14ac:dyDescent="0.25">
      <c r="A28" t="s">
        <v>82</v>
      </c>
      <c r="B28">
        <v>2720001010</v>
      </c>
      <c r="C28" t="s">
        <v>83</v>
      </c>
      <c r="D28">
        <v>664940</v>
      </c>
      <c r="G28" t="s">
        <v>86</v>
      </c>
      <c r="H28" s="1">
        <v>43008</v>
      </c>
      <c r="I28" t="s">
        <v>85</v>
      </c>
      <c r="J28" s="8">
        <v>0</v>
      </c>
      <c r="K28" s="8">
        <v>0</v>
      </c>
      <c r="L28" s="8">
        <v>2964.55</v>
      </c>
      <c r="M28" s="8">
        <v>0</v>
      </c>
      <c r="N28" s="8">
        <v>0</v>
      </c>
      <c r="O28" t="s">
        <v>18</v>
      </c>
    </row>
    <row r="29" spans="1:15" x14ac:dyDescent="0.25">
      <c r="A29" t="s">
        <v>82</v>
      </c>
      <c r="B29">
        <v>2720001000</v>
      </c>
      <c r="C29" t="s">
        <v>83</v>
      </c>
      <c r="D29">
        <v>639095</v>
      </c>
      <c r="E29" t="s">
        <v>27</v>
      </c>
      <c r="F29">
        <v>632926</v>
      </c>
      <c r="G29" t="s">
        <v>87</v>
      </c>
      <c r="H29" s="1">
        <v>42916</v>
      </c>
      <c r="I29" t="s">
        <v>88</v>
      </c>
      <c r="J29" s="8">
        <v>0</v>
      </c>
      <c r="K29" s="8">
        <v>0</v>
      </c>
      <c r="L29" s="8">
        <v>23602.34</v>
      </c>
      <c r="M29" s="8">
        <v>0</v>
      </c>
      <c r="N29" s="8">
        <v>0</v>
      </c>
      <c r="O29" t="s">
        <v>18</v>
      </c>
    </row>
    <row r="30" spans="1:15" x14ac:dyDescent="0.25">
      <c r="A30" t="s">
        <v>82</v>
      </c>
      <c r="B30">
        <v>2720001010</v>
      </c>
      <c r="C30" t="s">
        <v>83</v>
      </c>
      <c r="D30">
        <v>668509</v>
      </c>
      <c r="G30" t="s">
        <v>89</v>
      </c>
      <c r="H30" s="1">
        <v>43008</v>
      </c>
      <c r="I30" t="s">
        <v>90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t="s">
        <v>18</v>
      </c>
    </row>
    <row r="31" spans="1:15" x14ac:dyDescent="0.25">
      <c r="A31" t="s">
        <v>91</v>
      </c>
      <c r="B31">
        <v>3010222000</v>
      </c>
      <c r="C31" t="s">
        <v>92</v>
      </c>
      <c r="D31">
        <v>638070</v>
      </c>
      <c r="G31" t="s">
        <v>93</v>
      </c>
      <c r="H31" s="1">
        <v>42978</v>
      </c>
      <c r="I31" t="s">
        <v>94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t="s">
        <v>18</v>
      </c>
    </row>
    <row r="32" spans="1:15" x14ac:dyDescent="0.25">
      <c r="A32" t="s">
        <v>91</v>
      </c>
      <c r="B32">
        <v>3010222000</v>
      </c>
      <c r="C32" t="s">
        <v>92</v>
      </c>
      <c r="D32">
        <v>610204</v>
      </c>
      <c r="E32" t="s">
        <v>15</v>
      </c>
      <c r="F32">
        <v>610204</v>
      </c>
      <c r="G32" t="s">
        <v>95</v>
      </c>
      <c r="H32" s="1">
        <v>42886</v>
      </c>
      <c r="I32" t="s">
        <v>96</v>
      </c>
      <c r="J32" s="8">
        <v>0</v>
      </c>
      <c r="K32" s="8">
        <v>0</v>
      </c>
      <c r="L32" s="8">
        <v>0</v>
      </c>
      <c r="M32" s="8">
        <v>0</v>
      </c>
      <c r="N32" s="8">
        <v>-11191.24</v>
      </c>
      <c r="O32" t="s">
        <v>18</v>
      </c>
    </row>
    <row r="33" spans="1:15" x14ac:dyDescent="0.25">
      <c r="A33" t="s">
        <v>97</v>
      </c>
      <c r="B33">
        <v>3040112018</v>
      </c>
      <c r="C33" t="s">
        <v>98</v>
      </c>
      <c r="D33">
        <v>632739</v>
      </c>
      <c r="G33" t="s">
        <v>99</v>
      </c>
      <c r="H33" s="1">
        <v>43069</v>
      </c>
      <c r="I33" t="s">
        <v>100</v>
      </c>
      <c r="J33" s="8">
        <v>8297.5300000000007</v>
      </c>
      <c r="K33" s="8">
        <v>0</v>
      </c>
      <c r="L33" s="8">
        <v>1.84</v>
      </c>
      <c r="M33" s="8">
        <v>0</v>
      </c>
      <c r="N33" s="8">
        <v>0</v>
      </c>
      <c r="O33" t="s">
        <v>18</v>
      </c>
    </row>
    <row r="34" spans="1:15" x14ac:dyDescent="0.25">
      <c r="A34" t="s">
        <v>97</v>
      </c>
      <c r="B34">
        <v>3040110000</v>
      </c>
      <c r="C34" t="s">
        <v>101</v>
      </c>
      <c r="D34">
        <v>632896</v>
      </c>
      <c r="G34" t="s">
        <v>102</v>
      </c>
      <c r="H34" s="1">
        <v>42916</v>
      </c>
      <c r="I34" t="s">
        <v>103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t="s">
        <v>18</v>
      </c>
    </row>
    <row r="35" spans="1:15" x14ac:dyDescent="0.25">
      <c r="A35" t="s">
        <v>97</v>
      </c>
      <c r="B35">
        <v>3040112041</v>
      </c>
      <c r="C35" t="s">
        <v>98</v>
      </c>
      <c r="D35">
        <v>632968</v>
      </c>
      <c r="G35" t="s">
        <v>104</v>
      </c>
      <c r="H35" s="1">
        <v>43131</v>
      </c>
      <c r="I35" t="s">
        <v>105</v>
      </c>
      <c r="J35" s="8">
        <v>0</v>
      </c>
      <c r="K35" s="8">
        <v>0</v>
      </c>
      <c r="L35" s="8">
        <v>4767.24</v>
      </c>
      <c r="M35" s="8">
        <v>0</v>
      </c>
      <c r="N35" s="8">
        <v>0</v>
      </c>
      <c r="O35" t="s">
        <v>18</v>
      </c>
    </row>
    <row r="36" spans="1:15" x14ac:dyDescent="0.25">
      <c r="A36" t="s">
        <v>97</v>
      </c>
      <c r="B36">
        <v>3040112101</v>
      </c>
      <c r="C36" t="s">
        <v>98</v>
      </c>
      <c r="D36">
        <v>633584</v>
      </c>
      <c r="G36" t="s">
        <v>106</v>
      </c>
      <c r="H36" s="1">
        <v>42978</v>
      </c>
      <c r="I36" t="s">
        <v>107</v>
      </c>
      <c r="J36" s="8">
        <v>0</v>
      </c>
      <c r="K36" s="8">
        <v>0</v>
      </c>
      <c r="L36" s="8">
        <v>4413.88</v>
      </c>
      <c r="M36" s="8">
        <v>0</v>
      </c>
      <c r="N36" s="8">
        <v>0</v>
      </c>
      <c r="O36" t="s">
        <v>18</v>
      </c>
    </row>
    <row r="37" spans="1:15" x14ac:dyDescent="0.25">
      <c r="A37" t="s">
        <v>97</v>
      </c>
      <c r="B37">
        <v>3040112178</v>
      </c>
      <c r="C37" t="s">
        <v>98</v>
      </c>
      <c r="D37">
        <v>634051</v>
      </c>
      <c r="G37" t="s">
        <v>108</v>
      </c>
      <c r="H37" s="1">
        <v>42978</v>
      </c>
      <c r="I37" t="s">
        <v>109</v>
      </c>
      <c r="J37" s="8">
        <v>0</v>
      </c>
      <c r="K37" s="8">
        <v>0</v>
      </c>
      <c r="L37" s="8">
        <v>0</v>
      </c>
      <c r="M37" s="8">
        <v>0</v>
      </c>
      <c r="N37" s="8">
        <v>-96008.639999999999</v>
      </c>
      <c r="O37" t="s">
        <v>18</v>
      </c>
    </row>
    <row r="38" spans="1:15" x14ac:dyDescent="0.25">
      <c r="A38" t="s">
        <v>97</v>
      </c>
      <c r="B38">
        <v>3040112082</v>
      </c>
      <c r="C38" t="s">
        <v>98</v>
      </c>
      <c r="D38">
        <v>634063</v>
      </c>
      <c r="G38" t="s">
        <v>110</v>
      </c>
      <c r="H38" s="1">
        <v>43128</v>
      </c>
      <c r="I38" t="s">
        <v>111</v>
      </c>
      <c r="J38" s="8">
        <v>0</v>
      </c>
      <c r="K38" s="8">
        <v>0</v>
      </c>
      <c r="L38" s="8">
        <v>0</v>
      </c>
      <c r="M38" s="8">
        <v>0</v>
      </c>
      <c r="N38" s="8">
        <v>-9040.5300000000007</v>
      </c>
      <c r="O38" t="s">
        <v>18</v>
      </c>
    </row>
    <row r="39" spans="1:15" x14ac:dyDescent="0.25">
      <c r="A39" t="s">
        <v>97</v>
      </c>
      <c r="B39">
        <v>3040445000</v>
      </c>
      <c r="C39" t="s">
        <v>112</v>
      </c>
      <c r="D39">
        <v>634175</v>
      </c>
      <c r="G39" t="s">
        <v>113</v>
      </c>
      <c r="H39" s="1">
        <v>43159</v>
      </c>
      <c r="I39" t="s">
        <v>114</v>
      </c>
      <c r="J39" s="8">
        <v>0</v>
      </c>
      <c r="K39" s="8">
        <v>0</v>
      </c>
      <c r="L39" s="8">
        <v>0</v>
      </c>
      <c r="M39" s="8">
        <v>15000</v>
      </c>
      <c r="N39" s="8">
        <v>-45.9</v>
      </c>
      <c r="O39" t="s">
        <v>18</v>
      </c>
    </row>
    <row r="40" spans="1:15" x14ac:dyDescent="0.25">
      <c r="A40" t="s">
        <v>97</v>
      </c>
      <c r="B40">
        <v>3040112018</v>
      </c>
      <c r="C40" t="s">
        <v>98</v>
      </c>
      <c r="D40">
        <v>634220</v>
      </c>
      <c r="G40" t="s">
        <v>115</v>
      </c>
      <c r="H40" s="1">
        <v>43069</v>
      </c>
      <c r="I40" t="s">
        <v>100</v>
      </c>
      <c r="J40" s="8">
        <v>0</v>
      </c>
      <c r="K40" s="8">
        <v>0</v>
      </c>
      <c r="L40" s="8">
        <v>417.5</v>
      </c>
      <c r="M40" s="8">
        <v>36877.300000000003</v>
      </c>
      <c r="N40" s="8">
        <v>0</v>
      </c>
      <c r="O40" t="s">
        <v>18</v>
      </c>
    </row>
    <row r="41" spans="1:15" x14ac:dyDescent="0.25">
      <c r="A41" t="s">
        <v>97</v>
      </c>
      <c r="B41">
        <v>3040442450</v>
      </c>
      <c r="C41" t="s">
        <v>116</v>
      </c>
      <c r="D41">
        <v>634236</v>
      </c>
      <c r="G41" t="s">
        <v>117</v>
      </c>
      <c r="H41" s="1">
        <v>42825</v>
      </c>
      <c r="I41" t="s">
        <v>118</v>
      </c>
      <c r="J41" s="8">
        <v>0</v>
      </c>
      <c r="K41" s="8">
        <v>-30495.82</v>
      </c>
      <c r="L41" s="8">
        <v>3672.84</v>
      </c>
      <c r="M41" s="8">
        <v>0</v>
      </c>
      <c r="N41" s="8">
        <v>0</v>
      </c>
      <c r="O41" t="s">
        <v>18</v>
      </c>
    </row>
    <row r="42" spans="1:15" x14ac:dyDescent="0.25">
      <c r="A42" t="s">
        <v>97</v>
      </c>
      <c r="B42">
        <v>3040112018</v>
      </c>
      <c r="C42" t="s">
        <v>98</v>
      </c>
      <c r="D42">
        <v>634314</v>
      </c>
      <c r="G42" t="s">
        <v>119</v>
      </c>
      <c r="H42" s="1">
        <v>43159</v>
      </c>
      <c r="I42" t="s">
        <v>100</v>
      </c>
      <c r="J42" s="8">
        <v>0</v>
      </c>
      <c r="K42" s="8">
        <v>0</v>
      </c>
      <c r="L42" s="8">
        <v>464</v>
      </c>
      <c r="M42" s="8">
        <v>0</v>
      </c>
      <c r="N42" s="8">
        <v>0</v>
      </c>
      <c r="O42" t="s">
        <v>18</v>
      </c>
    </row>
    <row r="43" spans="1:15" x14ac:dyDescent="0.25">
      <c r="A43" t="s">
        <v>97</v>
      </c>
      <c r="B43">
        <v>3040112171</v>
      </c>
      <c r="C43" t="s">
        <v>98</v>
      </c>
      <c r="D43">
        <v>633407</v>
      </c>
      <c r="G43" t="s">
        <v>120</v>
      </c>
      <c r="H43" s="1">
        <v>42947</v>
      </c>
      <c r="I43" t="s">
        <v>121</v>
      </c>
      <c r="J43" s="8">
        <v>10000</v>
      </c>
      <c r="K43" s="8">
        <v>0</v>
      </c>
      <c r="L43" s="8">
        <v>66966.100000000006</v>
      </c>
      <c r="M43" s="8">
        <v>0</v>
      </c>
      <c r="N43" s="8">
        <v>0</v>
      </c>
      <c r="O43" t="s">
        <v>18</v>
      </c>
    </row>
    <row r="44" spans="1:15" x14ac:dyDescent="0.25">
      <c r="A44" t="s">
        <v>97</v>
      </c>
      <c r="B44">
        <v>3040443600</v>
      </c>
      <c r="C44" t="s">
        <v>122</v>
      </c>
      <c r="D44">
        <v>636962</v>
      </c>
      <c r="G44" t="s">
        <v>123</v>
      </c>
      <c r="H44" s="1">
        <v>43100</v>
      </c>
      <c r="I44" t="s">
        <v>124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t="s">
        <v>18</v>
      </c>
    </row>
    <row r="45" spans="1:15" x14ac:dyDescent="0.25">
      <c r="A45" t="s">
        <v>97</v>
      </c>
      <c r="B45">
        <v>3040442490</v>
      </c>
      <c r="C45" t="s">
        <v>116</v>
      </c>
      <c r="D45">
        <v>628068</v>
      </c>
      <c r="E45" t="s">
        <v>27</v>
      </c>
      <c r="F45">
        <v>627950</v>
      </c>
      <c r="G45" t="s">
        <v>125</v>
      </c>
      <c r="H45" s="1">
        <v>42582</v>
      </c>
      <c r="I45" t="s">
        <v>126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t="s">
        <v>18</v>
      </c>
    </row>
    <row r="46" spans="1:15" x14ac:dyDescent="0.25">
      <c r="A46" t="s">
        <v>97</v>
      </c>
      <c r="B46">
        <v>3040449070</v>
      </c>
      <c r="C46" t="s">
        <v>127</v>
      </c>
      <c r="D46">
        <v>628069</v>
      </c>
      <c r="E46" t="s">
        <v>27</v>
      </c>
      <c r="F46">
        <v>627950</v>
      </c>
      <c r="G46" t="s">
        <v>128</v>
      </c>
      <c r="H46" s="1">
        <v>42582</v>
      </c>
      <c r="I46" t="s">
        <v>129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t="s">
        <v>18</v>
      </c>
    </row>
    <row r="47" spans="1:15" x14ac:dyDescent="0.25">
      <c r="A47" t="s">
        <v>97</v>
      </c>
      <c r="B47">
        <v>3040442490</v>
      </c>
      <c r="C47" t="s">
        <v>116</v>
      </c>
      <c r="D47">
        <v>628070</v>
      </c>
      <c r="E47" t="s">
        <v>27</v>
      </c>
      <c r="F47">
        <v>627950</v>
      </c>
      <c r="G47" t="s">
        <v>130</v>
      </c>
      <c r="H47" s="1">
        <v>42582</v>
      </c>
      <c r="I47" t="s">
        <v>126</v>
      </c>
      <c r="J47" s="8">
        <v>0</v>
      </c>
      <c r="K47" s="8">
        <v>0</v>
      </c>
      <c r="L47" s="8">
        <v>0</v>
      </c>
      <c r="M47" s="8">
        <v>0</v>
      </c>
      <c r="N47" s="8">
        <v>-292000</v>
      </c>
      <c r="O47" t="s">
        <v>18</v>
      </c>
    </row>
    <row r="48" spans="1:15" x14ac:dyDescent="0.25">
      <c r="A48" t="s">
        <v>97</v>
      </c>
      <c r="B48">
        <v>3040442550</v>
      </c>
      <c r="C48" t="s">
        <v>116</v>
      </c>
      <c r="D48">
        <v>628071</v>
      </c>
      <c r="E48" t="s">
        <v>27</v>
      </c>
      <c r="F48">
        <v>627950</v>
      </c>
      <c r="G48" t="s">
        <v>131</v>
      </c>
      <c r="H48" s="1">
        <v>42582</v>
      </c>
      <c r="I48" t="s">
        <v>132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t="s">
        <v>18</v>
      </c>
    </row>
    <row r="49" spans="1:15" x14ac:dyDescent="0.25">
      <c r="A49" t="s">
        <v>97</v>
      </c>
      <c r="B49">
        <v>3040133640</v>
      </c>
      <c r="C49" t="s">
        <v>133</v>
      </c>
      <c r="D49">
        <v>628072</v>
      </c>
      <c r="E49" t="s">
        <v>27</v>
      </c>
      <c r="F49">
        <v>627950</v>
      </c>
      <c r="G49" t="s">
        <v>134</v>
      </c>
      <c r="H49" s="1">
        <v>42216</v>
      </c>
      <c r="I49" t="s">
        <v>135</v>
      </c>
      <c r="J49" s="8">
        <v>0</v>
      </c>
      <c r="K49" s="8">
        <v>0</v>
      </c>
      <c r="L49" s="8">
        <v>0</v>
      </c>
      <c r="M49" s="8">
        <v>0</v>
      </c>
      <c r="N49" s="8">
        <v>-0.01</v>
      </c>
      <c r="O49" t="s">
        <v>18</v>
      </c>
    </row>
    <row r="50" spans="1:15" x14ac:dyDescent="0.25">
      <c r="A50" t="s">
        <v>97</v>
      </c>
      <c r="B50">
        <v>3040110000</v>
      </c>
      <c r="C50" t="s">
        <v>101</v>
      </c>
      <c r="D50">
        <v>627602</v>
      </c>
      <c r="G50" t="s">
        <v>136</v>
      </c>
      <c r="H50" s="1">
        <v>42992</v>
      </c>
      <c r="I50" t="s">
        <v>137</v>
      </c>
      <c r="J50" s="8">
        <v>0</v>
      </c>
      <c r="K50" s="8">
        <v>-19766.669999999998</v>
      </c>
      <c r="L50" s="8">
        <v>0</v>
      </c>
      <c r="M50" s="8">
        <v>6622.44</v>
      </c>
      <c r="N50" s="8">
        <v>0</v>
      </c>
      <c r="O50" t="s">
        <v>18</v>
      </c>
    </row>
    <row r="51" spans="1:15" x14ac:dyDescent="0.25">
      <c r="A51" t="s">
        <v>97</v>
      </c>
      <c r="B51">
        <v>3040126000</v>
      </c>
      <c r="C51" t="s">
        <v>138</v>
      </c>
      <c r="D51">
        <v>628220</v>
      </c>
      <c r="G51" t="s">
        <v>139</v>
      </c>
      <c r="H51" s="1">
        <v>43023</v>
      </c>
      <c r="I51" t="s">
        <v>140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t="s">
        <v>18</v>
      </c>
    </row>
    <row r="52" spans="1:15" x14ac:dyDescent="0.25">
      <c r="A52" t="s">
        <v>97</v>
      </c>
      <c r="B52">
        <v>3040449030</v>
      </c>
      <c r="C52" t="s">
        <v>127</v>
      </c>
      <c r="D52">
        <v>632347</v>
      </c>
      <c r="G52" t="s">
        <v>141</v>
      </c>
      <c r="H52" s="1">
        <v>42886</v>
      </c>
      <c r="I52" t="s">
        <v>142</v>
      </c>
      <c r="J52" s="8">
        <v>0</v>
      </c>
      <c r="K52" s="8">
        <v>0</v>
      </c>
      <c r="L52" s="8">
        <v>0</v>
      </c>
      <c r="M52" s="8">
        <v>11780.1</v>
      </c>
      <c r="N52" s="8">
        <v>0</v>
      </c>
      <c r="O52" t="s">
        <v>18</v>
      </c>
    </row>
    <row r="53" spans="1:15" x14ac:dyDescent="0.25">
      <c r="A53" t="s">
        <v>97</v>
      </c>
      <c r="B53">
        <v>3040110000</v>
      </c>
      <c r="C53" t="s">
        <v>101</v>
      </c>
      <c r="D53">
        <v>630188</v>
      </c>
      <c r="G53" t="s">
        <v>143</v>
      </c>
      <c r="H53" s="1">
        <v>42825</v>
      </c>
      <c r="I53" t="s">
        <v>103</v>
      </c>
      <c r="J53" s="8">
        <v>0</v>
      </c>
      <c r="K53" s="8">
        <v>0</v>
      </c>
      <c r="L53" s="8">
        <v>0</v>
      </c>
      <c r="M53" s="8">
        <v>10630.48</v>
      </c>
      <c r="N53" s="8">
        <v>-0.53</v>
      </c>
      <c r="O53" t="s">
        <v>18</v>
      </c>
    </row>
    <row r="54" spans="1:15" x14ac:dyDescent="0.25">
      <c r="A54" t="s">
        <v>97</v>
      </c>
      <c r="B54">
        <v>3040126000</v>
      </c>
      <c r="C54" t="s">
        <v>138</v>
      </c>
      <c r="D54">
        <v>632518</v>
      </c>
      <c r="G54" t="s">
        <v>144</v>
      </c>
      <c r="H54" s="1">
        <v>43159</v>
      </c>
      <c r="I54" t="s">
        <v>145</v>
      </c>
      <c r="J54" s="8">
        <v>0</v>
      </c>
      <c r="K54" s="8">
        <v>0</v>
      </c>
      <c r="L54" s="8">
        <v>0</v>
      </c>
      <c r="M54" s="8">
        <v>0</v>
      </c>
      <c r="N54" s="8">
        <v>-7110.42</v>
      </c>
      <c r="O54" t="s">
        <v>18</v>
      </c>
    </row>
    <row r="55" spans="1:15" x14ac:dyDescent="0.25">
      <c r="A55" t="s">
        <v>97</v>
      </c>
      <c r="B55">
        <v>3040120000</v>
      </c>
      <c r="C55" t="s">
        <v>146</v>
      </c>
      <c r="D55">
        <v>612782</v>
      </c>
      <c r="G55" t="s">
        <v>147</v>
      </c>
      <c r="H55" s="1">
        <v>43099</v>
      </c>
      <c r="I55" t="s">
        <v>148</v>
      </c>
      <c r="J55" s="8">
        <v>0</v>
      </c>
      <c r="K55" s="8">
        <v>0</v>
      </c>
      <c r="L55" s="8">
        <v>83984.94</v>
      </c>
      <c r="M55" s="8">
        <v>0</v>
      </c>
      <c r="N55" s="8">
        <v>0</v>
      </c>
      <c r="O55" t="s">
        <v>18</v>
      </c>
    </row>
    <row r="56" spans="1:15" x14ac:dyDescent="0.25">
      <c r="A56" t="s">
        <v>97</v>
      </c>
      <c r="B56">
        <v>3040112138</v>
      </c>
      <c r="C56" t="s">
        <v>98</v>
      </c>
      <c r="D56">
        <v>631665</v>
      </c>
      <c r="G56" t="s">
        <v>149</v>
      </c>
      <c r="H56" s="1">
        <v>43131</v>
      </c>
      <c r="I56" t="s">
        <v>150</v>
      </c>
      <c r="J56" s="8">
        <v>0</v>
      </c>
      <c r="K56" s="8">
        <v>0</v>
      </c>
      <c r="L56" s="8">
        <v>0</v>
      </c>
      <c r="M56" s="8">
        <v>3629.15</v>
      </c>
      <c r="N56" s="8">
        <v>0</v>
      </c>
      <c r="O56" t="s">
        <v>18</v>
      </c>
    </row>
    <row r="57" spans="1:15" x14ac:dyDescent="0.25">
      <c r="A57" t="s">
        <v>97</v>
      </c>
      <c r="B57">
        <v>3040445000</v>
      </c>
      <c r="C57" t="s">
        <v>112</v>
      </c>
      <c r="D57">
        <v>612756</v>
      </c>
      <c r="G57" t="s">
        <v>151</v>
      </c>
      <c r="H57" s="1">
        <v>43100</v>
      </c>
      <c r="I57" t="s">
        <v>152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t="s">
        <v>18</v>
      </c>
    </row>
    <row r="58" spans="1:15" x14ac:dyDescent="0.25">
      <c r="A58" t="s">
        <v>97</v>
      </c>
      <c r="B58">
        <v>3040112181</v>
      </c>
      <c r="C58" t="s">
        <v>98</v>
      </c>
      <c r="D58">
        <v>632014</v>
      </c>
      <c r="G58" t="s">
        <v>153</v>
      </c>
      <c r="H58" s="1">
        <v>43159</v>
      </c>
      <c r="I58" t="s">
        <v>154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t="s">
        <v>18</v>
      </c>
    </row>
    <row r="59" spans="1:15" x14ac:dyDescent="0.25">
      <c r="A59" t="s">
        <v>97</v>
      </c>
      <c r="B59">
        <v>3040442490</v>
      </c>
      <c r="C59" t="s">
        <v>116</v>
      </c>
      <c r="D59">
        <v>627950</v>
      </c>
      <c r="E59" t="s">
        <v>15</v>
      </c>
      <c r="F59">
        <v>627950</v>
      </c>
      <c r="G59" t="s">
        <v>155</v>
      </c>
      <c r="H59" s="1">
        <v>42582</v>
      </c>
      <c r="I59" t="s">
        <v>126</v>
      </c>
      <c r="J59" s="8">
        <v>0</v>
      </c>
      <c r="K59" s="8">
        <v>0</v>
      </c>
      <c r="L59" s="8">
        <v>0</v>
      </c>
      <c r="M59" s="8">
        <v>0</v>
      </c>
      <c r="N59" s="8">
        <v>-0.01</v>
      </c>
      <c r="O59" t="s">
        <v>18</v>
      </c>
    </row>
    <row r="60" spans="1:15" x14ac:dyDescent="0.25">
      <c r="A60" t="s">
        <v>97</v>
      </c>
      <c r="B60">
        <v>3040112133</v>
      </c>
      <c r="C60" t="s">
        <v>98</v>
      </c>
      <c r="D60">
        <v>611192</v>
      </c>
      <c r="G60" t="s">
        <v>156</v>
      </c>
      <c r="H60" s="1">
        <v>43004</v>
      </c>
      <c r="I60" t="s">
        <v>157</v>
      </c>
      <c r="J60" s="8">
        <v>0</v>
      </c>
      <c r="K60" s="8">
        <v>0</v>
      </c>
      <c r="L60" s="8">
        <v>209.1</v>
      </c>
      <c r="M60" s="8">
        <v>8207.8799999999992</v>
      </c>
      <c r="N60" s="8">
        <v>0</v>
      </c>
      <c r="O60" t="s">
        <v>18</v>
      </c>
    </row>
    <row r="61" spans="1:15" x14ac:dyDescent="0.25">
      <c r="A61" t="s">
        <v>97</v>
      </c>
      <c r="B61">
        <v>3040118030</v>
      </c>
      <c r="C61" t="s">
        <v>158</v>
      </c>
      <c r="D61">
        <v>632405</v>
      </c>
      <c r="G61" t="s">
        <v>159</v>
      </c>
      <c r="H61" s="1">
        <v>43100</v>
      </c>
      <c r="I61" t="s">
        <v>160</v>
      </c>
      <c r="J61" s="8">
        <v>0</v>
      </c>
      <c r="K61" s="8">
        <v>0</v>
      </c>
      <c r="L61" s="8">
        <v>0</v>
      </c>
      <c r="M61" s="8">
        <v>7460.03</v>
      </c>
      <c r="N61" s="8">
        <v>0</v>
      </c>
      <c r="O61" t="s">
        <v>18</v>
      </c>
    </row>
    <row r="62" spans="1:15" x14ac:dyDescent="0.25">
      <c r="A62" t="s">
        <v>97</v>
      </c>
      <c r="B62">
        <v>3040112101</v>
      </c>
      <c r="C62" t="s">
        <v>98</v>
      </c>
      <c r="D62">
        <v>629100</v>
      </c>
      <c r="G62" t="s">
        <v>161</v>
      </c>
      <c r="H62" s="1">
        <v>43069</v>
      </c>
      <c r="I62" t="s">
        <v>162</v>
      </c>
      <c r="J62" s="8">
        <v>0.25</v>
      </c>
      <c r="K62" s="8">
        <v>0</v>
      </c>
      <c r="L62" s="8">
        <v>0</v>
      </c>
      <c r="M62" s="8">
        <v>0</v>
      </c>
      <c r="N62" s="8">
        <v>0</v>
      </c>
      <c r="O62" t="s">
        <v>163</v>
      </c>
    </row>
    <row r="63" spans="1:15" x14ac:dyDescent="0.25">
      <c r="A63" t="s">
        <v>97</v>
      </c>
      <c r="B63">
        <v>3040442450</v>
      </c>
      <c r="C63" t="s">
        <v>116</v>
      </c>
      <c r="D63">
        <v>662600</v>
      </c>
      <c r="E63" t="s">
        <v>27</v>
      </c>
      <c r="F63">
        <v>660664</v>
      </c>
      <c r="G63" t="s">
        <v>164</v>
      </c>
      <c r="H63" s="1">
        <v>42916</v>
      </c>
      <c r="I63" t="s">
        <v>118</v>
      </c>
      <c r="J63" s="8">
        <v>0</v>
      </c>
      <c r="K63" s="8">
        <v>0</v>
      </c>
      <c r="L63" s="8">
        <v>0</v>
      </c>
      <c r="M63" s="8">
        <v>0</v>
      </c>
      <c r="N63" s="8">
        <v>-9853.58</v>
      </c>
      <c r="O63" t="s">
        <v>18</v>
      </c>
    </row>
    <row r="64" spans="1:15" x14ac:dyDescent="0.25">
      <c r="A64" t="s">
        <v>97</v>
      </c>
      <c r="B64">
        <v>3040123400</v>
      </c>
      <c r="C64" t="s">
        <v>165</v>
      </c>
      <c r="D64">
        <v>665917</v>
      </c>
      <c r="G64" t="s">
        <v>166</v>
      </c>
      <c r="H64" s="1">
        <v>43037</v>
      </c>
      <c r="I64" t="s">
        <v>167</v>
      </c>
      <c r="J64" s="8">
        <v>0</v>
      </c>
      <c r="K64" s="8">
        <v>0</v>
      </c>
      <c r="L64" s="8">
        <v>143.80000000000001</v>
      </c>
      <c r="M64" s="8">
        <v>0</v>
      </c>
      <c r="N64" s="8">
        <v>0</v>
      </c>
      <c r="O64" t="s">
        <v>18</v>
      </c>
    </row>
    <row r="65" spans="1:15" x14ac:dyDescent="0.25">
      <c r="A65" t="s">
        <v>97</v>
      </c>
      <c r="B65">
        <v>3040112182</v>
      </c>
      <c r="C65" t="s">
        <v>98</v>
      </c>
      <c r="D65">
        <v>661177</v>
      </c>
      <c r="G65" t="s">
        <v>168</v>
      </c>
      <c r="H65" s="1">
        <v>43005</v>
      </c>
      <c r="I65" t="s">
        <v>169</v>
      </c>
      <c r="J65" s="8">
        <v>0</v>
      </c>
      <c r="K65" s="8">
        <v>0</v>
      </c>
      <c r="L65" s="8">
        <v>772.19</v>
      </c>
      <c r="M65" s="8">
        <v>0</v>
      </c>
      <c r="N65" s="8">
        <v>0</v>
      </c>
      <c r="O65" t="s">
        <v>18</v>
      </c>
    </row>
    <row r="66" spans="1:15" x14ac:dyDescent="0.25">
      <c r="A66" t="s">
        <v>97</v>
      </c>
      <c r="B66">
        <v>3040126000</v>
      </c>
      <c r="C66" t="s">
        <v>138</v>
      </c>
      <c r="D66">
        <v>634464</v>
      </c>
      <c r="G66" t="s">
        <v>170</v>
      </c>
      <c r="H66" s="1">
        <v>43100</v>
      </c>
      <c r="I66" t="s">
        <v>171</v>
      </c>
      <c r="J66" s="8">
        <v>0</v>
      </c>
      <c r="K66" s="8">
        <v>0</v>
      </c>
      <c r="L66" s="8">
        <v>0</v>
      </c>
      <c r="M66" s="8">
        <v>0</v>
      </c>
      <c r="N66" s="8">
        <v>-4255.7</v>
      </c>
      <c r="O66" t="s">
        <v>18</v>
      </c>
    </row>
    <row r="67" spans="1:15" x14ac:dyDescent="0.25">
      <c r="A67" t="s">
        <v>97</v>
      </c>
      <c r="B67">
        <v>3040620200</v>
      </c>
      <c r="C67" t="s">
        <v>172</v>
      </c>
      <c r="D67">
        <v>675473</v>
      </c>
      <c r="G67" t="s">
        <v>173</v>
      </c>
      <c r="H67" s="1">
        <v>43100</v>
      </c>
      <c r="I67" t="s">
        <v>174</v>
      </c>
      <c r="J67" s="8">
        <v>0</v>
      </c>
      <c r="K67" s="8">
        <v>0</v>
      </c>
      <c r="L67" s="8">
        <v>0</v>
      </c>
      <c r="M67" s="8">
        <v>0.28999999999999998</v>
      </c>
      <c r="N67" s="8">
        <v>0</v>
      </c>
      <c r="O67" t="s">
        <v>18</v>
      </c>
    </row>
    <row r="68" spans="1:15" x14ac:dyDescent="0.25">
      <c r="A68" t="s">
        <v>97</v>
      </c>
      <c r="B68">
        <v>3040445000</v>
      </c>
      <c r="C68" t="s">
        <v>112</v>
      </c>
      <c r="D68">
        <v>669358</v>
      </c>
      <c r="E68" t="s">
        <v>15</v>
      </c>
      <c r="F68">
        <v>669358</v>
      </c>
      <c r="G68" t="s">
        <v>175</v>
      </c>
      <c r="H68" s="1">
        <v>42916</v>
      </c>
      <c r="I68" t="s">
        <v>176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t="s">
        <v>18</v>
      </c>
    </row>
    <row r="69" spans="1:15" x14ac:dyDescent="0.25">
      <c r="A69" t="s">
        <v>97</v>
      </c>
      <c r="B69">
        <v>3040126000</v>
      </c>
      <c r="C69" t="s">
        <v>138</v>
      </c>
      <c r="D69">
        <v>661575</v>
      </c>
      <c r="G69" t="s">
        <v>177</v>
      </c>
      <c r="H69" s="1">
        <v>43159</v>
      </c>
      <c r="I69" t="s">
        <v>145</v>
      </c>
      <c r="J69" s="8">
        <v>0</v>
      </c>
      <c r="K69" s="8">
        <v>0</v>
      </c>
      <c r="L69" s="8">
        <v>27551.18</v>
      </c>
      <c r="M69" s="8">
        <v>0</v>
      </c>
      <c r="N69" s="8">
        <v>0</v>
      </c>
      <c r="O69" t="s">
        <v>18</v>
      </c>
    </row>
    <row r="70" spans="1:15" x14ac:dyDescent="0.25">
      <c r="A70" t="s">
        <v>97</v>
      </c>
      <c r="B70">
        <v>3040432000</v>
      </c>
      <c r="C70" t="s">
        <v>178</v>
      </c>
      <c r="D70">
        <v>661736</v>
      </c>
      <c r="G70" t="s">
        <v>179</v>
      </c>
      <c r="H70" s="1">
        <v>43100</v>
      </c>
      <c r="I70" t="s">
        <v>180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t="s">
        <v>18</v>
      </c>
    </row>
    <row r="71" spans="1:15" x14ac:dyDescent="0.25">
      <c r="A71" t="s">
        <v>97</v>
      </c>
      <c r="B71">
        <v>3040119070</v>
      </c>
      <c r="C71" t="s">
        <v>181</v>
      </c>
      <c r="D71">
        <v>660824</v>
      </c>
      <c r="G71" t="s">
        <v>182</v>
      </c>
      <c r="H71" s="1">
        <v>43159</v>
      </c>
      <c r="I71" t="s">
        <v>183</v>
      </c>
      <c r="J71" s="8">
        <v>0</v>
      </c>
      <c r="K71" s="8">
        <v>0</v>
      </c>
      <c r="L71" s="8">
        <v>0</v>
      </c>
      <c r="M71" s="8">
        <v>7521.87</v>
      </c>
      <c r="N71" s="8">
        <v>0</v>
      </c>
      <c r="O71" t="s">
        <v>18</v>
      </c>
    </row>
    <row r="72" spans="1:15" x14ac:dyDescent="0.25">
      <c r="A72" t="s">
        <v>97</v>
      </c>
      <c r="B72">
        <v>3040112171</v>
      </c>
      <c r="C72" t="s">
        <v>98</v>
      </c>
      <c r="D72">
        <v>662282</v>
      </c>
      <c r="G72" t="s">
        <v>184</v>
      </c>
      <c r="H72" s="1">
        <v>43100</v>
      </c>
      <c r="I72" t="s">
        <v>121</v>
      </c>
      <c r="J72" s="8">
        <v>0</v>
      </c>
      <c r="K72" s="8">
        <v>0</v>
      </c>
      <c r="L72" s="8">
        <v>51168.19</v>
      </c>
      <c r="M72" s="8">
        <v>0</v>
      </c>
      <c r="N72" s="8">
        <v>0</v>
      </c>
      <c r="O72" t="s">
        <v>18</v>
      </c>
    </row>
    <row r="73" spans="1:15" x14ac:dyDescent="0.25">
      <c r="A73" t="s">
        <v>97</v>
      </c>
      <c r="B73">
        <v>3040112181</v>
      </c>
      <c r="C73" t="s">
        <v>98</v>
      </c>
      <c r="D73">
        <v>660664</v>
      </c>
      <c r="E73" t="s">
        <v>15</v>
      </c>
      <c r="F73">
        <v>660664</v>
      </c>
      <c r="G73" t="s">
        <v>185</v>
      </c>
      <c r="H73" s="1">
        <v>42916</v>
      </c>
      <c r="I73" t="s">
        <v>186</v>
      </c>
      <c r="J73" s="8">
        <v>0</v>
      </c>
      <c r="K73" s="8">
        <v>-116773.2</v>
      </c>
      <c r="L73" s="8">
        <v>176429.97</v>
      </c>
      <c r="M73" s="8">
        <v>0</v>
      </c>
      <c r="N73" s="8">
        <v>0</v>
      </c>
      <c r="O73" t="s">
        <v>18</v>
      </c>
    </row>
    <row r="74" spans="1:15" x14ac:dyDescent="0.25">
      <c r="A74" t="s">
        <v>97</v>
      </c>
      <c r="B74">
        <v>3040119160</v>
      </c>
      <c r="C74" t="s">
        <v>181</v>
      </c>
      <c r="D74">
        <v>667523</v>
      </c>
      <c r="G74" t="s">
        <v>187</v>
      </c>
      <c r="H74" s="1">
        <v>43159</v>
      </c>
      <c r="I74" t="s">
        <v>188</v>
      </c>
      <c r="J74" s="8">
        <v>0</v>
      </c>
      <c r="K74" s="8">
        <v>0</v>
      </c>
      <c r="L74" s="8">
        <v>0</v>
      </c>
      <c r="M74" s="8">
        <v>0</v>
      </c>
      <c r="N74" s="8">
        <v>-24730.21</v>
      </c>
      <c r="O74" t="s">
        <v>18</v>
      </c>
    </row>
    <row r="75" spans="1:15" x14ac:dyDescent="0.25">
      <c r="A75" t="s">
        <v>97</v>
      </c>
      <c r="B75">
        <v>3040133680</v>
      </c>
      <c r="C75" t="s">
        <v>133</v>
      </c>
      <c r="D75">
        <v>662751</v>
      </c>
      <c r="G75" t="s">
        <v>189</v>
      </c>
      <c r="H75" s="1">
        <v>43159</v>
      </c>
      <c r="I75" t="s">
        <v>190</v>
      </c>
      <c r="J75" s="8">
        <v>4508.92</v>
      </c>
      <c r="K75" s="8">
        <v>0</v>
      </c>
      <c r="L75" s="8">
        <v>508.14</v>
      </c>
      <c r="M75" s="8">
        <v>0</v>
      </c>
      <c r="N75" s="8">
        <v>0</v>
      </c>
      <c r="O75" t="s">
        <v>163</v>
      </c>
    </row>
    <row r="76" spans="1:15" x14ac:dyDescent="0.25">
      <c r="A76" t="s">
        <v>97</v>
      </c>
      <c r="B76">
        <v>3040112101</v>
      </c>
      <c r="C76" t="s">
        <v>98</v>
      </c>
      <c r="D76">
        <v>663462</v>
      </c>
      <c r="G76" t="s">
        <v>191</v>
      </c>
      <c r="H76" s="1">
        <v>43159</v>
      </c>
      <c r="I76" t="s">
        <v>107</v>
      </c>
      <c r="J76" s="8">
        <v>0</v>
      </c>
      <c r="K76" s="8">
        <v>0</v>
      </c>
      <c r="L76" s="8">
        <v>0</v>
      </c>
      <c r="M76" s="8">
        <v>0</v>
      </c>
      <c r="N76" s="8">
        <v>-1670.04</v>
      </c>
      <c r="O76" t="s">
        <v>18</v>
      </c>
    </row>
    <row r="77" spans="1:15" x14ac:dyDescent="0.25">
      <c r="A77" t="s">
        <v>97</v>
      </c>
      <c r="B77">
        <v>3040112081</v>
      </c>
      <c r="C77" t="s">
        <v>98</v>
      </c>
      <c r="D77">
        <v>664012</v>
      </c>
      <c r="G77" t="s">
        <v>192</v>
      </c>
      <c r="H77" s="1">
        <v>43100</v>
      </c>
      <c r="I77" t="s">
        <v>193</v>
      </c>
      <c r="J77" s="8">
        <v>0</v>
      </c>
      <c r="K77" s="8">
        <v>0</v>
      </c>
      <c r="L77" s="8">
        <v>15000</v>
      </c>
      <c r="M77" s="8">
        <v>0</v>
      </c>
      <c r="N77" s="8">
        <v>0</v>
      </c>
      <c r="O77" t="s">
        <v>18</v>
      </c>
    </row>
    <row r="78" spans="1:15" x14ac:dyDescent="0.25">
      <c r="A78" t="s">
        <v>97</v>
      </c>
      <c r="B78">
        <v>3040112172</v>
      </c>
      <c r="C78" t="s">
        <v>98</v>
      </c>
      <c r="D78">
        <v>664631</v>
      </c>
      <c r="G78" t="s">
        <v>194</v>
      </c>
      <c r="H78" s="1">
        <v>42947</v>
      </c>
      <c r="I78" t="s">
        <v>195</v>
      </c>
      <c r="J78" s="8">
        <v>0</v>
      </c>
      <c r="K78" s="8">
        <v>0</v>
      </c>
      <c r="L78" s="8">
        <v>0</v>
      </c>
      <c r="M78" s="8">
        <v>0</v>
      </c>
      <c r="N78" s="8">
        <v>-1764.72</v>
      </c>
      <c r="O78" t="s">
        <v>18</v>
      </c>
    </row>
    <row r="79" spans="1:15" x14ac:dyDescent="0.25">
      <c r="A79" t="s">
        <v>97</v>
      </c>
      <c r="B79">
        <v>3040112138</v>
      </c>
      <c r="C79" t="s">
        <v>98</v>
      </c>
      <c r="D79">
        <v>665031</v>
      </c>
      <c r="G79" t="s">
        <v>196</v>
      </c>
      <c r="H79" s="1">
        <v>42978</v>
      </c>
      <c r="I79" t="s">
        <v>150</v>
      </c>
      <c r="J79" s="8">
        <v>0</v>
      </c>
      <c r="K79" s="8">
        <v>0</v>
      </c>
      <c r="L79" s="8">
        <v>0</v>
      </c>
      <c r="M79" s="8">
        <v>17064.919999999998</v>
      </c>
      <c r="N79" s="8">
        <v>0</v>
      </c>
      <c r="O79" t="s">
        <v>18</v>
      </c>
    </row>
    <row r="80" spans="1:15" x14ac:dyDescent="0.25">
      <c r="A80" t="s">
        <v>97</v>
      </c>
      <c r="B80">
        <v>3040112141</v>
      </c>
      <c r="C80" t="s">
        <v>98</v>
      </c>
      <c r="D80">
        <v>665315</v>
      </c>
      <c r="G80" t="s">
        <v>197</v>
      </c>
      <c r="H80" s="1">
        <v>43100</v>
      </c>
      <c r="I80" t="s">
        <v>198</v>
      </c>
      <c r="J80" s="8">
        <v>0</v>
      </c>
      <c r="K80" s="8">
        <v>0</v>
      </c>
      <c r="L80" s="8">
        <v>1000</v>
      </c>
      <c r="M80" s="8">
        <v>1000</v>
      </c>
      <c r="N80" s="8">
        <v>0</v>
      </c>
      <c r="O80" t="s">
        <v>18</v>
      </c>
    </row>
    <row r="81" spans="1:15" x14ac:dyDescent="0.25">
      <c r="A81" t="s">
        <v>97</v>
      </c>
      <c r="B81">
        <v>3040112018</v>
      </c>
      <c r="C81" t="s">
        <v>98</v>
      </c>
      <c r="D81">
        <v>662264</v>
      </c>
      <c r="E81" t="s">
        <v>27</v>
      </c>
      <c r="F81">
        <v>660151</v>
      </c>
      <c r="G81" t="s">
        <v>199</v>
      </c>
      <c r="H81" s="1">
        <v>43159</v>
      </c>
      <c r="I81" t="s">
        <v>200</v>
      </c>
      <c r="J81" s="8">
        <v>5012.3</v>
      </c>
      <c r="K81" s="8">
        <v>0</v>
      </c>
      <c r="L81" s="8">
        <v>0</v>
      </c>
      <c r="M81" s="8">
        <v>0</v>
      </c>
      <c r="N81" s="8">
        <v>-96432.38</v>
      </c>
      <c r="O81" t="s">
        <v>18</v>
      </c>
    </row>
    <row r="82" spans="1:15" x14ac:dyDescent="0.25">
      <c r="A82" t="s">
        <v>97</v>
      </c>
      <c r="B82">
        <v>3040431080</v>
      </c>
      <c r="C82" t="s">
        <v>49</v>
      </c>
      <c r="D82">
        <v>639780</v>
      </c>
      <c r="G82" t="s">
        <v>201</v>
      </c>
      <c r="H82" s="1">
        <v>43100</v>
      </c>
      <c r="I82" t="s">
        <v>202</v>
      </c>
      <c r="J82" s="8">
        <v>0</v>
      </c>
      <c r="K82" s="8">
        <v>0</v>
      </c>
      <c r="L82" s="8">
        <v>0</v>
      </c>
      <c r="M82" s="8">
        <v>0</v>
      </c>
      <c r="N82" s="8">
        <v>-9493.27</v>
      </c>
      <c r="O82" t="s">
        <v>18</v>
      </c>
    </row>
    <row r="83" spans="1:15" x14ac:dyDescent="0.25">
      <c r="A83" t="s">
        <v>97</v>
      </c>
      <c r="B83">
        <v>3040112101</v>
      </c>
      <c r="C83" t="s">
        <v>98</v>
      </c>
      <c r="D83">
        <v>634765</v>
      </c>
      <c r="G83" t="s">
        <v>203</v>
      </c>
      <c r="H83" s="1">
        <v>43047</v>
      </c>
      <c r="I83" t="s">
        <v>107</v>
      </c>
      <c r="J83" s="8">
        <v>0</v>
      </c>
      <c r="K83" s="8">
        <v>0</v>
      </c>
      <c r="L83" s="8">
        <v>9987.31</v>
      </c>
      <c r="M83" s="8">
        <v>0</v>
      </c>
      <c r="N83" s="8">
        <v>0</v>
      </c>
      <c r="O83" t="s">
        <v>18</v>
      </c>
    </row>
    <row r="84" spans="1:15" x14ac:dyDescent="0.25">
      <c r="A84" t="s">
        <v>97</v>
      </c>
      <c r="B84">
        <v>3040120000</v>
      </c>
      <c r="C84" t="s">
        <v>146</v>
      </c>
      <c r="D84">
        <v>635187</v>
      </c>
      <c r="G84" t="s">
        <v>204</v>
      </c>
      <c r="H84" s="1">
        <v>43013</v>
      </c>
      <c r="I84" t="s">
        <v>205</v>
      </c>
      <c r="J84" s="8">
        <v>0</v>
      </c>
      <c r="K84" s="8">
        <v>0</v>
      </c>
      <c r="L84" s="8">
        <v>6.08</v>
      </c>
      <c r="M84" s="8">
        <v>22874.86</v>
      </c>
      <c r="N84" s="8">
        <v>0</v>
      </c>
      <c r="O84" t="s">
        <v>18</v>
      </c>
    </row>
    <row r="85" spans="1:15" x14ac:dyDescent="0.25">
      <c r="A85" t="s">
        <v>97</v>
      </c>
      <c r="B85">
        <v>3040112018</v>
      </c>
      <c r="C85" t="s">
        <v>98</v>
      </c>
      <c r="D85">
        <v>610107</v>
      </c>
      <c r="G85" t="s">
        <v>206</v>
      </c>
      <c r="H85" s="1">
        <v>43048</v>
      </c>
      <c r="I85" t="s">
        <v>100</v>
      </c>
      <c r="J85" s="8">
        <v>110.1</v>
      </c>
      <c r="K85" s="8">
        <v>0</v>
      </c>
      <c r="L85" s="8">
        <v>14758.62</v>
      </c>
      <c r="M85" s="8">
        <v>0</v>
      </c>
      <c r="N85" s="8">
        <v>0</v>
      </c>
      <c r="O85" t="s">
        <v>18</v>
      </c>
    </row>
    <row r="86" spans="1:15" x14ac:dyDescent="0.25">
      <c r="A86" t="s">
        <v>97</v>
      </c>
      <c r="B86">
        <v>3040947001</v>
      </c>
      <c r="C86" t="s">
        <v>207</v>
      </c>
      <c r="D86">
        <v>635921</v>
      </c>
      <c r="G86" t="s">
        <v>208</v>
      </c>
      <c r="H86" s="1">
        <v>42916</v>
      </c>
      <c r="I86" t="s">
        <v>209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t="s">
        <v>163</v>
      </c>
    </row>
    <row r="87" spans="1:15" x14ac:dyDescent="0.25">
      <c r="A87" t="s">
        <v>97</v>
      </c>
      <c r="B87">
        <v>3040444200</v>
      </c>
      <c r="C87" t="s">
        <v>210</v>
      </c>
      <c r="D87">
        <v>800986</v>
      </c>
      <c r="G87" t="s">
        <v>211</v>
      </c>
      <c r="H87" s="1">
        <v>43115</v>
      </c>
      <c r="I87" t="s">
        <v>212</v>
      </c>
      <c r="J87" s="8">
        <v>0</v>
      </c>
      <c r="K87" s="8">
        <v>0</v>
      </c>
      <c r="L87" s="8">
        <v>20278.71</v>
      </c>
      <c r="M87" s="8">
        <v>0</v>
      </c>
      <c r="N87" s="8">
        <v>0</v>
      </c>
      <c r="O87" t="s">
        <v>18</v>
      </c>
    </row>
    <row r="88" spans="1:15" x14ac:dyDescent="0.25">
      <c r="A88" t="s">
        <v>97</v>
      </c>
      <c r="B88">
        <v>3040448080</v>
      </c>
      <c r="C88" t="s">
        <v>213</v>
      </c>
      <c r="D88">
        <v>637064</v>
      </c>
      <c r="G88" t="s">
        <v>214</v>
      </c>
      <c r="H88" s="1">
        <v>43100</v>
      </c>
      <c r="I88" t="s">
        <v>215</v>
      </c>
      <c r="J88" s="8">
        <v>0</v>
      </c>
      <c r="K88" s="8">
        <v>0</v>
      </c>
      <c r="L88" s="8">
        <v>0</v>
      </c>
      <c r="M88" s="8">
        <v>0</v>
      </c>
      <c r="N88" s="8">
        <v>-468.01</v>
      </c>
      <c r="O88" t="s">
        <v>18</v>
      </c>
    </row>
    <row r="89" spans="1:15" x14ac:dyDescent="0.25">
      <c r="A89" t="s">
        <v>97</v>
      </c>
      <c r="B89">
        <v>3040113000</v>
      </c>
      <c r="C89" t="s">
        <v>216</v>
      </c>
      <c r="D89">
        <v>800585</v>
      </c>
      <c r="G89" t="s">
        <v>217</v>
      </c>
      <c r="H89" s="1">
        <v>43159</v>
      </c>
      <c r="I89" t="s">
        <v>218</v>
      </c>
      <c r="J89" s="8">
        <v>0</v>
      </c>
      <c r="K89" s="8">
        <v>0</v>
      </c>
      <c r="L89" s="8">
        <v>0</v>
      </c>
      <c r="M89" s="8">
        <v>0</v>
      </c>
      <c r="N89" s="8">
        <v>-1008.8</v>
      </c>
      <c r="O89" t="s">
        <v>18</v>
      </c>
    </row>
    <row r="90" spans="1:15" x14ac:dyDescent="0.25">
      <c r="A90" t="s">
        <v>97</v>
      </c>
      <c r="B90">
        <v>3040112101</v>
      </c>
      <c r="C90" t="s">
        <v>98</v>
      </c>
      <c r="D90">
        <v>661036</v>
      </c>
      <c r="G90" t="s">
        <v>219</v>
      </c>
      <c r="H90" s="1">
        <v>42978</v>
      </c>
      <c r="I90" t="s">
        <v>220</v>
      </c>
      <c r="J90" s="8">
        <v>0</v>
      </c>
      <c r="K90" s="8">
        <v>0</v>
      </c>
      <c r="L90" s="8">
        <v>35261.480000000003</v>
      </c>
      <c r="M90" s="8">
        <v>0</v>
      </c>
      <c r="N90" s="8">
        <v>0</v>
      </c>
      <c r="O90" t="s">
        <v>18</v>
      </c>
    </row>
    <row r="91" spans="1:15" x14ac:dyDescent="0.25">
      <c r="A91" t="s">
        <v>97</v>
      </c>
      <c r="B91">
        <v>3040112175</v>
      </c>
      <c r="C91" t="s">
        <v>98</v>
      </c>
      <c r="D91">
        <v>638621</v>
      </c>
      <c r="G91" t="s">
        <v>221</v>
      </c>
      <c r="H91" s="1">
        <v>42940</v>
      </c>
      <c r="I91" t="s">
        <v>222</v>
      </c>
      <c r="J91" s="8">
        <v>0</v>
      </c>
      <c r="K91" s="8">
        <v>0</v>
      </c>
      <c r="L91" s="8">
        <v>0</v>
      </c>
      <c r="M91" s="8">
        <v>0</v>
      </c>
      <c r="N91" s="8">
        <v>-1063.47</v>
      </c>
      <c r="O91" t="s">
        <v>18</v>
      </c>
    </row>
    <row r="92" spans="1:15" x14ac:dyDescent="0.25">
      <c r="A92" t="s">
        <v>97</v>
      </c>
      <c r="B92">
        <v>3040119070</v>
      </c>
      <c r="C92" t="s">
        <v>181</v>
      </c>
      <c r="D92">
        <v>661421</v>
      </c>
      <c r="G92" t="s">
        <v>223</v>
      </c>
      <c r="H92" s="1">
        <v>43159</v>
      </c>
      <c r="I92" t="s">
        <v>224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t="s">
        <v>18</v>
      </c>
    </row>
    <row r="93" spans="1:15" x14ac:dyDescent="0.25">
      <c r="A93" t="s">
        <v>97</v>
      </c>
      <c r="B93">
        <v>3040912103</v>
      </c>
      <c r="C93" t="s">
        <v>225</v>
      </c>
      <c r="D93">
        <v>639795</v>
      </c>
      <c r="E93" t="s">
        <v>15</v>
      </c>
      <c r="F93">
        <v>639795</v>
      </c>
      <c r="G93" t="s">
        <v>226</v>
      </c>
      <c r="H93" s="1">
        <v>43159</v>
      </c>
      <c r="I93" t="s">
        <v>227</v>
      </c>
      <c r="J93" s="8">
        <v>0</v>
      </c>
      <c r="K93" s="8">
        <v>0</v>
      </c>
      <c r="L93" s="8">
        <v>180044.35</v>
      </c>
      <c r="M93" s="8">
        <v>0</v>
      </c>
      <c r="N93" s="8">
        <v>0</v>
      </c>
      <c r="O93" t="s">
        <v>18</v>
      </c>
    </row>
    <row r="94" spans="1:15" x14ac:dyDescent="0.25">
      <c r="A94" t="s">
        <v>97</v>
      </c>
      <c r="B94">
        <v>3040122250</v>
      </c>
      <c r="C94" t="s">
        <v>228</v>
      </c>
      <c r="D94">
        <v>677154</v>
      </c>
      <c r="G94" t="s">
        <v>229</v>
      </c>
      <c r="H94" s="1">
        <v>42916</v>
      </c>
      <c r="I94" t="s">
        <v>230</v>
      </c>
      <c r="J94" s="8">
        <v>0</v>
      </c>
      <c r="K94" s="8">
        <v>0</v>
      </c>
      <c r="L94" s="8">
        <v>0</v>
      </c>
      <c r="M94" s="8">
        <v>0</v>
      </c>
      <c r="N94" s="8">
        <v>-26136.99</v>
      </c>
      <c r="O94" t="s">
        <v>18</v>
      </c>
    </row>
    <row r="95" spans="1:15" x14ac:dyDescent="0.25">
      <c r="A95" t="s">
        <v>97</v>
      </c>
      <c r="B95">
        <v>3040442110</v>
      </c>
      <c r="C95" t="s">
        <v>116</v>
      </c>
      <c r="D95">
        <v>639871</v>
      </c>
      <c r="G95" t="s">
        <v>231</v>
      </c>
      <c r="H95" s="1">
        <v>43131</v>
      </c>
      <c r="I95" t="s">
        <v>232</v>
      </c>
      <c r="J95" s="8">
        <v>0</v>
      </c>
      <c r="K95" s="8">
        <v>0</v>
      </c>
      <c r="L95" s="8">
        <v>0</v>
      </c>
      <c r="M95" s="8">
        <v>0</v>
      </c>
      <c r="N95" s="8">
        <v>-41525.050000000003</v>
      </c>
      <c r="O95" t="s">
        <v>18</v>
      </c>
    </row>
    <row r="96" spans="1:15" x14ac:dyDescent="0.25">
      <c r="A96" t="s">
        <v>97</v>
      </c>
      <c r="B96">
        <v>3040443200</v>
      </c>
      <c r="C96" t="s">
        <v>122</v>
      </c>
      <c r="D96">
        <v>675508</v>
      </c>
      <c r="G96" t="s">
        <v>233</v>
      </c>
      <c r="H96" s="1">
        <v>43100</v>
      </c>
      <c r="I96" t="s">
        <v>234</v>
      </c>
      <c r="J96" s="8">
        <v>0</v>
      </c>
      <c r="K96" s="8">
        <v>0</v>
      </c>
      <c r="L96" s="8">
        <v>0</v>
      </c>
      <c r="M96" s="8">
        <v>0</v>
      </c>
      <c r="N96" s="8">
        <v>-6696.46</v>
      </c>
      <c r="O96" t="s">
        <v>18</v>
      </c>
    </row>
    <row r="97" spans="1:15" x14ac:dyDescent="0.25">
      <c r="A97" t="s">
        <v>97</v>
      </c>
      <c r="B97">
        <v>3040947002</v>
      </c>
      <c r="C97" t="s">
        <v>207</v>
      </c>
      <c r="D97">
        <v>657244</v>
      </c>
      <c r="G97" t="s">
        <v>235</v>
      </c>
      <c r="H97" s="1">
        <v>43159</v>
      </c>
      <c r="I97" t="s">
        <v>236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t="s">
        <v>18</v>
      </c>
    </row>
    <row r="98" spans="1:15" x14ac:dyDescent="0.25">
      <c r="A98" t="s">
        <v>97</v>
      </c>
      <c r="B98">
        <v>3040112018</v>
      </c>
      <c r="C98" t="s">
        <v>98</v>
      </c>
      <c r="D98">
        <v>660151</v>
      </c>
      <c r="E98" t="s">
        <v>15</v>
      </c>
      <c r="F98">
        <v>660151</v>
      </c>
      <c r="G98" t="s">
        <v>237</v>
      </c>
      <c r="H98" s="1">
        <v>43159</v>
      </c>
      <c r="I98" t="s">
        <v>200</v>
      </c>
      <c r="J98" s="8">
        <v>0</v>
      </c>
      <c r="K98" s="8">
        <v>0</v>
      </c>
      <c r="L98" s="8">
        <v>89544.320000000007</v>
      </c>
      <c r="M98" s="8">
        <v>0</v>
      </c>
      <c r="N98" s="8">
        <v>0</v>
      </c>
      <c r="O98" t="s">
        <v>18</v>
      </c>
    </row>
    <row r="99" spans="1:15" x14ac:dyDescent="0.25">
      <c r="A99" t="s">
        <v>97</v>
      </c>
      <c r="B99">
        <v>3040115000</v>
      </c>
      <c r="C99" t="s">
        <v>238</v>
      </c>
      <c r="D99">
        <v>660500</v>
      </c>
      <c r="E99" t="s">
        <v>15</v>
      </c>
      <c r="F99">
        <v>660500</v>
      </c>
      <c r="G99" t="s">
        <v>239</v>
      </c>
      <c r="H99" s="1">
        <v>43131</v>
      </c>
      <c r="I99" t="s">
        <v>240</v>
      </c>
      <c r="J99" s="8">
        <v>0</v>
      </c>
      <c r="K99" s="8">
        <v>0</v>
      </c>
      <c r="L99" s="8">
        <v>47745.120000000003</v>
      </c>
      <c r="M99" s="8">
        <v>0</v>
      </c>
      <c r="N99" s="8">
        <v>0</v>
      </c>
      <c r="O99" t="s">
        <v>18</v>
      </c>
    </row>
    <row r="100" spans="1:15" x14ac:dyDescent="0.25">
      <c r="A100" t="s">
        <v>97</v>
      </c>
      <c r="B100">
        <v>3040115000</v>
      </c>
      <c r="C100" t="s">
        <v>238</v>
      </c>
      <c r="D100">
        <v>660501</v>
      </c>
      <c r="E100" t="s">
        <v>27</v>
      </c>
      <c r="F100">
        <v>660500</v>
      </c>
      <c r="G100" t="s">
        <v>241</v>
      </c>
      <c r="H100" s="1">
        <v>43131</v>
      </c>
      <c r="I100" t="s">
        <v>240</v>
      </c>
      <c r="J100" s="8">
        <v>0</v>
      </c>
      <c r="K100" s="8">
        <v>0</v>
      </c>
      <c r="L100" s="8">
        <v>38757.21</v>
      </c>
      <c r="M100" s="8">
        <v>0</v>
      </c>
      <c r="N100" s="8">
        <v>0</v>
      </c>
      <c r="O100" t="s">
        <v>18</v>
      </c>
    </row>
    <row r="101" spans="1:15" x14ac:dyDescent="0.25">
      <c r="A101" t="s">
        <v>97</v>
      </c>
      <c r="B101">
        <v>3040112171</v>
      </c>
      <c r="C101" t="s">
        <v>98</v>
      </c>
      <c r="D101">
        <v>637621</v>
      </c>
      <c r="G101" t="s">
        <v>242</v>
      </c>
      <c r="H101" s="1">
        <v>42978</v>
      </c>
      <c r="I101" t="s">
        <v>243</v>
      </c>
      <c r="J101" s="8">
        <v>9846.2999999999993</v>
      </c>
      <c r="K101" s="8">
        <v>0</v>
      </c>
      <c r="L101" s="8">
        <v>0</v>
      </c>
      <c r="M101" s="8">
        <v>0</v>
      </c>
      <c r="N101" s="8">
        <v>0</v>
      </c>
      <c r="O101" t="s">
        <v>18</v>
      </c>
    </row>
    <row r="102" spans="1:15" x14ac:dyDescent="0.25">
      <c r="A102" t="s">
        <v>244</v>
      </c>
      <c r="B102">
        <v>3080001000</v>
      </c>
      <c r="C102" t="s">
        <v>245</v>
      </c>
      <c r="D102">
        <v>627270</v>
      </c>
      <c r="E102" t="s">
        <v>15</v>
      </c>
      <c r="F102">
        <v>627270</v>
      </c>
      <c r="G102" t="s">
        <v>246</v>
      </c>
      <c r="H102" s="1">
        <v>42369</v>
      </c>
      <c r="I102" t="s">
        <v>247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t="s">
        <v>18</v>
      </c>
    </row>
    <row r="103" spans="1:15" x14ac:dyDescent="0.25">
      <c r="A103" t="s">
        <v>244</v>
      </c>
      <c r="B103">
        <v>3080001000</v>
      </c>
      <c r="C103" t="s">
        <v>245</v>
      </c>
      <c r="D103">
        <v>631797</v>
      </c>
      <c r="G103" t="s">
        <v>248</v>
      </c>
      <c r="H103" s="1">
        <v>42996</v>
      </c>
      <c r="I103" t="s">
        <v>249</v>
      </c>
      <c r="J103" s="8">
        <v>0</v>
      </c>
      <c r="K103" s="8">
        <v>0</v>
      </c>
      <c r="L103" s="8">
        <v>22359.52</v>
      </c>
      <c r="M103" s="8">
        <v>0</v>
      </c>
      <c r="N103" s="8">
        <v>0</v>
      </c>
      <c r="O103" t="s">
        <v>18</v>
      </c>
    </row>
    <row r="104" spans="1:15" x14ac:dyDescent="0.25">
      <c r="A104" t="s">
        <v>250</v>
      </c>
      <c r="B104">
        <v>3100004300</v>
      </c>
      <c r="C104" t="s">
        <v>251</v>
      </c>
      <c r="D104">
        <v>636043</v>
      </c>
      <c r="E104" t="s">
        <v>27</v>
      </c>
      <c r="F104">
        <v>633924</v>
      </c>
      <c r="G104" t="s">
        <v>252</v>
      </c>
      <c r="H104" s="1">
        <v>43131</v>
      </c>
      <c r="I104" t="s">
        <v>253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t="s">
        <v>18</v>
      </c>
    </row>
    <row r="105" spans="1:15" x14ac:dyDescent="0.25">
      <c r="A105" t="s">
        <v>250</v>
      </c>
      <c r="B105">
        <v>3100001000</v>
      </c>
      <c r="C105" t="s">
        <v>254</v>
      </c>
      <c r="D105">
        <v>632843</v>
      </c>
      <c r="G105" t="s">
        <v>255</v>
      </c>
      <c r="H105" s="1">
        <v>42916</v>
      </c>
      <c r="I105" t="s">
        <v>256</v>
      </c>
      <c r="J105" s="8">
        <v>0</v>
      </c>
      <c r="K105" s="8">
        <v>0</v>
      </c>
      <c r="L105" s="8">
        <v>0</v>
      </c>
      <c r="M105" s="8">
        <v>0</v>
      </c>
      <c r="N105" s="8">
        <v>-27088.65</v>
      </c>
      <c r="O105" t="s">
        <v>18</v>
      </c>
    </row>
    <row r="106" spans="1:15" x14ac:dyDescent="0.25">
      <c r="A106" t="s">
        <v>250</v>
      </c>
      <c r="B106">
        <v>3100004300</v>
      </c>
      <c r="C106" t="s">
        <v>251</v>
      </c>
      <c r="D106">
        <v>633924</v>
      </c>
      <c r="E106" t="s">
        <v>15</v>
      </c>
      <c r="F106">
        <v>633924</v>
      </c>
      <c r="G106" t="s">
        <v>257</v>
      </c>
      <c r="H106" s="1">
        <v>43131</v>
      </c>
      <c r="I106" t="s">
        <v>253</v>
      </c>
      <c r="J106" s="8">
        <v>0</v>
      </c>
      <c r="K106" s="8">
        <v>0</v>
      </c>
      <c r="L106" s="8">
        <v>20699.61</v>
      </c>
      <c r="M106" s="8">
        <v>0</v>
      </c>
      <c r="N106" s="8">
        <v>0</v>
      </c>
      <c r="O106" t="s">
        <v>18</v>
      </c>
    </row>
    <row r="107" spans="1:15" x14ac:dyDescent="0.25">
      <c r="A107" t="s">
        <v>250</v>
      </c>
      <c r="B107">
        <v>3100002000</v>
      </c>
      <c r="C107" t="s">
        <v>258</v>
      </c>
      <c r="D107">
        <v>631757</v>
      </c>
      <c r="G107" t="s">
        <v>259</v>
      </c>
      <c r="H107" s="1">
        <v>42735</v>
      </c>
      <c r="I107" t="s">
        <v>260</v>
      </c>
      <c r="J107" s="8">
        <v>2445.46</v>
      </c>
      <c r="K107" s="8">
        <v>0</v>
      </c>
      <c r="L107" s="8">
        <v>0</v>
      </c>
      <c r="M107" s="8">
        <v>0</v>
      </c>
      <c r="N107" s="8">
        <v>0</v>
      </c>
      <c r="O107" t="s">
        <v>18</v>
      </c>
    </row>
    <row r="108" spans="1:15" x14ac:dyDescent="0.25">
      <c r="A108" t="s">
        <v>261</v>
      </c>
      <c r="B108">
        <v>5012070150</v>
      </c>
      <c r="C108" t="s">
        <v>262</v>
      </c>
      <c r="D108">
        <v>632926</v>
      </c>
      <c r="E108" t="s">
        <v>15</v>
      </c>
      <c r="F108">
        <v>632926</v>
      </c>
      <c r="G108" t="s">
        <v>87</v>
      </c>
      <c r="H108" s="1">
        <v>42916</v>
      </c>
      <c r="I108" t="s">
        <v>88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t="s">
        <v>263</v>
      </c>
    </row>
    <row r="109" spans="1:15" x14ac:dyDescent="0.25">
      <c r="A109" t="s">
        <v>264</v>
      </c>
      <c r="B109">
        <v>5500001000</v>
      </c>
      <c r="C109" t="s">
        <v>265</v>
      </c>
      <c r="D109">
        <v>628810</v>
      </c>
      <c r="E109" t="s">
        <v>15</v>
      </c>
      <c r="F109">
        <v>628810</v>
      </c>
      <c r="G109" t="s">
        <v>266</v>
      </c>
      <c r="H109" s="1">
        <v>43159</v>
      </c>
      <c r="I109" t="s">
        <v>267</v>
      </c>
      <c r="J109" s="8">
        <v>0</v>
      </c>
      <c r="K109" s="8">
        <v>0</v>
      </c>
      <c r="L109" s="8">
        <v>0.01</v>
      </c>
      <c r="M109" s="8">
        <v>0</v>
      </c>
      <c r="N109" s="8">
        <v>0</v>
      </c>
      <c r="O109" t="s">
        <v>18</v>
      </c>
    </row>
    <row r="110" spans="1:15" x14ac:dyDescent="0.25">
      <c r="A110" t="s">
        <v>264</v>
      </c>
      <c r="B110">
        <v>5500001000</v>
      </c>
      <c r="C110" t="s">
        <v>265</v>
      </c>
      <c r="D110">
        <v>628811</v>
      </c>
      <c r="E110" t="s">
        <v>27</v>
      </c>
      <c r="F110">
        <v>628810</v>
      </c>
      <c r="G110" t="s">
        <v>268</v>
      </c>
      <c r="H110" s="1">
        <v>43159</v>
      </c>
      <c r="I110" t="s">
        <v>267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t="s">
        <v>18</v>
      </c>
    </row>
    <row r="111" spans="1:15" x14ac:dyDescent="0.25">
      <c r="A111" t="s">
        <v>269</v>
      </c>
      <c r="B111">
        <v>6100001000</v>
      </c>
      <c r="C111" t="s">
        <v>270</v>
      </c>
      <c r="D111">
        <v>802595</v>
      </c>
      <c r="E111" t="s">
        <v>27</v>
      </c>
      <c r="F111">
        <v>802578</v>
      </c>
      <c r="G111" t="s">
        <v>271</v>
      </c>
      <c r="H111" s="1">
        <v>43000</v>
      </c>
      <c r="I111" t="s">
        <v>272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t="s">
        <v>18</v>
      </c>
    </row>
    <row r="112" spans="1:15" ht="19.5" thickBot="1" x14ac:dyDescent="0.35">
      <c r="H112" s="9"/>
      <c r="I112" s="10" t="s">
        <v>275</v>
      </c>
      <c r="J112" s="11">
        <f ca="1">COUNTIF(INDIRECT("J2:J"&amp;ROW()-1),"&lt;&gt;0")</f>
        <v>10</v>
      </c>
      <c r="K112" s="11">
        <f ca="1">COUNTIF(INDIRECT("K2:K"&amp;ROW()-1),"&lt;&gt;0")</f>
        <v>5</v>
      </c>
      <c r="L112" s="11">
        <f ca="1">COUNTIF(INDIRECT("L2:L"&amp;ROW()-1),"&lt;&gt;0")</f>
        <v>39</v>
      </c>
      <c r="M112" s="11">
        <f ca="1">COUNTIF(INDIRECT("M2:M"&amp;ROW()-1),"&lt;&gt;0")</f>
        <v>23</v>
      </c>
      <c r="N112" s="11">
        <f ca="1">COUNTIF(INDIRECT("N2:N"&amp;ROW()-1),"&lt;&gt;0")</f>
        <v>26</v>
      </c>
    </row>
    <row r="113" ht="15.75" thickTop="1" x14ac:dyDescent="0.25"/>
  </sheetData>
  <conditionalFormatting sqref="J2">
    <cfRule type="cellIs" dxfId="11" priority="12" operator="greaterThan">
      <formula>0</formula>
    </cfRule>
  </conditionalFormatting>
  <conditionalFormatting sqref="K2">
    <cfRule type="cellIs" dxfId="10" priority="11" operator="lessThan">
      <formula>0</formula>
    </cfRule>
  </conditionalFormatting>
  <conditionalFormatting sqref="L2">
    <cfRule type="cellIs" dxfId="9" priority="10" operator="greaterThan">
      <formula>0</formula>
    </cfRule>
  </conditionalFormatting>
  <conditionalFormatting sqref="M2">
    <cfRule type="cellIs" dxfId="8" priority="8" operator="lessThan">
      <formula>0</formula>
    </cfRule>
    <cfRule type="cellIs" dxfId="7" priority="9" operator="greaterThan">
      <formula>0</formula>
    </cfRule>
  </conditionalFormatting>
  <conditionalFormatting sqref="N2">
    <cfRule type="cellIs" dxfId="6" priority="7" operator="lessThan">
      <formula>0</formula>
    </cfRule>
  </conditionalFormatting>
  <conditionalFormatting sqref="J3:J111">
    <cfRule type="cellIs" dxfId="5" priority="6" operator="greaterThan">
      <formula>0</formula>
    </cfRule>
  </conditionalFormatting>
  <conditionalFormatting sqref="K3:K111">
    <cfRule type="cellIs" dxfId="4" priority="5" operator="lessThan">
      <formula>0</formula>
    </cfRule>
  </conditionalFormatting>
  <conditionalFormatting sqref="L3:L111">
    <cfRule type="cellIs" dxfId="3" priority="4" operator="greaterThan">
      <formula>0</formula>
    </cfRule>
  </conditionalFormatting>
  <conditionalFormatting sqref="M3:M111">
    <cfRule type="cellIs" dxfId="2" priority="2" operator="lessThan">
      <formula>0</formula>
    </cfRule>
    <cfRule type="cellIs" dxfId="1" priority="3" operator="greaterThan">
      <formula>0</formula>
    </cfRule>
  </conditionalFormatting>
  <conditionalFormatting sqref="N3:N11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June 2018 Backlog by Org Code</vt:lpstr>
      <vt:lpstr>CLOSING BACKLOG DETAILS</vt:lpstr>
      <vt:lpstr>BB_CLOSING_BACKLOG_DETAILS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Michael DeShazo</cp:lastModifiedBy>
  <dcterms:created xsi:type="dcterms:W3CDTF">2018-07-02T16:13:23Z</dcterms:created>
  <dcterms:modified xsi:type="dcterms:W3CDTF">2018-07-02T16:23:31Z</dcterms:modified>
</cp:coreProperties>
</file>