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ebula2.washington.edu\uw\groups\fin-mgmt\MAA\Systems - Software\Web\FEC Web\"/>
    </mc:Choice>
  </mc:AlternateContent>
  <bookViews>
    <workbookView xWindow="0" yWindow="0" windowWidth="23850" windowHeight="13770" tabRatio="682"/>
  </bookViews>
  <sheets>
    <sheet name="Salary Cap Calculator" sheetId="6" r:id="rId1"/>
    <sheet name="Instruc - Single Salary Cap" sheetId="4" r:id="rId2"/>
    <sheet name="Instruc - Multiple Salary Caps" sheetId="5" r:id="rId3"/>
    <sheet name="Version Review" sheetId="7" state="hidden" r:id="rId4"/>
  </sheets>
  <calcPr calcId="162913"/>
</workbook>
</file>

<file path=xl/calcChain.xml><?xml version="1.0" encoding="utf-8"?>
<calcChain xmlns="http://schemas.openxmlformats.org/spreadsheetml/2006/main">
  <c r="F76" i="5" l="1"/>
  <c r="F77" i="5"/>
  <c r="F78" i="5"/>
  <c r="F79" i="5"/>
  <c r="F80" i="5"/>
  <c r="F81" i="5"/>
  <c r="F82" i="5"/>
  <c r="F83" i="5"/>
  <c r="F84" i="5"/>
  <c r="F85" i="5"/>
  <c r="E40" i="6"/>
  <c r="G14" i="6"/>
  <c r="G13" i="6"/>
  <c r="G12" i="6"/>
  <c r="G11" i="6"/>
  <c r="G10" i="6"/>
  <c r="G9" i="6"/>
  <c r="G67" i="5"/>
  <c r="G66" i="5"/>
  <c r="G65" i="5"/>
  <c r="G64" i="5"/>
  <c r="G63" i="5"/>
  <c r="F75" i="5" s="1"/>
  <c r="G75" i="5" s="1"/>
  <c r="I75" i="5" s="1"/>
  <c r="G62" i="5"/>
  <c r="F74" i="5" s="1"/>
  <c r="G74" i="5" s="1"/>
  <c r="I74" i="5" s="1"/>
  <c r="G79" i="5" l="1"/>
  <c r="I79" i="5" s="1"/>
  <c r="G81" i="5"/>
  <c r="I81" i="5" s="1"/>
  <c r="G38" i="6"/>
  <c r="F39" i="6"/>
  <c r="F38" i="6"/>
  <c r="G39" i="6"/>
  <c r="G78" i="5"/>
  <c r="I78" i="5" s="1"/>
  <c r="G80" i="5"/>
  <c r="I80" i="5" s="1"/>
  <c r="G85" i="5"/>
  <c r="I85" i="5" s="1"/>
  <c r="G77" i="5"/>
  <c r="I77" i="5" s="1"/>
  <c r="G83" i="5"/>
  <c r="I83" i="5" s="1"/>
  <c r="G82" i="5"/>
  <c r="I82" i="5" s="1"/>
  <c r="G84" i="5"/>
  <c r="I84" i="5" s="1"/>
  <c r="G76" i="5"/>
  <c r="I76" i="5" s="1"/>
  <c r="F29" i="6"/>
  <c r="F31" i="6"/>
  <c r="F26" i="6"/>
  <c r="F32" i="6"/>
  <c r="F30" i="6"/>
  <c r="F28" i="6"/>
  <c r="F24" i="6"/>
  <c r="F22" i="6"/>
  <c r="F23" i="6"/>
  <c r="F27" i="6"/>
  <c r="F21" i="6"/>
  <c r="F25" i="6"/>
  <c r="G22" i="6" l="1"/>
  <c r="I22" i="6" s="1"/>
  <c r="G21" i="6"/>
  <c r="I21" i="6" s="1"/>
  <c r="G26" i="6"/>
  <c r="I26" i="6" s="1"/>
  <c r="G24" i="6"/>
  <c r="I24" i="6" s="1"/>
  <c r="G28" i="6"/>
  <c r="I28" i="6" s="1"/>
  <c r="G30" i="6"/>
  <c r="I30" i="6" s="1"/>
  <c r="G25" i="6"/>
  <c r="I25" i="6" s="1"/>
  <c r="G32" i="6"/>
  <c r="I32" i="6" s="1"/>
  <c r="G27" i="6"/>
  <c r="I27" i="6" s="1"/>
  <c r="G31" i="6"/>
  <c r="I31" i="6" s="1"/>
  <c r="G23" i="6"/>
  <c r="I23" i="6" s="1"/>
  <c r="G29" i="6"/>
  <c r="I29" i="6" s="1"/>
  <c r="E93" i="5"/>
  <c r="G92" i="5" s="1"/>
  <c r="F91" i="5" l="1"/>
  <c r="G91" i="5"/>
  <c r="F92" i="5"/>
  <c r="G65" i="4" l="1"/>
  <c r="F77" i="4" s="1"/>
  <c r="G77" i="4" s="1"/>
  <c r="G63" i="4"/>
  <c r="F75" i="4" s="1"/>
  <c r="G75" i="4" s="1"/>
  <c r="G64" i="4"/>
  <c r="F76" i="4" s="1"/>
  <c r="G76" i="4" s="1"/>
  <c r="G62" i="4" l="1"/>
  <c r="F74" i="4" s="1"/>
  <c r="G74" i="4" s="1"/>
  <c r="I77" i="4" l="1"/>
  <c r="I76" i="4"/>
  <c r="I75" i="4"/>
  <c r="I74" i="4"/>
  <c r="G61" i="4"/>
  <c r="G60" i="4"/>
  <c r="F81" i="4" l="1"/>
  <c r="F83" i="4"/>
  <c r="F78" i="4"/>
  <c r="F72" i="4"/>
  <c r="G72" i="4" s="1"/>
  <c r="I72" i="4" s="1"/>
  <c r="F80" i="4"/>
  <c r="F73" i="4"/>
  <c r="F79" i="4"/>
  <c r="F82" i="4"/>
  <c r="G83" i="4" l="1"/>
  <c r="I83" i="4" s="1"/>
  <c r="G82" i="4"/>
  <c r="I82" i="4" s="1"/>
  <c r="G79" i="4"/>
  <c r="I79" i="4" s="1"/>
  <c r="G73" i="4"/>
  <c r="I73" i="4" s="1"/>
  <c r="G80" i="4"/>
  <c r="I80" i="4" s="1"/>
  <c r="G78" i="4"/>
  <c r="I78" i="4" s="1"/>
  <c r="G81" i="4"/>
  <c r="I81" i="4" s="1"/>
</calcChain>
</file>

<file path=xl/sharedStrings.xml><?xml version="1.0" encoding="utf-8"?>
<sst xmlns="http://schemas.openxmlformats.org/spreadsheetml/2006/main" count="216" uniqueCount="91">
  <si>
    <t>Shaded Fields Require Input</t>
  </si>
  <si>
    <t>Salary Cap Level</t>
  </si>
  <si>
    <t>Annual Cap</t>
  </si>
  <si>
    <t>Applicable Salary Cap / 2</t>
  </si>
  <si>
    <t>Avg. Paid FTE</t>
  </si>
  <si>
    <t>Formulas - Do Not Change</t>
  </si>
  <si>
    <t>Executive Level I</t>
  </si>
  <si>
    <t>Executive Level II</t>
  </si>
  <si>
    <t>A</t>
  </si>
  <si>
    <t>B</t>
  </si>
  <si>
    <t>C</t>
  </si>
  <si>
    <t>D</t>
  </si>
  <si>
    <t>E</t>
  </si>
  <si>
    <t>F</t>
  </si>
  <si>
    <t>G</t>
  </si>
  <si>
    <t>Budget Number</t>
  </si>
  <si>
    <t>$ Paid on Budget (Compensation Dist.)</t>
  </si>
  <si>
    <t>Salary as % of Cap</t>
  </si>
  <si>
    <t>Min Cost Share Required</t>
  </si>
  <si>
    <t>62-XXXX</t>
  </si>
  <si>
    <t xml:space="preserve">Shaded fields require department input. </t>
  </si>
  <si>
    <t>Budget
Number</t>
  </si>
  <si>
    <t>Salary Cap Apllicable</t>
  </si>
  <si>
    <t># of Pay Periods Applicable</t>
  </si>
  <si>
    <t>Total</t>
  </si>
  <si>
    <t xml:space="preserve">Budget FTE by Pay Period </t>
  </si>
  <si>
    <t>Total Salary Distr for Pay Period(S)</t>
  </si>
  <si>
    <t>% Effort from FEC (Compensation Dist)*</t>
  </si>
  <si>
    <t xml:space="preserve">* </t>
  </si>
  <si>
    <t>Worksheet 1 - Salary Caps</t>
  </si>
  <si>
    <t>Worksheet 2 - Calculation to Determine Correct Salary Cap Cost Sharing</t>
  </si>
  <si>
    <t xml:space="preserve">Worksheet 3 - Calculation of Salary/FTE Split </t>
  </si>
  <si>
    <t>Determine the number of pay periods during the FEC cycle that each salary cap applies</t>
  </si>
  <si>
    <t>Click "Adjust/View Cost Share" button on FEC</t>
  </si>
  <si>
    <t>The adjusted Salary Cap cost sharing will appear on the FEC</t>
  </si>
  <si>
    <t xml:space="preserve">Place a note in "Additional Comments" describing the changes made to the salary cap or adding clarification to the predefined comment. </t>
  </si>
  <si>
    <t>Other 1</t>
  </si>
  <si>
    <t>Other 2</t>
  </si>
  <si>
    <t>Other 3</t>
  </si>
  <si>
    <t>Other 4</t>
  </si>
  <si>
    <r>
      <t xml:space="preserve">NOTE: If a Salary Cap other than those reflected above is to be applied enter the annual amount(s) in the shaded </t>
    </r>
    <r>
      <rPr>
        <i/>
        <sz val="9"/>
        <color rgb="FFFF0000"/>
        <rFont val="Calibri"/>
        <family val="2"/>
        <scheme val="minor"/>
      </rPr>
      <t>"Other _" cells</t>
    </r>
  </si>
  <si>
    <t>In Worksheet 2, columns A, C &amp; F, enter the information from the FEC for the budget(s) requiring adjustment.</t>
  </si>
  <si>
    <t>This example reflects changing the salary cap cost share amount as it appeared on the original FEC from Executive Level II to Executive Level I</t>
  </si>
  <si>
    <t xml:space="preserve">Click on "Save". </t>
  </si>
  <si>
    <t>Instructions for changing the salary cap level for an entire FEC period (i.e., the same salary cap for the entire FEC cycle)</t>
  </si>
  <si>
    <t>Enter the correct cost share % from Worksheet 2, column G in the "Actual Effort"  column of the "Adjust/View Cost Share" screen</t>
  </si>
  <si>
    <t>Select "Edit Comments" on the FEC</t>
  </si>
  <si>
    <t>Instructions for reflecting multiple salary caps for an entire FEC period (i.e., more than one salary cap for a budget within an FEC cycle)</t>
  </si>
  <si>
    <t>For accuracy, all budget numbers subject to the salary cap would need to be researched and a determination made as to whether they need to be changed as well.</t>
  </si>
  <si>
    <t xml:space="preserve">*Shaded fields require department input. </t>
  </si>
  <si>
    <t>FEC will now reflect the correct salary cap cost sharing percent.</t>
  </si>
  <si>
    <r>
      <t xml:space="preserve">In </t>
    </r>
    <r>
      <rPr>
        <b/>
        <i/>
        <sz val="11"/>
        <color theme="1"/>
        <rFont val="Calibri"/>
        <family val="2"/>
        <scheme val="minor"/>
      </rPr>
      <t>Worksheet 2, columns C and F</t>
    </r>
    <r>
      <rPr>
        <b/>
        <sz val="11"/>
        <color theme="1"/>
        <rFont val="Calibri"/>
        <family val="2"/>
        <scheme val="minor"/>
      </rPr>
      <t xml:space="preserve">, enter the dollars and percents from </t>
    </r>
    <r>
      <rPr>
        <b/>
        <i/>
        <sz val="11"/>
        <color theme="1"/>
        <rFont val="Calibri"/>
        <family val="2"/>
        <scheme val="minor"/>
      </rPr>
      <t>Worksheet 3, columns D and E</t>
    </r>
    <r>
      <rPr>
        <b/>
        <sz val="11"/>
        <color theme="1"/>
        <rFont val="Calibri"/>
        <family val="2"/>
        <scheme val="minor"/>
      </rPr>
      <t xml:space="preserve"> determined in Step 6. You should have the same number of lines as exist in Worksheet 3.</t>
    </r>
  </si>
  <si>
    <r>
      <rPr>
        <b/>
        <i/>
        <sz val="11"/>
        <color theme="1"/>
        <rFont val="Calibri"/>
        <family val="2"/>
        <scheme val="minor"/>
      </rPr>
      <t>Worksheet 2, column G</t>
    </r>
    <r>
      <rPr>
        <b/>
        <sz val="11"/>
        <color theme="1"/>
        <rFont val="Calibri"/>
        <family val="2"/>
        <scheme val="minor"/>
      </rPr>
      <t xml:space="preserve"> will calculate automatically. The sum of the percents in </t>
    </r>
    <r>
      <rPr>
        <b/>
        <i/>
        <sz val="11"/>
        <color theme="1"/>
        <rFont val="Calibri"/>
        <family val="2"/>
        <scheme val="minor"/>
      </rPr>
      <t xml:space="preserve">column G </t>
    </r>
    <r>
      <rPr>
        <b/>
        <sz val="11"/>
        <color theme="1"/>
        <rFont val="Calibri"/>
        <family val="2"/>
        <scheme val="minor"/>
      </rPr>
      <t>for each budget represents the adjusted salary cap cost share percent.</t>
    </r>
  </si>
  <si>
    <r>
      <t>From the</t>
    </r>
    <r>
      <rPr>
        <b/>
        <i/>
        <sz val="10"/>
        <rFont val="Arial"/>
        <family val="2"/>
      </rPr>
      <t xml:space="preserve"> Salary Sources, Sponsored Programs</t>
    </r>
    <r>
      <rPr>
        <b/>
        <sz val="10"/>
        <rFont val="Arial"/>
        <family val="2"/>
      </rPr>
      <t xml:space="preserve"> section of the FEC, determine the budget(s) (e.g., NIH, SAMHSA, AHRQ, HRSA, CDC, etc.) subject to the salary cap for the FEC cycle.</t>
    </r>
  </si>
  <si>
    <t>Select "Multiple salary caps applicable.." comment form the predefined comments list</t>
  </si>
  <si>
    <t>Salary Cap Level Name</t>
  </si>
  <si>
    <t>This example reflects changing the salary cap cost share amount as it appeared on the original FEC to a combination of Executive Level I &amp; Executive Level II</t>
  </si>
  <si>
    <r>
      <t xml:space="preserve">Instructions when </t>
    </r>
    <r>
      <rPr>
        <b/>
        <u/>
        <sz val="12"/>
        <color theme="1"/>
        <rFont val="Calibri"/>
        <family val="2"/>
        <scheme val="minor"/>
      </rPr>
      <t>only 1 salary cap applies</t>
    </r>
    <r>
      <rPr>
        <b/>
        <sz val="12"/>
        <color theme="1"/>
        <rFont val="Calibri"/>
        <family val="2"/>
        <scheme val="minor"/>
      </rPr>
      <t xml:space="preserve"> to a budget for the entire FEC cycle</t>
    </r>
  </si>
  <si>
    <r>
      <t xml:space="preserve">In Worksheet 2, column B, enter appropriate Salary Cap Level </t>
    </r>
    <r>
      <rPr>
        <b/>
        <u/>
        <sz val="10"/>
        <rFont val="Arial"/>
        <family val="2"/>
      </rPr>
      <t>name</t>
    </r>
    <r>
      <rPr>
        <b/>
        <sz val="10"/>
        <rFont val="Arial"/>
        <family val="2"/>
      </rPr>
      <t xml:space="preserve"> from Worksheet 1 for the budget(s) requiring adjustment.  Note, the Salary Cap Level description will infer the salary cap </t>
    </r>
  </si>
  <si>
    <t>from Worksheet 1.  Column G will calculate correct Salary Cap %.</t>
  </si>
  <si>
    <r>
      <t xml:space="preserve">Based on the </t>
    </r>
    <r>
      <rPr>
        <b/>
        <i/>
        <sz val="10"/>
        <rFont val="Arial"/>
        <family val="2"/>
      </rPr>
      <t>"Issue Date"</t>
    </r>
    <r>
      <rPr>
        <b/>
        <sz val="10"/>
        <rFont val="Arial"/>
        <family val="2"/>
      </rPr>
      <t xml:space="preserve"> of the sponsor's funding action (award document), determine the applicable salary cap for each budget (e.g., Executive Level I or II). If the salary cap is different from</t>
    </r>
  </si>
  <si>
    <t xml:space="preserve"> those already reflected in Worksheet 1, you will need to add the amount in one of the "Other" categories. </t>
  </si>
  <si>
    <t>FEC should now ready to certify</t>
  </si>
  <si>
    <t>FEC should now be ready to certify.</t>
  </si>
  <si>
    <t xml:space="preserve">Click "Save". </t>
  </si>
  <si>
    <r>
      <t xml:space="preserve">Instructions when </t>
    </r>
    <r>
      <rPr>
        <b/>
        <u/>
        <sz val="12"/>
        <color theme="1"/>
        <rFont val="Calibri"/>
        <family val="2"/>
        <scheme val="minor"/>
      </rPr>
      <t>only multiple salary caps apply</t>
    </r>
    <r>
      <rPr>
        <b/>
        <sz val="12"/>
        <color theme="1"/>
        <rFont val="Calibri"/>
        <family val="2"/>
        <scheme val="minor"/>
      </rPr>
      <t xml:space="preserve"> to a budget during an FEC cycle</t>
    </r>
  </si>
  <si>
    <t>FEC should now be ready to certify</t>
  </si>
  <si>
    <r>
      <t xml:space="preserve">In </t>
    </r>
    <r>
      <rPr>
        <b/>
        <i/>
        <sz val="10"/>
        <color theme="1"/>
        <rFont val="Arial"/>
        <family val="2"/>
      </rPr>
      <t>Worksheet 3, column A</t>
    </r>
    <r>
      <rPr>
        <b/>
        <sz val="10"/>
        <color theme="1"/>
        <rFont val="Arial"/>
        <family val="2"/>
      </rPr>
      <t>, enter the budget(s) listed on the FEC that are subject to more than one salary cap. Note, for simplicity only one budget number is being adjusted in this example.</t>
    </r>
  </si>
  <si>
    <r>
      <t xml:space="preserve">(should total 12).  The respective dollars and percents, </t>
    </r>
    <r>
      <rPr>
        <b/>
        <i/>
        <sz val="10"/>
        <color theme="1"/>
        <rFont val="Arial"/>
        <family val="2"/>
      </rPr>
      <t>columns D and E  (non highlighted cells)</t>
    </r>
    <r>
      <rPr>
        <b/>
        <sz val="10"/>
        <color theme="1"/>
        <rFont val="Arial"/>
        <family val="2"/>
      </rPr>
      <t>, for each budget line will calculate automatically.</t>
    </r>
  </si>
  <si>
    <t>(See instruction tabs for guidance in using this tool. Direct questions/suggestions to efecs@uw.edu, subject line "Salary Cap Calculator for Adjusting an FEC")</t>
  </si>
  <si>
    <t>new budgets added to recertified FECs; multiple salary caps applicable during one FEC cycle, non-DHHS sponsors applying the cap.</t>
  </si>
  <si>
    <t xml:space="preserve">This calculator is intended to assist in determining the amount of and/or adjustments to salary cap cost sharing.  Examples of when this may occur are: </t>
  </si>
  <si>
    <r>
      <t xml:space="preserve">Based on the </t>
    </r>
    <r>
      <rPr>
        <b/>
        <i/>
        <sz val="10"/>
        <rFont val="Arial"/>
        <family val="2"/>
      </rPr>
      <t>"Issue Date"</t>
    </r>
    <r>
      <rPr>
        <b/>
        <sz val="10"/>
        <rFont val="Arial"/>
        <family val="2"/>
      </rPr>
      <t xml:space="preserve"> of the sponsor's funding action (award document), determine the applicable salary cap for each budget (e.g., Executive Level I or II). Note, while not applicable in this </t>
    </r>
  </si>
  <si>
    <t xml:space="preserve">example, there may be times you will need to add the salary cap amount in one of the "Other" categories if the salary cap is different from those already reflected in Worksheet 1. </t>
  </si>
  <si>
    <r>
      <t xml:space="preserve">Based on the </t>
    </r>
    <r>
      <rPr>
        <b/>
        <i/>
        <sz val="10"/>
        <rFont val="Arial"/>
        <family val="2"/>
      </rPr>
      <t>"Issue Date"</t>
    </r>
    <r>
      <rPr>
        <b/>
        <sz val="10"/>
        <rFont val="Arial"/>
        <family val="2"/>
      </rPr>
      <t xml:space="preserve"> of the sponsor's funding action (award document), determine the applicable salary cap for each budget period (e.g., Executive Level I or II) and enter in </t>
    </r>
    <r>
      <rPr>
        <b/>
        <i/>
        <sz val="10"/>
        <rFont val="Arial"/>
        <family val="2"/>
      </rPr>
      <t xml:space="preserve">Column B of </t>
    </r>
  </si>
  <si>
    <t xml:space="preserve">Worksheet 2. The Salary Cap Level.  Note, while not applicable in this example, there may be times you will need to add the salary cap amount in one of the "Other" categories if the salary cap </t>
  </si>
  <si>
    <t xml:space="preserve">is different from those already reflected in Worksheet 1. </t>
  </si>
  <si>
    <r>
      <t xml:space="preserve">In the </t>
    </r>
    <r>
      <rPr>
        <b/>
        <i/>
        <sz val="10"/>
        <color theme="1"/>
        <rFont val="Arial"/>
        <family val="2"/>
      </rPr>
      <t>"Total"</t>
    </r>
    <r>
      <rPr>
        <b/>
        <sz val="10"/>
        <color theme="1"/>
        <rFont val="Arial"/>
        <family val="2"/>
      </rPr>
      <t xml:space="preserve"> row of </t>
    </r>
    <r>
      <rPr>
        <b/>
        <i/>
        <sz val="10"/>
        <color theme="1"/>
        <rFont val="Arial"/>
        <family val="2"/>
      </rPr>
      <t>Worksheet 3, columns D and E (highlighted cells),</t>
    </r>
    <r>
      <rPr>
        <b/>
        <sz val="10"/>
        <color theme="1"/>
        <rFont val="Arial"/>
        <family val="2"/>
      </rPr>
      <t xml:space="preserve"> enter the </t>
    </r>
    <r>
      <rPr>
        <b/>
        <i/>
        <sz val="10"/>
        <color theme="1"/>
        <rFont val="Arial"/>
        <family val="2"/>
      </rPr>
      <t>Compensation Distribution</t>
    </r>
    <r>
      <rPr>
        <b/>
        <sz val="10"/>
        <color theme="1"/>
        <rFont val="Arial"/>
        <family val="2"/>
      </rPr>
      <t xml:space="preserve"> ($ and %) information from the FEC (must be done separately for each affected budget).</t>
    </r>
  </si>
  <si>
    <r>
      <t xml:space="preserve">In </t>
    </r>
    <r>
      <rPr>
        <b/>
        <i/>
        <sz val="10"/>
        <rFont val="Arial"/>
        <family val="2"/>
      </rPr>
      <t>Worksheet 3, column B</t>
    </r>
    <r>
      <rPr>
        <b/>
        <sz val="10"/>
        <rFont val="Arial"/>
        <family val="2"/>
      </rPr>
      <t xml:space="preserve">, enter the Salary Cap Level names (see Worksheet 1) that apply to each budget requiring adjustment and, in </t>
    </r>
    <r>
      <rPr>
        <b/>
        <i/>
        <sz val="10"/>
        <rFont val="Arial"/>
        <family val="2"/>
      </rPr>
      <t>column C</t>
    </r>
    <r>
      <rPr>
        <b/>
        <sz val="10"/>
        <rFont val="Arial"/>
        <family val="2"/>
      </rPr>
      <t>, the number of pay periods for each salary cap</t>
    </r>
  </si>
  <si>
    <r>
      <t xml:space="preserve">In the </t>
    </r>
    <r>
      <rPr>
        <b/>
        <i/>
        <sz val="11"/>
        <color theme="1"/>
        <rFont val="Calibri"/>
        <family val="2"/>
        <scheme val="minor"/>
      </rPr>
      <t>Adjust or View Cost Share</t>
    </r>
    <r>
      <rPr>
        <b/>
        <sz val="11"/>
        <color theme="1"/>
        <rFont val="Calibri"/>
        <family val="2"/>
        <scheme val="minor"/>
      </rPr>
      <t xml:space="preserve"> screen enter the new (sum of EL I and II) salary cap cost share percent from Steps 7 &amp; 8 into the </t>
    </r>
    <r>
      <rPr>
        <b/>
        <i/>
        <sz val="11"/>
        <color theme="1"/>
        <rFont val="Calibri"/>
        <family val="2"/>
        <scheme val="minor"/>
      </rPr>
      <t>Actual Effort column</t>
    </r>
    <r>
      <rPr>
        <b/>
        <sz val="11"/>
        <color theme="1"/>
        <rFont val="Calibri"/>
        <family val="2"/>
        <scheme val="minor"/>
      </rPr>
      <t xml:space="preserve"> for the budget(s) being adjusted and click </t>
    </r>
    <r>
      <rPr>
        <b/>
        <i/>
        <sz val="11"/>
        <color theme="1"/>
        <rFont val="Calibri"/>
        <family val="2"/>
        <scheme val="minor"/>
      </rPr>
      <t xml:space="preserve">Save.  </t>
    </r>
  </si>
  <si>
    <t>FEC will reflect the adjusted salary cap cost sharing.</t>
  </si>
  <si>
    <t>Updated EL2 Salary Cap amount</t>
  </si>
  <si>
    <t>Updated EL1 Salary Cap Amount</t>
  </si>
  <si>
    <t>Updated formulas with IFERROR</t>
  </si>
  <si>
    <t>White fields contain formulas - Do Not Change</t>
  </si>
  <si>
    <t>Deleted duplicate sheets</t>
  </si>
  <si>
    <t>Updated EL2 Salary Amount</t>
  </si>
  <si>
    <r>
      <t xml:space="preserve">Salary Cap Calculator for adjusting an FEC </t>
    </r>
    <r>
      <rPr>
        <b/>
        <u/>
        <sz val="11"/>
        <color theme="1"/>
        <rFont val="Calibri"/>
        <family val="2"/>
        <scheme val="minor"/>
      </rPr>
      <t>(Rev Jun 2017)</t>
    </r>
  </si>
  <si>
    <t>Added data validation for SC level selection in cells C23-34 - drop down and info message.</t>
  </si>
  <si>
    <t>66-5430</t>
  </si>
  <si>
    <t>Effective 1/7/2018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</si>
</sst>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3" x14ac:knownFonts="1">
    <font>
      <sz val="11"/>
      <color theme="1"/>
      <name val="Calibri"/>
      <family val="2"/>
      <scheme val="minor"/>
    </font>
    <font>
      <sz val="10"/>
      <name val="Arial"/>
      <family val="2"/>
    </font>
    <font>
      <b/>
      <sz val="10"/>
      <name val="Arial"/>
      <family val="2"/>
    </font>
    <font>
      <sz val="10"/>
      <name val="Arial"/>
      <family val="2"/>
    </font>
    <font>
      <u/>
      <sz val="10"/>
      <name val="Arial"/>
      <family val="2"/>
    </font>
    <font>
      <sz val="11"/>
      <name val="Arial"/>
      <family val="2"/>
    </font>
    <font>
      <i/>
      <sz val="10"/>
      <color theme="1"/>
      <name val="Calibri"/>
      <family val="2"/>
      <scheme val="minor"/>
    </font>
    <font>
      <sz val="11"/>
      <color theme="1"/>
      <name val="Times New Roman"/>
      <family val="1"/>
    </font>
    <font>
      <b/>
      <u/>
      <sz val="12"/>
      <color theme="1"/>
      <name val="Times New Roman"/>
      <family val="1"/>
    </font>
    <font>
      <sz val="11"/>
      <color rgb="FF000000"/>
      <name val="Times New Roman"/>
      <family val="1"/>
    </font>
    <font>
      <i/>
      <sz val="9"/>
      <color theme="1"/>
      <name val="Calibri"/>
      <family val="2"/>
      <scheme val="minor"/>
    </font>
    <font>
      <sz val="12"/>
      <color theme="1"/>
      <name val="Calibri"/>
      <family val="2"/>
      <scheme val="minor"/>
    </font>
    <font>
      <b/>
      <u/>
      <sz val="10"/>
      <name val="Arial"/>
      <family val="2"/>
    </font>
    <font>
      <b/>
      <sz val="14"/>
      <name val="Arial"/>
      <family val="2"/>
    </font>
    <font>
      <b/>
      <sz val="10"/>
      <color theme="0"/>
      <name val="Arial"/>
      <family val="2"/>
    </font>
    <font>
      <b/>
      <sz val="10"/>
      <name val="Times New Roman"/>
      <family val="1"/>
    </font>
    <font>
      <sz val="11"/>
      <color theme="1"/>
      <name val="Calibri"/>
      <family val="2"/>
    </font>
    <font>
      <sz val="11"/>
      <name val="Calibri"/>
      <family val="2"/>
    </font>
    <font>
      <b/>
      <sz val="11"/>
      <color theme="1"/>
      <name val="Calibri"/>
      <family val="2"/>
      <scheme val="minor"/>
    </font>
    <font>
      <b/>
      <u/>
      <sz val="11"/>
      <color theme="1"/>
      <name val="Calibri"/>
      <family val="2"/>
      <scheme val="minor"/>
    </font>
    <font>
      <b/>
      <sz val="14"/>
      <color theme="1"/>
      <name val="Calibri"/>
      <family val="2"/>
      <scheme val="minor"/>
    </font>
    <font>
      <sz val="10"/>
      <color theme="1"/>
      <name val="Arial"/>
      <family val="2"/>
    </font>
    <font>
      <b/>
      <i/>
      <sz val="10"/>
      <name val="Arial"/>
      <family val="2"/>
    </font>
    <font>
      <b/>
      <sz val="10"/>
      <color theme="1"/>
      <name val="Arial"/>
      <family val="2"/>
    </font>
    <font>
      <i/>
      <sz val="9"/>
      <color rgb="FFFF0000"/>
      <name val="Calibri"/>
      <family val="2"/>
      <scheme val="minor"/>
    </font>
    <font>
      <sz val="11"/>
      <color theme="1"/>
      <name val="Calibri"/>
      <family val="2"/>
      <scheme val="minor"/>
    </font>
    <font>
      <sz val="11"/>
      <color rgb="FF000000"/>
      <name val="Calibri"/>
      <family val="2"/>
      <scheme val="minor"/>
    </font>
    <font>
      <b/>
      <u/>
      <sz val="14"/>
      <color theme="1"/>
      <name val="Calibri"/>
      <family val="2"/>
      <scheme val="minor"/>
    </font>
    <font>
      <b/>
      <u/>
      <sz val="16"/>
      <color theme="1"/>
      <name val="Calibri"/>
      <family val="2"/>
      <scheme val="minor"/>
    </font>
    <font>
      <b/>
      <i/>
      <sz val="10"/>
      <color theme="1"/>
      <name val="Arial"/>
      <family val="2"/>
    </font>
    <font>
      <b/>
      <i/>
      <sz val="11"/>
      <color theme="1"/>
      <name val="Calibri"/>
      <family val="2"/>
      <scheme val="minor"/>
    </font>
    <font>
      <b/>
      <sz val="12"/>
      <color theme="1"/>
      <name val="Calibri"/>
      <family val="2"/>
      <scheme val="minor"/>
    </font>
    <font>
      <b/>
      <u/>
      <sz val="12"/>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1"/>
        <bgColor indexed="64"/>
      </patternFill>
    </fill>
  </fills>
  <borders count="39">
    <border>
      <left/>
      <right/>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bottom style="double">
        <color indexed="64"/>
      </bottom>
      <diagonal/>
    </border>
    <border>
      <left style="double">
        <color indexed="64"/>
      </left>
      <right/>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double">
        <color indexed="64"/>
      </bottom>
      <diagonal/>
    </border>
    <border>
      <left/>
      <right/>
      <top style="thin">
        <color indexed="64"/>
      </top>
      <bottom/>
      <diagonal/>
    </border>
    <border>
      <left/>
      <right style="double">
        <color indexed="64"/>
      </right>
      <top style="thin">
        <color indexed="64"/>
      </top>
      <bottom/>
      <diagonal/>
    </border>
    <border>
      <left style="thin">
        <color indexed="64"/>
      </left>
      <right style="thin">
        <color indexed="64"/>
      </right>
      <top style="double">
        <color indexed="64"/>
      </top>
      <bottom style="thin">
        <color indexed="64"/>
      </bottom>
      <diagonal/>
    </border>
  </borders>
  <cellStyleXfs count="10">
    <xf numFmtId="0" fontId="0"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25" fillId="0" borderId="0" applyFont="0" applyFill="0" applyBorder="0" applyAlignment="0" applyProtection="0"/>
  </cellStyleXfs>
  <cellXfs count="163">
    <xf numFmtId="0" fontId="0" fillId="0" borderId="0" xfId="0"/>
    <xf numFmtId="0" fontId="1" fillId="0" borderId="0" xfId="1"/>
    <xf numFmtId="0" fontId="3" fillId="0" borderId="0" xfId="1" applyFont="1"/>
    <xf numFmtId="0" fontId="2" fillId="0" borderId="0" xfId="1" applyFont="1" applyBorder="1" applyAlignment="1">
      <alignment horizontal="center" wrapText="1"/>
    </xf>
    <xf numFmtId="43" fontId="2" fillId="0" borderId="0" xfId="2" applyFont="1" applyBorder="1" applyAlignment="1">
      <alignment horizontal="center" wrapText="1"/>
    </xf>
    <xf numFmtId="0" fontId="1" fillId="0" borderId="2" xfId="1" applyBorder="1"/>
    <xf numFmtId="0" fontId="1" fillId="0" borderId="4" xfId="1" applyBorder="1"/>
    <xf numFmtId="164" fontId="3" fillId="3" borderId="3" xfId="4" applyNumberFormat="1" applyFont="1" applyFill="1" applyBorder="1"/>
    <xf numFmtId="0" fontId="1" fillId="0" borderId="0" xfId="1" applyAlignment="1">
      <alignment vertical="center"/>
    </xf>
    <xf numFmtId="0" fontId="1" fillId="0" borderId="0" xfId="1" applyBorder="1" applyProtection="1"/>
    <xf numFmtId="164" fontId="1" fillId="0" borderId="0" xfId="4" applyNumberFormat="1" applyFont="1" applyBorder="1" applyProtection="1"/>
    <xf numFmtId="0" fontId="1" fillId="0" borderId="0" xfId="1" applyFill="1" applyBorder="1" applyProtection="1"/>
    <xf numFmtId="0" fontId="2" fillId="0" borderId="5" xfId="1" applyFont="1" applyBorder="1" applyAlignment="1">
      <alignment horizontal="center" wrapText="1"/>
    </xf>
    <xf numFmtId="43" fontId="2" fillId="0" borderId="5" xfId="2" applyFont="1" applyBorder="1" applyAlignment="1">
      <alignment horizontal="center" wrapText="1"/>
    </xf>
    <xf numFmtId="0" fontId="8" fillId="0" borderId="0" xfId="1" applyFont="1" applyBorder="1" applyProtection="1"/>
    <xf numFmtId="0" fontId="1" fillId="3" borderId="6" xfId="1" applyFill="1" applyBorder="1"/>
    <xf numFmtId="0" fontId="3" fillId="3" borderId="6" xfId="1" applyFont="1" applyFill="1" applyBorder="1" applyAlignment="1">
      <alignment horizontal="left" wrapText="1"/>
    </xf>
    <xf numFmtId="43" fontId="3" fillId="3" borderId="6" xfId="2" applyFont="1" applyFill="1" applyBorder="1"/>
    <xf numFmtId="164" fontId="3" fillId="3" borderId="6" xfId="4" applyNumberFormat="1" applyFont="1" applyFill="1" applyBorder="1"/>
    <xf numFmtId="0" fontId="2" fillId="4" borderId="7" xfId="1" applyFont="1" applyFill="1" applyBorder="1" applyAlignment="1">
      <alignment horizontal="center" vertical="center" wrapText="1"/>
    </xf>
    <xf numFmtId="43" fontId="2" fillId="4" borderId="7" xfId="2" applyFont="1" applyFill="1" applyBorder="1" applyAlignment="1">
      <alignment horizontal="center" vertical="center" wrapText="1"/>
    </xf>
    <xf numFmtId="43" fontId="1" fillId="0" borderId="9" xfId="2" applyFont="1" applyBorder="1"/>
    <xf numFmtId="43" fontId="3" fillId="3" borderId="8" xfId="2" applyFont="1" applyFill="1" applyBorder="1"/>
    <xf numFmtId="43" fontId="1" fillId="2" borderId="9" xfId="1" applyNumberFormat="1" applyFill="1" applyBorder="1"/>
    <xf numFmtId="0" fontId="7" fillId="0" borderId="0" xfId="1" quotePrefix="1" applyFont="1" applyBorder="1" applyAlignment="1" applyProtection="1">
      <alignment horizontal="center"/>
    </xf>
    <xf numFmtId="0" fontId="0" fillId="0" borderId="0" xfId="0" applyAlignment="1">
      <alignment horizontal="center"/>
    </xf>
    <xf numFmtId="0" fontId="0" fillId="0" borderId="0" xfId="0"/>
    <xf numFmtId="0" fontId="13" fillId="0" borderId="0" xfId="1" applyFont="1" applyAlignment="1">
      <alignment horizontal="right" vertical="top"/>
    </xf>
    <xf numFmtId="0" fontId="2" fillId="4" borderId="5" xfId="5" applyFont="1" applyFill="1" applyBorder="1" applyAlignment="1">
      <alignment horizontal="center" wrapText="1"/>
    </xf>
    <xf numFmtId="0" fontId="15" fillId="4" borderId="5" xfId="5" applyFont="1" applyFill="1" applyBorder="1" applyAlignment="1">
      <alignment horizontal="center" wrapText="1"/>
    </xf>
    <xf numFmtId="0" fontId="2" fillId="4" borderId="15" xfId="5" applyFont="1" applyFill="1" applyBorder="1" applyAlignment="1">
      <alignment horizontal="center" wrapText="1"/>
    </xf>
    <xf numFmtId="0" fontId="6" fillId="0" borderId="0" xfId="1" applyFont="1" applyBorder="1" applyAlignment="1" applyProtection="1">
      <alignment vertical="center"/>
    </xf>
    <xf numFmtId="0" fontId="17" fillId="0" borderId="0" xfId="1" applyFont="1" applyAlignment="1">
      <alignment horizontal="left"/>
    </xf>
    <xf numFmtId="0" fontId="16" fillId="0" borderId="0" xfId="1" applyFont="1" applyBorder="1" applyAlignment="1" applyProtection="1">
      <alignment vertical="top" wrapText="1"/>
    </xf>
    <xf numFmtId="0" fontId="11" fillId="0" borderId="0" xfId="0" applyFont="1"/>
    <xf numFmtId="164" fontId="3" fillId="2" borderId="6" xfId="8" applyNumberFormat="1" applyFont="1" applyFill="1" applyBorder="1"/>
    <xf numFmtId="0" fontId="18" fillId="0" borderId="0" xfId="0" applyFont="1" applyAlignment="1">
      <alignment horizontal="left"/>
    </xf>
    <xf numFmtId="0" fontId="16" fillId="0" borderId="0" xfId="1" quotePrefix="1" applyFont="1" applyBorder="1" applyAlignment="1" applyProtection="1">
      <alignment horizontal="center"/>
    </xf>
    <xf numFmtId="0" fontId="0" fillId="0" borderId="0" xfId="0" quotePrefix="1" applyAlignment="1">
      <alignment horizontal="center"/>
    </xf>
    <xf numFmtId="0" fontId="16" fillId="0" borderId="0" xfId="1" applyFont="1" applyFill="1" applyBorder="1" applyAlignment="1" applyProtection="1">
      <alignment horizontal="center"/>
    </xf>
    <xf numFmtId="0" fontId="16" fillId="0" borderId="0" xfId="1" quotePrefix="1" applyFont="1" applyBorder="1" applyAlignment="1" applyProtection="1">
      <alignment horizontal="center" vertical="top"/>
    </xf>
    <xf numFmtId="0" fontId="16" fillId="0" borderId="0" xfId="1" applyFont="1" applyBorder="1" applyAlignment="1" applyProtection="1">
      <alignment vertical="top"/>
    </xf>
    <xf numFmtId="0" fontId="21" fillId="0" borderId="0" xfId="0" applyFont="1"/>
    <xf numFmtId="0" fontId="1" fillId="0" borderId="14" xfId="1" applyBorder="1"/>
    <xf numFmtId="0" fontId="4" fillId="0" borderId="27" xfId="1" applyFont="1" applyBorder="1" applyAlignment="1">
      <alignment horizontal="right"/>
    </xf>
    <xf numFmtId="0" fontId="1" fillId="0" borderId="27" xfId="1" applyBorder="1"/>
    <xf numFmtId="0" fontId="1" fillId="0" borderId="29" xfId="1" applyBorder="1"/>
    <xf numFmtId="0" fontId="1" fillId="0" borderId="0" xfId="1" applyBorder="1"/>
    <xf numFmtId="0" fontId="3" fillId="0" borderId="0" xfId="1" applyFont="1" applyBorder="1"/>
    <xf numFmtId="0" fontId="4" fillId="0" borderId="27" xfId="1" applyFont="1" applyBorder="1"/>
    <xf numFmtId="43" fontId="2" fillId="0" borderId="27" xfId="2" applyFont="1" applyBorder="1" applyAlignment="1">
      <alignment horizontal="center" wrapText="1"/>
    </xf>
    <xf numFmtId="0" fontId="10" fillId="0" borderId="29" xfId="1" applyFont="1" applyBorder="1" applyProtection="1"/>
    <xf numFmtId="0" fontId="3" fillId="3" borderId="33" xfId="1" applyFont="1" applyFill="1" applyBorder="1" applyAlignment="1">
      <alignment horizontal="left" wrapText="1"/>
    </xf>
    <xf numFmtId="43" fontId="3" fillId="3" borderId="33" xfId="2" applyFont="1" applyFill="1" applyBorder="1"/>
    <xf numFmtId="164" fontId="3" fillId="2" borderId="33" xfId="8" applyNumberFormat="1" applyFont="1" applyFill="1" applyBorder="1"/>
    <xf numFmtId="164" fontId="3" fillId="3" borderId="33" xfId="4" applyNumberFormat="1" applyFont="1" applyFill="1" applyBorder="1"/>
    <xf numFmtId="0" fontId="23" fillId="0" borderId="0" xfId="1" quotePrefix="1" applyFont="1" applyBorder="1" applyAlignment="1" applyProtection="1">
      <alignment horizontal="center"/>
    </xf>
    <xf numFmtId="0" fontId="10" fillId="0" borderId="29" xfId="1" applyFont="1" applyBorder="1" applyAlignment="1" applyProtection="1">
      <alignment vertical="center"/>
    </xf>
    <xf numFmtId="43" fontId="3" fillId="3" borderId="9" xfId="2" applyFont="1" applyFill="1" applyBorder="1"/>
    <xf numFmtId="0" fontId="1" fillId="0" borderId="2" xfId="1" applyFont="1" applyBorder="1"/>
    <xf numFmtId="0" fontId="1" fillId="0" borderId="31" xfId="1" applyFont="1" applyBorder="1"/>
    <xf numFmtId="0" fontId="1" fillId="0" borderId="34" xfId="1" applyFont="1" applyBorder="1"/>
    <xf numFmtId="164" fontId="3" fillId="3" borderId="1" xfId="4" applyNumberFormat="1" applyFont="1" applyFill="1" applyBorder="1"/>
    <xf numFmtId="164" fontId="3" fillId="3" borderId="35" xfId="4" applyNumberFormat="1" applyFont="1" applyFill="1" applyBorder="1"/>
    <xf numFmtId="164" fontId="3" fillId="3" borderId="24" xfId="4" applyNumberFormat="1" applyFont="1" applyFill="1" applyBorder="1"/>
    <xf numFmtId="0" fontId="26" fillId="0" borderId="0" xfId="0" applyFont="1" applyAlignment="1">
      <alignment vertical="center"/>
    </xf>
    <xf numFmtId="43" fontId="26" fillId="0" borderId="8" xfId="9" applyFont="1" applyBorder="1" applyAlignment="1">
      <alignment vertical="center"/>
    </xf>
    <xf numFmtId="0" fontId="1" fillId="3" borderId="6" xfId="1" applyFont="1" applyFill="1" applyBorder="1" applyAlignment="1">
      <alignment horizontal="left" wrapText="1"/>
    </xf>
    <xf numFmtId="0" fontId="27" fillId="0" borderId="0" xfId="0" applyFont="1"/>
    <xf numFmtId="0" fontId="5" fillId="0" borderId="0" xfId="1" applyFont="1" applyBorder="1" applyAlignment="1" applyProtection="1">
      <alignment horizontal="left" vertical="top"/>
    </xf>
    <xf numFmtId="0" fontId="2" fillId="0" borderId="0" xfId="1" applyFont="1" applyAlignment="1">
      <alignment horizontal="center"/>
    </xf>
    <xf numFmtId="0" fontId="28" fillId="0" borderId="0" xfId="0" applyFont="1"/>
    <xf numFmtId="0" fontId="9" fillId="0" borderId="0" xfId="1" applyFont="1" applyFill="1" applyAlignment="1">
      <alignment horizontal="left" wrapText="1"/>
    </xf>
    <xf numFmtId="0" fontId="0" fillId="0" borderId="0" xfId="0" applyAlignment="1">
      <alignment vertical="top"/>
    </xf>
    <xf numFmtId="0" fontId="23" fillId="0" borderId="0" xfId="0" applyFont="1"/>
    <xf numFmtId="0" fontId="23" fillId="0" borderId="0" xfId="1" applyFont="1" applyBorder="1" applyAlignment="1" applyProtection="1">
      <alignment horizontal="left" vertical="top"/>
    </xf>
    <xf numFmtId="0" fontId="2" fillId="0" borderId="0" xfId="0" applyFont="1"/>
    <xf numFmtId="0" fontId="18" fillId="0" borderId="0" xfId="0" applyFont="1"/>
    <xf numFmtId="0" fontId="2" fillId="0" borderId="0" xfId="1" applyFont="1" applyBorder="1" applyAlignment="1" applyProtection="1">
      <alignment horizontal="left" vertical="top"/>
    </xf>
    <xf numFmtId="0" fontId="23" fillId="0" borderId="0" xfId="0" applyFont="1" applyAlignment="1">
      <alignment horizontal="center"/>
    </xf>
    <xf numFmtId="164" fontId="1" fillId="3" borderId="3" xfId="4" applyNumberFormat="1" applyFont="1" applyFill="1" applyBorder="1"/>
    <xf numFmtId="0" fontId="1" fillId="0" borderId="0" xfId="1" applyFont="1"/>
    <xf numFmtId="43" fontId="1" fillId="3" borderId="8" xfId="2" applyFont="1" applyFill="1" applyBorder="1"/>
    <xf numFmtId="43" fontId="1" fillId="3" borderId="6" xfId="2" applyFont="1" applyFill="1" applyBorder="1"/>
    <xf numFmtId="164" fontId="1" fillId="2" borderId="6" xfId="8" applyNumberFormat="1" applyFont="1" applyFill="1" applyBorder="1"/>
    <xf numFmtId="164" fontId="1" fillId="3" borderId="6" xfId="4" applyNumberFormat="1" applyFont="1" applyFill="1" applyBorder="1"/>
    <xf numFmtId="0" fontId="1" fillId="3" borderId="5" xfId="1" applyFont="1" applyFill="1" applyBorder="1" applyAlignment="1">
      <alignment horizontal="left" wrapText="1"/>
    </xf>
    <xf numFmtId="0" fontId="1" fillId="3" borderId="5" xfId="5" applyFont="1" applyFill="1" applyBorder="1" applyAlignment="1">
      <alignment horizontal="center"/>
    </xf>
    <xf numFmtId="165" fontId="1" fillId="0" borderId="16" xfId="5" applyNumberFormat="1" applyFont="1" applyBorder="1"/>
    <xf numFmtId="164" fontId="1" fillId="0" borderId="16" xfId="8" applyNumberFormat="1" applyFont="1" applyBorder="1"/>
    <xf numFmtId="0" fontId="1" fillId="0" borderId="16" xfId="5" applyFont="1" applyBorder="1"/>
    <xf numFmtId="0" fontId="1" fillId="0" borderId="16" xfId="5" applyFont="1" applyBorder="1" applyAlignment="1">
      <alignment horizontal="center"/>
    </xf>
    <xf numFmtId="42" fontId="1" fillId="3" borderId="16" xfId="5" applyNumberFormat="1" applyFont="1" applyFill="1" applyBorder="1"/>
    <xf numFmtId="164" fontId="1" fillId="3" borderId="16" xfId="8" applyNumberFormat="1" applyFont="1" applyFill="1" applyBorder="1"/>
    <xf numFmtId="0" fontId="1" fillId="0" borderId="0" xfId="1" applyFont="1" applyBorder="1"/>
    <xf numFmtId="164" fontId="1" fillId="3" borderId="1" xfId="4" applyNumberFormat="1" applyFont="1" applyFill="1" applyBorder="1"/>
    <xf numFmtId="164" fontId="1" fillId="3" borderId="35" xfId="4" applyNumberFormat="1" applyFont="1" applyFill="1" applyBorder="1"/>
    <xf numFmtId="43" fontId="1" fillId="3" borderId="9" xfId="2" applyFont="1" applyFill="1" applyBorder="1"/>
    <xf numFmtId="164" fontId="1" fillId="3" borderId="24" xfId="4" applyNumberFormat="1" applyFont="1" applyFill="1" applyBorder="1"/>
    <xf numFmtId="0" fontId="1" fillId="3" borderId="33" xfId="1" applyFont="1" applyFill="1" applyBorder="1" applyAlignment="1">
      <alignment horizontal="left" wrapText="1"/>
    </xf>
    <xf numFmtId="43" fontId="1" fillId="3" borderId="33" xfId="2" applyFont="1" applyFill="1" applyBorder="1"/>
    <xf numFmtId="164" fontId="1" fillId="2" borderId="33" xfId="8" applyNumberFormat="1" applyFont="1" applyFill="1" applyBorder="1"/>
    <xf numFmtId="164" fontId="1" fillId="3" borderId="33" xfId="4" applyNumberFormat="1" applyFont="1" applyFill="1" applyBorder="1"/>
    <xf numFmtId="166" fontId="1" fillId="0" borderId="5" xfId="7" applyNumberFormat="1" applyFont="1" applyBorder="1"/>
    <xf numFmtId="164" fontId="1" fillId="0" borderId="5" xfId="8" applyNumberFormat="1" applyFont="1" applyBorder="1"/>
    <xf numFmtId="0" fontId="23" fillId="0" borderId="0" xfId="0" applyFont="1" applyAlignment="1">
      <alignment horizontal="center" vertical="center"/>
    </xf>
    <xf numFmtId="0" fontId="18" fillId="0" borderId="0" xfId="0" applyFont="1" applyAlignment="1">
      <alignment horizontal="center"/>
    </xf>
    <xf numFmtId="0" fontId="2" fillId="0" borderId="0" xfId="1" applyFont="1" applyAlignment="1">
      <alignment horizontal="left"/>
    </xf>
    <xf numFmtId="0" fontId="31" fillId="0" borderId="0" xfId="0" applyFont="1"/>
    <xf numFmtId="0" fontId="23" fillId="0" borderId="0" xfId="1" applyFont="1" applyBorder="1" applyAlignment="1" applyProtection="1">
      <alignment vertical="top"/>
    </xf>
    <xf numFmtId="0" fontId="23" fillId="0" borderId="0" xfId="0" applyFont="1" applyAlignment="1">
      <alignment vertical="top"/>
    </xf>
    <xf numFmtId="0" fontId="20" fillId="0" borderId="0" xfId="0" applyFont="1"/>
    <xf numFmtId="43" fontId="0" fillId="0" borderId="0" xfId="0" applyNumberFormat="1"/>
    <xf numFmtId="14" fontId="0" fillId="0" borderId="0" xfId="0" applyNumberFormat="1"/>
    <xf numFmtId="43" fontId="26" fillId="0" borderId="38" xfId="9" applyFont="1" applyBorder="1" applyAlignment="1">
      <alignment vertical="center"/>
    </xf>
    <xf numFmtId="0" fontId="1" fillId="0" borderId="27" xfId="1" applyFont="1" applyBorder="1" applyAlignment="1">
      <alignment horizontal="center" vertical="center"/>
    </xf>
    <xf numFmtId="6" fontId="1" fillId="3" borderId="6" xfId="2" applyNumberFormat="1" applyFont="1" applyFill="1" applyBorder="1"/>
    <xf numFmtId="0" fontId="2" fillId="4" borderId="11" xfId="5" applyFont="1" applyFill="1" applyBorder="1" applyAlignment="1">
      <alignment horizontal="center" wrapText="1"/>
    </xf>
    <xf numFmtId="0" fontId="2" fillId="4" borderId="12" xfId="5" applyFont="1" applyFill="1" applyBorder="1" applyAlignment="1">
      <alignment horizontal="center" wrapText="1"/>
    </xf>
    <xf numFmtId="0" fontId="1" fillId="3" borderId="11" xfId="5" applyFont="1" applyFill="1" applyBorder="1"/>
    <xf numFmtId="0" fontId="1" fillId="3" borderId="12" xfId="5" applyFont="1" applyFill="1" applyBorder="1"/>
    <xf numFmtId="0" fontId="1" fillId="0" borderId="11" xfId="5" applyFont="1" applyBorder="1"/>
    <xf numFmtId="0" fontId="1" fillId="0" borderId="12" xfId="5" applyFont="1" applyBorder="1"/>
    <xf numFmtId="0" fontId="1" fillId="3" borderId="31" xfId="1" applyFont="1" applyFill="1" applyBorder="1" applyAlignment="1">
      <alignment horizontal="left"/>
    </xf>
    <xf numFmtId="0" fontId="1" fillId="3" borderId="6" xfId="1" applyFill="1" applyBorder="1" applyAlignment="1">
      <alignment horizontal="left"/>
    </xf>
    <xf numFmtId="0" fontId="1" fillId="3" borderId="32" xfId="1" applyFont="1" applyFill="1" applyBorder="1" applyAlignment="1">
      <alignment horizontal="left"/>
    </xf>
    <xf numFmtId="0" fontId="1" fillId="3" borderId="33" xfId="1" applyFont="1" applyFill="1" applyBorder="1" applyAlignment="1">
      <alignment horizontal="left"/>
    </xf>
    <xf numFmtId="0" fontId="14" fillId="5" borderId="18" xfId="1" applyFont="1" applyFill="1" applyBorder="1" applyAlignment="1">
      <alignment horizontal="center"/>
    </xf>
    <xf numFmtId="0" fontId="2" fillId="0" borderId="11" xfId="1" applyFont="1" applyBorder="1" applyAlignment="1">
      <alignment horizontal="center" wrapText="1"/>
    </xf>
    <xf numFmtId="0" fontId="2" fillId="0" borderId="12" xfId="1" applyFont="1" applyBorder="1" applyAlignment="1">
      <alignment horizontal="center" wrapText="1"/>
    </xf>
    <xf numFmtId="0" fontId="14" fillId="5" borderId="28" xfId="1" applyFont="1" applyFill="1" applyBorder="1" applyAlignment="1">
      <alignment horizontal="center"/>
    </xf>
    <xf numFmtId="0" fontId="14" fillId="5" borderId="30" xfId="1" applyFont="1" applyFill="1" applyBorder="1" applyAlignment="1">
      <alignment horizontal="center"/>
    </xf>
    <xf numFmtId="0" fontId="2" fillId="4" borderId="13" xfId="1" applyFont="1" applyFill="1" applyBorder="1" applyAlignment="1">
      <alignment horizontal="center" vertical="center" wrapText="1"/>
    </xf>
    <xf numFmtId="0" fontId="2" fillId="4" borderId="14" xfId="1" applyFont="1" applyFill="1" applyBorder="1" applyAlignment="1">
      <alignment horizontal="center" vertical="center" wrapText="1"/>
    </xf>
    <xf numFmtId="0" fontId="1" fillId="3" borderId="6" xfId="1" applyFont="1" applyFill="1" applyBorder="1" applyAlignment="1">
      <alignment horizontal="left"/>
    </xf>
    <xf numFmtId="0" fontId="1" fillId="2" borderId="13" xfId="1" applyFont="1" applyFill="1" applyBorder="1" applyAlignment="1">
      <alignment horizontal="center" vertical="center" wrapText="1"/>
    </xf>
    <xf numFmtId="0" fontId="1" fillId="2" borderId="36" xfId="1" applyFont="1" applyFill="1" applyBorder="1" applyAlignment="1">
      <alignment horizontal="center" vertical="center" wrapText="1"/>
    </xf>
    <xf numFmtId="0" fontId="1" fillId="2" borderId="37" xfId="1" applyFont="1" applyFill="1" applyBorder="1" applyAlignment="1">
      <alignment horizontal="center" vertical="center" wrapText="1"/>
    </xf>
    <xf numFmtId="0" fontId="1" fillId="2" borderId="34" xfId="1" applyFont="1" applyFill="1" applyBorder="1" applyAlignment="1">
      <alignment horizontal="center" vertical="center" wrapText="1"/>
    </xf>
    <xf numFmtId="0" fontId="1" fillId="2" borderId="17" xfId="1" applyFont="1" applyFill="1" applyBorder="1" applyAlignment="1">
      <alignment horizontal="center" vertical="center" wrapText="1"/>
    </xf>
    <xf numFmtId="0" fontId="1" fillId="2" borderId="3" xfId="1" applyFont="1" applyFill="1" applyBorder="1" applyAlignment="1">
      <alignment horizontal="center" vertical="center" wrapText="1"/>
    </xf>
    <xf numFmtId="0" fontId="14" fillId="5" borderId="25" xfId="1" applyFont="1" applyFill="1" applyBorder="1" applyAlignment="1">
      <alignment horizontal="center"/>
    </xf>
    <xf numFmtId="0" fontId="14" fillId="5" borderId="10" xfId="1" applyFont="1" applyFill="1" applyBorder="1" applyAlignment="1">
      <alignment horizontal="center"/>
    </xf>
    <xf numFmtId="0" fontId="2" fillId="3" borderId="26" xfId="1" applyFont="1" applyFill="1" applyBorder="1" applyAlignment="1">
      <alignment horizontal="center" vertical="center"/>
    </xf>
    <xf numFmtId="0" fontId="2" fillId="3" borderId="19" xfId="1" applyFont="1" applyFill="1" applyBorder="1" applyAlignment="1">
      <alignment horizontal="center" vertical="center"/>
    </xf>
    <xf numFmtId="0" fontId="2" fillId="3" borderId="28" xfId="1" applyFont="1" applyFill="1" applyBorder="1" applyAlignment="1">
      <alignment horizontal="center" vertical="center"/>
    </xf>
    <xf numFmtId="0" fontId="2" fillId="3" borderId="18" xfId="1" applyFont="1" applyFill="1" applyBorder="1" applyAlignment="1">
      <alignment horizontal="center" vertical="center"/>
    </xf>
    <xf numFmtId="0" fontId="2" fillId="4" borderId="20" xfId="1" applyFont="1" applyFill="1" applyBorder="1" applyAlignment="1">
      <alignment horizontal="center" vertical="center" wrapText="1"/>
    </xf>
    <xf numFmtId="0" fontId="2" fillId="4" borderId="21" xfId="1" applyFont="1" applyFill="1" applyBorder="1" applyAlignment="1">
      <alignment horizontal="center" vertical="center" wrapText="1"/>
    </xf>
    <xf numFmtId="43" fontId="2" fillId="4" borderId="22" xfId="2" applyFont="1" applyFill="1" applyBorder="1" applyAlignment="1">
      <alignment horizontal="center" vertical="center"/>
    </xf>
    <xf numFmtId="43" fontId="2" fillId="4" borderId="9" xfId="2" applyFont="1" applyFill="1" applyBorder="1" applyAlignment="1">
      <alignment horizontal="center" vertical="center"/>
    </xf>
    <xf numFmtId="0" fontId="2" fillId="4" borderId="22" xfId="1" applyFont="1" applyFill="1" applyBorder="1" applyAlignment="1">
      <alignment horizontal="center" vertical="center" wrapText="1"/>
    </xf>
    <xf numFmtId="0" fontId="2" fillId="4" borderId="9" xfId="1" applyFont="1" applyFill="1" applyBorder="1" applyAlignment="1">
      <alignment horizontal="center" vertical="center" wrapText="1"/>
    </xf>
    <xf numFmtId="43" fontId="2" fillId="4" borderId="23" xfId="2" applyFont="1" applyFill="1" applyBorder="1" applyAlignment="1">
      <alignment horizontal="center" vertical="center"/>
    </xf>
    <xf numFmtId="43" fontId="2" fillId="4" borderId="24" xfId="2" applyFont="1" applyFill="1" applyBorder="1" applyAlignment="1">
      <alignment horizontal="center" vertical="center"/>
    </xf>
    <xf numFmtId="0" fontId="3" fillId="3" borderId="31" xfId="1" applyFont="1" applyFill="1" applyBorder="1" applyAlignment="1">
      <alignment horizontal="left"/>
    </xf>
    <xf numFmtId="0" fontId="3" fillId="3" borderId="32" xfId="1" applyFont="1" applyFill="1" applyBorder="1" applyAlignment="1">
      <alignment horizontal="left"/>
    </xf>
    <xf numFmtId="0" fontId="3" fillId="3" borderId="33" xfId="1" applyFont="1" applyFill="1" applyBorder="1" applyAlignment="1">
      <alignment horizontal="left"/>
    </xf>
    <xf numFmtId="0" fontId="3" fillId="3" borderId="6" xfId="1" applyFont="1" applyFill="1" applyBorder="1" applyAlignment="1">
      <alignment horizontal="left"/>
    </xf>
    <xf numFmtId="0" fontId="3" fillId="2" borderId="25"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1" fillId="2" borderId="25" xfId="1" applyFont="1" applyFill="1" applyBorder="1" applyAlignment="1">
      <alignment horizontal="center" vertical="center" wrapText="1"/>
    </xf>
    <xf numFmtId="0" fontId="1" fillId="2" borderId="10" xfId="1" applyFont="1" applyFill="1" applyBorder="1" applyAlignment="1">
      <alignment horizontal="center" vertical="center" wrapText="1"/>
    </xf>
  </cellXfs>
  <cellStyles count="10">
    <cellStyle name="Comma" xfId="9" builtinId="3"/>
    <cellStyle name="Comma 2" xfId="2"/>
    <cellStyle name="Comma 2 2" xfId="6"/>
    <cellStyle name="Currency 2" xfId="3"/>
    <cellStyle name="Currency 2 2" xfId="7"/>
    <cellStyle name="Normal" xfId="0" builtinId="0"/>
    <cellStyle name="Normal 2" xfId="1"/>
    <cellStyle name="Normal 2 2" xfId="5"/>
    <cellStyle name="Percent 2" xfId="4"/>
    <cellStyle name="Percent 2 2"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370473</xdr:colOff>
      <xdr:row>5</xdr:row>
      <xdr:rowOff>57150</xdr:rowOff>
    </xdr:from>
    <xdr:to>
      <xdr:col>16</xdr:col>
      <xdr:colOff>403128</xdr:colOff>
      <xdr:row>47</xdr:row>
      <xdr:rowOff>104775</xdr:rowOff>
    </xdr:to>
    <xdr:pic>
      <xdr:nvPicPr>
        <xdr:cNvPr id="2" name="Picture 1"/>
        <xdr:cNvPicPr>
          <a:picLocks noChangeAspect="1"/>
        </xdr:cNvPicPr>
      </xdr:nvPicPr>
      <xdr:blipFill rotWithShape="1">
        <a:blip xmlns:r="http://schemas.openxmlformats.org/officeDocument/2006/relationships" r:embed="rId1"/>
        <a:srcRect t="10450" b="7020"/>
        <a:stretch/>
      </xdr:blipFill>
      <xdr:spPr>
        <a:xfrm>
          <a:off x="370473" y="1514475"/>
          <a:ext cx="12186555" cy="8048625"/>
        </a:xfrm>
        <a:prstGeom prst="rect">
          <a:avLst/>
        </a:prstGeom>
        <a:ln>
          <a:solidFill>
            <a:schemeClr val="tx1"/>
          </a:solidFill>
        </a:ln>
      </xdr:spPr>
    </xdr:pic>
    <xdr:clientData/>
  </xdr:twoCellAnchor>
  <xdr:twoCellAnchor editAs="oneCell">
    <xdr:from>
      <xdr:col>1</xdr:col>
      <xdr:colOff>0</xdr:colOff>
      <xdr:row>87</xdr:row>
      <xdr:rowOff>38100</xdr:rowOff>
    </xdr:from>
    <xdr:to>
      <xdr:col>16</xdr:col>
      <xdr:colOff>413655</xdr:colOff>
      <xdr:row>114</xdr:row>
      <xdr:rowOff>9525</xdr:rowOff>
    </xdr:to>
    <xdr:pic>
      <xdr:nvPicPr>
        <xdr:cNvPr id="3" name="Picture 2"/>
        <xdr:cNvPicPr>
          <a:picLocks noChangeAspect="1"/>
        </xdr:cNvPicPr>
      </xdr:nvPicPr>
      <xdr:blipFill rotWithShape="1">
        <a:blip xmlns:r="http://schemas.openxmlformats.org/officeDocument/2006/relationships" r:embed="rId2"/>
        <a:srcRect t="10158" b="37394"/>
        <a:stretch/>
      </xdr:blipFill>
      <xdr:spPr>
        <a:xfrm>
          <a:off x="381000" y="17649825"/>
          <a:ext cx="12186555" cy="5114925"/>
        </a:xfrm>
        <a:prstGeom prst="rect">
          <a:avLst/>
        </a:prstGeom>
        <a:ln>
          <a:solidFill>
            <a:schemeClr val="tx1"/>
          </a:solidFill>
        </a:ln>
      </xdr:spPr>
    </xdr:pic>
    <xdr:clientData/>
  </xdr:twoCellAnchor>
  <xdr:twoCellAnchor editAs="oneCell">
    <xdr:from>
      <xdr:col>1</xdr:col>
      <xdr:colOff>0</xdr:colOff>
      <xdr:row>117</xdr:row>
      <xdr:rowOff>47624</xdr:rowOff>
    </xdr:from>
    <xdr:to>
      <xdr:col>16</xdr:col>
      <xdr:colOff>413655</xdr:colOff>
      <xdr:row>159</xdr:row>
      <xdr:rowOff>180975</xdr:rowOff>
    </xdr:to>
    <xdr:pic>
      <xdr:nvPicPr>
        <xdr:cNvPr id="4" name="Picture 3"/>
        <xdr:cNvPicPr>
          <a:picLocks noChangeAspect="1"/>
        </xdr:cNvPicPr>
      </xdr:nvPicPr>
      <xdr:blipFill rotWithShape="1">
        <a:blip xmlns:r="http://schemas.openxmlformats.org/officeDocument/2006/relationships" r:embed="rId3"/>
        <a:srcRect t="10256" b="5555"/>
        <a:stretch/>
      </xdr:blipFill>
      <xdr:spPr>
        <a:xfrm>
          <a:off x="381000" y="23564849"/>
          <a:ext cx="12186555" cy="8134351"/>
        </a:xfrm>
        <a:prstGeom prst="rect">
          <a:avLst/>
        </a:prstGeom>
        <a:ln>
          <a:solidFill>
            <a:schemeClr val="tx1"/>
          </a:solidFill>
        </a:ln>
      </xdr:spPr>
    </xdr:pic>
    <xdr:clientData/>
  </xdr:twoCellAnchor>
  <xdr:twoCellAnchor>
    <xdr:from>
      <xdr:col>6</xdr:col>
      <xdr:colOff>828674</xdr:colOff>
      <xdr:row>37</xdr:row>
      <xdr:rowOff>57150</xdr:rowOff>
    </xdr:from>
    <xdr:to>
      <xdr:col>7</xdr:col>
      <xdr:colOff>638174</xdr:colOff>
      <xdr:row>38</xdr:row>
      <xdr:rowOff>171449</xdr:rowOff>
    </xdr:to>
    <xdr:sp macro="" textlink="">
      <xdr:nvSpPr>
        <xdr:cNvPr id="21" name="Oval 20"/>
        <xdr:cNvSpPr/>
      </xdr:nvSpPr>
      <xdr:spPr>
        <a:xfrm>
          <a:off x="5257799" y="7486650"/>
          <a:ext cx="73342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952499</xdr:colOff>
      <xdr:row>37</xdr:row>
      <xdr:rowOff>57150</xdr:rowOff>
    </xdr:from>
    <xdr:to>
      <xdr:col>8</xdr:col>
      <xdr:colOff>685799</xdr:colOff>
      <xdr:row>38</xdr:row>
      <xdr:rowOff>171449</xdr:rowOff>
    </xdr:to>
    <xdr:sp macro="" textlink="">
      <xdr:nvSpPr>
        <xdr:cNvPr id="22" name="Oval 21"/>
        <xdr:cNvSpPr/>
      </xdr:nvSpPr>
      <xdr:spPr>
        <a:xfrm>
          <a:off x="6305549" y="7486650"/>
          <a:ext cx="73342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390525</xdr:colOff>
      <xdr:row>29</xdr:row>
      <xdr:rowOff>171450</xdr:rowOff>
    </xdr:from>
    <xdr:to>
      <xdr:col>12</xdr:col>
      <xdr:colOff>381001</xdr:colOff>
      <xdr:row>32</xdr:row>
      <xdr:rowOff>38099</xdr:rowOff>
    </xdr:to>
    <xdr:sp macro="" textlink="">
      <xdr:nvSpPr>
        <xdr:cNvPr id="52" name="Oval 51"/>
        <xdr:cNvSpPr/>
      </xdr:nvSpPr>
      <xdr:spPr>
        <a:xfrm>
          <a:off x="7858125" y="6200775"/>
          <a:ext cx="2238376" cy="43814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408453</xdr:colOff>
      <xdr:row>29</xdr:row>
      <xdr:rowOff>11203</xdr:rowOff>
    </xdr:from>
    <xdr:to>
      <xdr:col>9</xdr:col>
      <xdr:colOff>665628</xdr:colOff>
      <xdr:row>30</xdr:row>
      <xdr:rowOff>125503</xdr:rowOff>
    </xdr:to>
    <xdr:sp macro="" textlink="">
      <xdr:nvSpPr>
        <xdr:cNvPr id="61" name="TextBox 60"/>
        <xdr:cNvSpPr txBox="1"/>
      </xdr:nvSpPr>
      <xdr:spPr>
        <a:xfrm>
          <a:off x="7876053" y="6040528"/>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5</a:t>
          </a:r>
        </a:p>
      </xdr:txBody>
    </xdr:sp>
    <xdr:clientData/>
  </xdr:twoCellAnchor>
  <xdr:twoCellAnchor>
    <xdr:from>
      <xdr:col>2</xdr:col>
      <xdr:colOff>533399</xdr:colOff>
      <xdr:row>70</xdr:row>
      <xdr:rowOff>609600</xdr:rowOff>
    </xdr:from>
    <xdr:to>
      <xdr:col>4</xdr:col>
      <xdr:colOff>9524</xdr:colOff>
      <xdr:row>72</xdr:row>
      <xdr:rowOff>85724</xdr:rowOff>
    </xdr:to>
    <xdr:sp macro="" textlink="">
      <xdr:nvSpPr>
        <xdr:cNvPr id="70" name="Oval 69"/>
        <xdr:cNvSpPr/>
      </xdr:nvSpPr>
      <xdr:spPr>
        <a:xfrm>
          <a:off x="1390649" y="14773275"/>
          <a:ext cx="1171575" cy="3428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847725</xdr:colOff>
      <xdr:row>70</xdr:row>
      <xdr:rowOff>419100</xdr:rowOff>
    </xdr:from>
    <xdr:to>
      <xdr:col>4</xdr:col>
      <xdr:colOff>19050</xdr:colOff>
      <xdr:row>71</xdr:row>
      <xdr:rowOff>38100</xdr:rowOff>
    </xdr:to>
    <xdr:sp macro="" textlink="">
      <xdr:nvSpPr>
        <xdr:cNvPr id="71" name="TextBox 70"/>
        <xdr:cNvSpPr txBox="1"/>
      </xdr:nvSpPr>
      <xdr:spPr>
        <a:xfrm>
          <a:off x="2314575" y="1408747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4</a:t>
          </a:r>
        </a:p>
      </xdr:txBody>
    </xdr:sp>
    <xdr:clientData/>
  </xdr:twoCellAnchor>
  <xdr:twoCellAnchor>
    <xdr:from>
      <xdr:col>8</xdr:col>
      <xdr:colOff>371475</xdr:colOff>
      <xdr:row>70</xdr:row>
      <xdr:rowOff>581025</xdr:rowOff>
    </xdr:from>
    <xdr:to>
      <xdr:col>9</xdr:col>
      <xdr:colOff>247651</xdr:colOff>
      <xdr:row>72</xdr:row>
      <xdr:rowOff>76200</xdr:rowOff>
    </xdr:to>
    <xdr:sp macro="" textlink="">
      <xdr:nvSpPr>
        <xdr:cNvPr id="83" name="Oval 82"/>
        <xdr:cNvSpPr/>
      </xdr:nvSpPr>
      <xdr:spPr>
        <a:xfrm>
          <a:off x="6810375" y="14744700"/>
          <a:ext cx="904876"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0</xdr:colOff>
      <xdr:row>107</xdr:row>
      <xdr:rowOff>161925</xdr:rowOff>
    </xdr:from>
    <xdr:to>
      <xdr:col>8</xdr:col>
      <xdr:colOff>904876</xdr:colOff>
      <xdr:row>109</xdr:row>
      <xdr:rowOff>142875</xdr:rowOff>
    </xdr:to>
    <xdr:sp macro="" textlink="">
      <xdr:nvSpPr>
        <xdr:cNvPr id="84" name="Oval 83"/>
        <xdr:cNvSpPr/>
      </xdr:nvSpPr>
      <xdr:spPr>
        <a:xfrm>
          <a:off x="6438900" y="22078950"/>
          <a:ext cx="904876"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990600</xdr:colOff>
      <xdr:row>70</xdr:row>
      <xdr:rowOff>400050</xdr:rowOff>
    </xdr:from>
    <xdr:to>
      <xdr:col>9</xdr:col>
      <xdr:colOff>219075</xdr:colOff>
      <xdr:row>71</xdr:row>
      <xdr:rowOff>19050</xdr:rowOff>
    </xdr:to>
    <xdr:sp macro="" textlink="">
      <xdr:nvSpPr>
        <xdr:cNvPr id="98" name="TextBox 97"/>
        <xdr:cNvSpPr txBox="1"/>
      </xdr:nvSpPr>
      <xdr:spPr>
        <a:xfrm>
          <a:off x="7429500" y="140684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6</xdr:col>
      <xdr:colOff>9525</xdr:colOff>
      <xdr:row>111</xdr:row>
      <xdr:rowOff>9525</xdr:rowOff>
    </xdr:from>
    <xdr:to>
      <xdr:col>7</xdr:col>
      <xdr:colOff>133350</xdr:colOff>
      <xdr:row>113</xdr:row>
      <xdr:rowOff>28575</xdr:rowOff>
    </xdr:to>
    <xdr:sp macro="" textlink="">
      <xdr:nvSpPr>
        <xdr:cNvPr id="100" name="Oval 99"/>
        <xdr:cNvSpPr/>
      </xdr:nvSpPr>
      <xdr:spPr>
        <a:xfrm>
          <a:off x="4438650" y="22688550"/>
          <a:ext cx="1047750" cy="4000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962025</xdr:colOff>
      <xdr:row>150</xdr:row>
      <xdr:rowOff>19050</xdr:rowOff>
    </xdr:from>
    <xdr:to>
      <xdr:col>11</xdr:col>
      <xdr:colOff>171451</xdr:colOff>
      <xdr:row>151</xdr:row>
      <xdr:rowOff>133350</xdr:rowOff>
    </xdr:to>
    <xdr:sp macro="" textlink="">
      <xdr:nvSpPr>
        <xdr:cNvPr id="115" name="Oval 114"/>
        <xdr:cNvSpPr/>
      </xdr:nvSpPr>
      <xdr:spPr>
        <a:xfrm>
          <a:off x="8429625" y="29822775"/>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0</xdr:colOff>
      <xdr:row>164</xdr:row>
      <xdr:rowOff>180975</xdr:rowOff>
    </xdr:from>
    <xdr:to>
      <xdr:col>9</xdr:col>
      <xdr:colOff>875305</xdr:colOff>
      <xdr:row>205</xdr:row>
      <xdr:rowOff>0</xdr:rowOff>
    </xdr:to>
    <xdr:pic>
      <xdr:nvPicPr>
        <xdr:cNvPr id="10" name="Picture 9"/>
        <xdr:cNvPicPr>
          <a:picLocks noChangeAspect="1"/>
        </xdr:cNvPicPr>
      </xdr:nvPicPr>
      <xdr:blipFill rotWithShape="1">
        <a:blip xmlns:r="http://schemas.openxmlformats.org/officeDocument/2006/relationships" r:embed="rId4"/>
        <a:srcRect t="6361"/>
        <a:stretch/>
      </xdr:blipFill>
      <xdr:spPr>
        <a:xfrm>
          <a:off x="381000" y="32461200"/>
          <a:ext cx="7961905" cy="7629525"/>
        </a:xfrm>
        <a:prstGeom prst="rect">
          <a:avLst/>
        </a:prstGeom>
      </xdr:spPr>
    </xdr:pic>
    <xdr:clientData/>
  </xdr:twoCellAnchor>
  <xdr:twoCellAnchor>
    <xdr:from>
      <xdr:col>9</xdr:col>
      <xdr:colOff>895350</xdr:colOff>
      <xdr:row>149</xdr:row>
      <xdr:rowOff>47625</xdr:rowOff>
    </xdr:from>
    <xdr:to>
      <xdr:col>10</xdr:col>
      <xdr:colOff>123825</xdr:colOff>
      <xdr:row>150</xdr:row>
      <xdr:rowOff>133350</xdr:rowOff>
    </xdr:to>
    <xdr:sp macro="" textlink="">
      <xdr:nvSpPr>
        <xdr:cNvPr id="48" name="TextBox 47"/>
        <xdr:cNvSpPr txBox="1"/>
      </xdr:nvSpPr>
      <xdr:spPr>
        <a:xfrm>
          <a:off x="8362950" y="2947035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8</a:t>
          </a:r>
        </a:p>
      </xdr:txBody>
    </xdr:sp>
    <xdr:clientData/>
  </xdr:twoCellAnchor>
  <xdr:twoCellAnchor>
    <xdr:from>
      <xdr:col>2</xdr:col>
      <xdr:colOff>323850</xdr:colOff>
      <xdr:row>135</xdr:row>
      <xdr:rowOff>28575</xdr:rowOff>
    </xdr:from>
    <xdr:to>
      <xdr:col>4</xdr:col>
      <xdr:colOff>19050</xdr:colOff>
      <xdr:row>137</xdr:row>
      <xdr:rowOff>47625</xdr:rowOff>
    </xdr:to>
    <xdr:sp macro="" textlink="">
      <xdr:nvSpPr>
        <xdr:cNvPr id="57" name="Oval 56"/>
        <xdr:cNvSpPr/>
      </xdr:nvSpPr>
      <xdr:spPr>
        <a:xfrm>
          <a:off x="1181100" y="26974800"/>
          <a:ext cx="1390650" cy="4000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266700</xdr:colOff>
      <xdr:row>134</xdr:row>
      <xdr:rowOff>76200</xdr:rowOff>
    </xdr:from>
    <xdr:to>
      <xdr:col>2</xdr:col>
      <xdr:colOff>523875</xdr:colOff>
      <xdr:row>135</xdr:row>
      <xdr:rowOff>161925</xdr:rowOff>
    </xdr:to>
    <xdr:sp macro="" textlink="">
      <xdr:nvSpPr>
        <xdr:cNvPr id="68" name="TextBox 67"/>
        <xdr:cNvSpPr txBox="1"/>
      </xdr:nvSpPr>
      <xdr:spPr>
        <a:xfrm>
          <a:off x="1123950" y="266414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9</a:t>
          </a:r>
        </a:p>
      </xdr:txBody>
    </xdr:sp>
    <xdr:clientData/>
  </xdr:twoCellAnchor>
  <xdr:twoCellAnchor>
    <xdr:from>
      <xdr:col>0</xdr:col>
      <xdr:colOff>361950</xdr:colOff>
      <xdr:row>195</xdr:row>
      <xdr:rowOff>133350</xdr:rowOff>
    </xdr:from>
    <xdr:to>
      <xdr:col>3</xdr:col>
      <xdr:colOff>457200</xdr:colOff>
      <xdr:row>197</xdr:row>
      <xdr:rowOff>142875</xdr:rowOff>
    </xdr:to>
    <xdr:sp macro="" textlink="">
      <xdr:nvSpPr>
        <xdr:cNvPr id="80" name="Oval 79"/>
        <xdr:cNvSpPr/>
      </xdr:nvSpPr>
      <xdr:spPr>
        <a:xfrm>
          <a:off x="361950" y="38319075"/>
          <a:ext cx="1562100" cy="3905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200</xdr:row>
      <xdr:rowOff>180975</xdr:rowOff>
    </xdr:from>
    <xdr:to>
      <xdr:col>2</xdr:col>
      <xdr:colOff>504825</xdr:colOff>
      <xdr:row>203</xdr:row>
      <xdr:rowOff>0</xdr:rowOff>
    </xdr:to>
    <xdr:sp macro="" textlink="">
      <xdr:nvSpPr>
        <xdr:cNvPr id="82" name="Oval 81"/>
        <xdr:cNvSpPr/>
      </xdr:nvSpPr>
      <xdr:spPr>
        <a:xfrm>
          <a:off x="381000" y="39319200"/>
          <a:ext cx="981075" cy="3905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76200</xdr:colOff>
      <xdr:row>14</xdr:row>
      <xdr:rowOff>133350</xdr:rowOff>
    </xdr:from>
    <xdr:to>
      <xdr:col>4</xdr:col>
      <xdr:colOff>219075</xdr:colOff>
      <xdr:row>17</xdr:row>
      <xdr:rowOff>171450</xdr:rowOff>
    </xdr:to>
    <xdr:sp macro="" textlink="">
      <xdr:nvSpPr>
        <xdr:cNvPr id="69" name="TextBox 68"/>
        <xdr:cNvSpPr txBox="1"/>
      </xdr:nvSpPr>
      <xdr:spPr>
        <a:xfrm>
          <a:off x="457200" y="3305175"/>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438150</xdr:colOff>
      <xdr:row>36</xdr:row>
      <xdr:rowOff>38099</xdr:rowOff>
    </xdr:from>
    <xdr:to>
      <xdr:col>5</xdr:col>
      <xdr:colOff>47625</xdr:colOff>
      <xdr:row>37</xdr:row>
      <xdr:rowOff>28575</xdr:rowOff>
    </xdr:to>
    <xdr:sp macro="" textlink="">
      <xdr:nvSpPr>
        <xdr:cNvPr id="103" name="TextBox 102"/>
        <xdr:cNvSpPr txBox="1"/>
      </xdr:nvSpPr>
      <xdr:spPr>
        <a:xfrm>
          <a:off x="1905000" y="7400924"/>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438150</xdr:colOff>
      <xdr:row>37</xdr:row>
      <xdr:rowOff>114299</xdr:rowOff>
    </xdr:from>
    <xdr:to>
      <xdr:col>5</xdr:col>
      <xdr:colOff>47625</xdr:colOff>
      <xdr:row>38</xdr:row>
      <xdr:rowOff>104775</xdr:rowOff>
    </xdr:to>
    <xdr:sp macro="" textlink="">
      <xdr:nvSpPr>
        <xdr:cNvPr id="105" name="TextBox 104"/>
        <xdr:cNvSpPr txBox="1"/>
      </xdr:nvSpPr>
      <xdr:spPr>
        <a:xfrm>
          <a:off x="1905000" y="7667624"/>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466725</xdr:colOff>
      <xdr:row>40</xdr:row>
      <xdr:rowOff>66674</xdr:rowOff>
    </xdr:from>
    <xdr:to>
      <xdr:col>5</xdr:col>
      <xdr:colOff>76200</xdr:colOff>
      <xdr:row>41</xdr:row>
      <xdr:rowOff>57150</xdr:rowOff>
    </xdr:to>
    <xdr:sp macro="" textlink="">
      <xdr:nvSpPr>
        <xdr:cNvPr id="106" name="TextBox 105"/>
        <xdr:cNvSpPr txBox="1"/>
      </xdr:nvSpPr>
      <xdr:spPr>
        <a:xfrm>
          <a:off x="1933575" y="8191499"/>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457201</xdr:colOff>
      <xdr:row>41</xdr:row>
      <xdr:rowOff>133349</xdr:rowOff>
    </xdr:from>
    <xdr:to>
      <xdr:col>4</xdr:col>
      <xdr:colOff>381001</xdr:colOff>
      <xdr:row>42</xdr:row>
      <xdr:rowOff>123825</xdr:rowOff>
    </xdr:to>
    <xdr:sp macro="" textlink="">
      <xdr:nvSpPr>
        <xdr:cNvPr id="107" name="TextBox 106"/>
        <xdr:cNvSpPr txBox="1"/>
      </xdr:nvSpPr>
      <xdr:spPr>
        <a:xfrm>
          <a:off x="1924051" y="8448674"/>
          <a:ext cx="1009650"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38100</xdr:colOff>
      <xdr:row>31</xdr:row>
      <xdr:rowOff>38100</xdr:rowOff>
    </xdr:from>
    <xdr:to>
      <xdr:col>5</xdr:col>
      <xdr:colOff>571500</xdr:colOff>
      <xdr:row>40</xdr:row>
      <xdr:rowOff>85725</xdr:rowOff>
    </xdr:to>
    <xdr:sp macro="" textlink="">
      <xdr:nvSpPr>
        <xdr:cNvPr id="5" name="Oval 4"/>
        <xdr:cNvSpPr/>
      </xdr:nvSpPr>
      <xdr:spPr>
        <a:xfrm>
          <a:off x="419100" y="6448425"/>
          <a:ext cx="3733800" cy="1762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66675</xdr:colOff>
      <xdr:row>97</xdr:row>
      <xdr:rowOff>142874</xdr:rowOff>
    </xdr:from>
    <xdr:to>
      <xdr:col>4</xdr:col>
      <xdr:colOff>209550</xdr:colOff>
      <xdr:row>100</xdr:row>
      <xdr:rowOff>95249</xdr:rowOff>
    </xdr:to>
    <xdr:sp macro="" textlink="">
      <xdr:nvSpPr>
        <xdr:cNvPr id="108" name="TextBox 107"/>
        <xdr:cNvSpPr txBox="1"/>
      </xdr:nvSpPr>
      <xdr:spPr>
        <a:xfrm>
          <a:off x="447675" y="19659599"/>
          <a:ext cx="2314575" cy="523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171450</xdr:colOff>
      <xdr:row>36</xdr:row>
      <xdr:rowOff>57149</xdr:rowOff>
    </xdr:from>
    <xdr:to>
      <xdr:col>3</xdr:col>
      <xdr:colOff>285750</xdr:colOff>
      <xdr:row>37</xdr:row>
      <xdr:rowOff>9524</xdr:rowOff>
    </xdr:to>
    <xdr:sp macro="" textlink="">
      <xdr:nvSpPr>
        <xdr:cNvPr id="109" name="TextBox 108"/>
        <xdr:cNvSpPr txBox="1"/>
      </xdr:nvSpPr>
      <xdr:spPr>
        <a:xfrm>
          <a:off x="1028700" y="7419974"/>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180975</xdr:colOff>
      <xdr:row>40</xdr:row>
      <xdr:rowOff>66676</xdr:rowOff>
    </xdr:from>
    <xdr:to>
      <xdr:col>3</xdr:col>
      <xdr:colOff>257175</xdr:colOff>
      <xdr:row>41</xdr:row>
      <xdr:rowOff>19050</xdr:rowOff>
    </xdr:to>
    <xdr:sp macro="" textlink="">
      <xdr:nvSpPr>
        <xdr:cNvPr id="110" name="TextBox 109"/>
        <xdr:cNvSpPr txBox="1"/>
      </xdr:nvSpPr>
      <xdr:spPr>
        <a:xfrm>
          <a:off x="1038225" y="8191501"/>
          <a:ext cx="685800" cy="142874"/>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190500</xdr:colOff>
      <xdr:row>41</xdr:row>
      <xdr:rowOff>133349</xdr:rowOff>
    </xdr:from>
    <xdr:to>
      <xdr:col>3</xdr:col>
      <xdr:colOff>276225</xdr:colOff>
      <xdr:row>42</xdr:row>
      <xdr:rowOff>114300</xdr:rowOff>
    </xdr:to>
    <xdr:sp macro="" textlink="">
      <xdr:nvSpPr>
        <xdr:cNvPr id="111" name="TextBox 110"/>
        <xdr:cNvSpPr txBox="1"/>
      </xdr:nvSpPr>
      <xdr:spPr>
        <a:xfrm>
          <a:off x="1047750" y="8448674"/>
          <a:ext cx="69532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428625</xdr:colOff>
      <xdr:row>37</xdr:row>
      <xdr:rowOff>114300</xdr:rowOff>
    </xdr:from>
    <xdr:to>
      <xdr:col>3</xdr:col>
      <xdr:colOff>9524</xdr:colOff>
      <xdr:row>38</xdr:row>
      <xdr:rowOff>85726</xdr:rowOff>
    </xdr:to>
    <xdr:sp macro="" textlink="">
      <xdr:nvSpPr>
        <xdr:cNvPr id="112" name="TextBox 111"/>
        <xdr:cNvSpPr txBox="1"/>
      </xdr:nvSpPr>
      <xdr:spPr>
        <a:xfrm>
          <a:off x="809625" y="7667625"/>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314325</xdr:colOff>
      <xdr:row>37</xdr:row>
      <xdr:rowOff>47625</xdr:rowOff>
    </xdr:from>
    <xdr:to>
      <xdr:col>3</xdr:col>
      <xdr:colOff>95250</xdr:colOff>
      <xdr:row>38</xdr:row>
      <xdr:rowOff>161924</xdr:rowOff>
    </xdr:to>
    <xdr:sp macro="" textlink="">
      <xdr:nvSpPr>
        <xdr:cNvPr id="23" name="Oval 22"/>
        <xdr:cNvSpPr/>
      </xdr:nvSpPr>
      <xdr:spPr>
        <a:xfrm>
          <a:off x="695325" y="7600950"/>
          <a:ext cx="86677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123825</xdr:colOff>
      <xdr:row>108</xdr:row>
      <xdr:rowOff>66675</xdr:rowOff>
    </xdr:from>
    <xdr:to>
      <xdr:col>2</xdr:col>
      <xdr:colOff>314324</xdr:colOff>
      <xdr:row>109</xdr:row>
      <xdr:rowOff>38101</xdr:rowOff>
    </xdr:to>
    <xdr:sp macro="" textlink="">
      <xdr:nvSpPr>
        <xdr:cNvPr id="113" name="TextBox 112"/>
        <xdr:cNvSpPr txBox="1"/>
      </xdr:nvSpPr>
      <xdr:spPr>
        <a:xfrm>
          <a:off x="504825" y="21678900"/>
          <a:ext cx="666749" cy="161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171450</xdr:colOff>
      <xdr:row>106</xdr:row>
      <xdr:rowOff>161925</xdr:rowOff>
    </xdr:from>
    <xdr:to>
      <xdr:col>2</xdr:col>
      <xdr:colOff>361949</xdr:colOff>
      <xdr:row>107</xdr:row>
      <xdr:rowOff>133351</xdr:rowOff>
    </xdr:to>
    <xdr:sp macro="" textlink="">
      <xdr:nvSpPr>
        <xdr:cNvPr id="114" name="TextBox 113"/>
        <xdr:cNvSpPr txBox="1"/>
      </xdr:nvSpPr>
      <xdr:spPr>
        <a:xfrm>
          <a:off x="552450" y="21393150"/>
          <a:ext cx="666749" cy="1619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1100"/>
        </a:p>
      </xdr:txBody>
    </xdr:sp>
    <xdr:clientData/>
  </xdr:twoCellAnchor>
  <xdr:twoCellAnchor>
    <xdr:from>
      <xdr:col>3</xdr:col>
      <xdr:colOff>495301</xdr:colOff>
      <xdr:row>106</xdr:row>
      <xdr:rowOff>161925</xdr:rowOff>
    </xdr:from>
    <xdr:to>
      <xdr:col>4</xdr:col>
      <xdr:colOff>676275</xdr:colOff>
      <xdr:row>107</xdr:row>
      <xdr:rowOff>180975</xdr:rowOff>
    </xdr:to>
    <xdr:sp macro="" textlink="">
      <xdr:nvSpPr>
        <xdr:cNvPr id="117" name="TextBox 116"/>
        <xdr:cNvSpPr txBox="1"/>
      </xdr:nvSpPr>
      <xdr:spPr>
        <a:xfrm>
          <a:off x="1962151" y="21393150"/>
          <a:ext cx="1266824" cy="2095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1100"/>
        </a:p>
      </xdr:txBody>
    </xdr:sp>
    <xdr:clientData/>
  </xdr:twoCellAnchor>
  <xdr:twoCellAnchor>
    <xdr:from>
      <xdr:col>3</xdr:col>
      <xdr:colOff>485775</xdr:colOff>
      <xdr:row>108</xdr:row>
      <xdr:rowOff>85725</xdr:rowOff>
    </xdr:from>
    <xdr:to>
      <xdr:col>4</xdr:col>
      <xdr:colOff>923925</xdr:colOff>
      <xdr:row>109</xdr:row>
      <xdr:rowOff>19050</xdr:rowOff>
    </xdr:to>
    <xdr:sp macro="" textlink="">
      <xdr:nvSpPr>
        <xdr:cNvPr id="118" name="TextBox 117"/>
        <xdr:cNvSpPr txBox="1"/>
      </xdr:nvSpPr>
      <xdr:spPr>
        <a:xfrm>
          <a:off x="1952625" y="21697950"/>
          <a:ext cx="1524000" cy="123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en-US" sz="1100"/>
        </a:p>
      </xdr:txBody>
    </xdr:sp>
    <xdr:clientData/>
  </xdr:twoCellAnchor>
  <xdr:twoCellAnchor>
    <xdr:from>
      <xdr:col>3</xdr:col>
      <xdr:colOff>457200</xdr:colOff>
      <xdr:row>149</xdr:row>
      <xdr:rowOff>38099</xdr:rowOff>
    </xdr:from>
    <xdr:to>
      <xdr:col>5</xdr:col>
      <xdr:colOff>66675</xdr:colOff>
      <xdr:row>150</xdr:row>
      <xdr:rowOff>28575</xdr:rowOff>
    </xdr:to>
    <xdr:sp macro="" textlink="">
      <xdr:nvSpPr>
        <xdr:cNvPr id="119" name="TextBox 118"/>
        <xdr:cNvSpPr txBox="1"/>
      </xdr:nvSpPr>
      <xdr:spPr>
        <a:xfrm>
          <a:off x="1924050" y="29651324"/>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476250</xdr:colOff>
      <xdr:row>150</xdr:row>
      <xdr:rowOff>104774</xdr:rowOff>
    </xdr:from>
    <xdr:to>
      <xdr:col>5</xdr:col>
      <xdr:colOff>85725</xdr:colOff>
      <xdr:row>151</xdr:row>
      <xdr:rowOff>95250</xdr:rowOff>
    </xdr:to>
    <xdr:sp macro="" textlink="">
      <xdr:nvSpPr>
        <xdr:cNvPr id="120" name="TextBox 119"/>
        <xdr:cNvSpPr txBox="1"/>
      </xdr:nvSpPr>
      <xdr:spPr>
        <a:xfrm>
          <a:off x="1943100" y="29908499"/>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476250</xdr:colOff>
      <xdr:row>153</xdr:row>
      <xdr:rowOff>47624</xdr:rowOff>
    </xdr:from>
    <xdr:to>
      <xdr:col>5</xdr:col>
      <xdr:colOff>85725</xdr:colOff>
      <xdr:row>154</xdr:row>
      <xdr:rowOff>38100</xdr:rowOff>
    </xdr:to>
    <xdr:sp macro="" textlink="">
      <xdr:nvSpPr>
        <xdr:cNvPr id="121" name="TextBox 120"/>
        <xdr:cNvSpPr txBox="1"/>
      </xdr:nvSpPr>
      <xdr:spPr>
        <a:xfrm>
          <a:off x="1943100" y="30422849"/>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476250</xdr:colOff>
      <xdr:row>154</xdr:row>
      <xdr:rowOff>104774</xdr:rowOff>
    </xdr:from>
    <xdr:to>
      <xdr:col>5</xdr:col>
      <xdr:colOff>85725</xdr:colOff>
      <xdr:row>155</xdr:row>
      <xdr:rowOff>95250</xdr:rowOff>
    </xdr:to>
    <xdr:sp macro="" textlink="">
      <xdr:nvSpPr>
        <xdr:cNvPr id="123" name="TextBox 122"/>
        <xdr:cNvSpPr txBox="1"/>
      </xdr:nvSpPr>
      <xdr:spPr>
        <a:xfrm>
          <a:off x="1943100" y="30670499"/>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209550</xdr:colOff>
      <xdr:row>149</xdr:row>
      <xdr:rowOff>38099</xdr:rowOff>
    </xdr:from>
    <xdr:to>
      <xdr:col>3</xdr:col>
      <xdr:colOff>276225</xdr:colOff>
      <xdr:row>150</xdr:row>
      <xdr:rowOff>19050</xdr:rowOff>
    </xdr:to>
    <xdr:sp macro="" textlink="">
      <xdr:nvSpPr>
        <xdr:cNvPr id="124" name="TextBox 123"/>
        <xdr:cNvSpPr txBox="1"/>
      </xdr:nvSpPr>
      <xdr:spPr>
        <a:xfrm>
          <a:off x="1066800" y="29651324"/>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419100</xdr:colOff>
      <xdr:row>150</xdr:row>
      <xdr:rowOff>114299</xdr:rowOff>
    </xdr:from>
    <xdr:to>
      <xdr:col>2</xdr:col>
      <xdr:colOff>609599</xdr:colOff>
      <xdr:row>151</xdr:row>
      <xdr:rowOff>85725</xdr:rowOff>
    </xdr:to>
    <xdr:sp macro="" textlink="">
      <xdr:nvSpPr>
        <xdr:cNvPr id="125" name="TextBox 124"/>
        <xdr:cNvSpPr txBox="1"/>
      </xdr:nvSpPr>
      <xdr:spPr>
        <a:xfrm>
          <a:off x="800100" y="29918024"/>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2</xdr:col>
      <xdr:colOff>200025</xdr:colOff>
      <xdr:row>153</xdr:row>
      <xdr:rowOff>57149</xdr:rowOff>
    </xdr:from>
    <xdr:to>
      <xdr:col>3</xdr:col>
      <xdr:colOff>266700</xdr:colOff>
      <xdr:row>154</xdr:row>
      <xdr:rowOff>38100</xdr:rowOff>
    </xdr:to>
    <xdr:sp macro="" textlink="">
      <xdr:nvSpPr>
        <xdr:cNvPr id="126" name="TextBox 125"/>
        <xdr:cNvSpPr txBox="1"/>
      </xdr:nvSpPr>
      <xdr:spPr>
        <a:xfrm>
          <a:off x="1057275" y="30432374"/>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209550</xdr:colOff>
      <xdr:row>154</xdr:row>
      <xdr:rowOff>104774</xdr:rowOff>
    </xdr:from>
    <xdr:to>
      <xdr:col>3</xdr:col>
      <xdr:colOff>276225</xdr:colOff>
      <xdr:row>155</xdr:row>
      <xdr:rowOff>85725</xdr:rowOff>
    </xdr:to>
    <xdr:sp macro="" textlink="">
      <xdr:nvSpPr>
        <xdr:cNvPr id="127" name="TextBox 126"/>
        <xdr:cNvSpPr txBox="1"/>
      </xdr:nvSpPr>
      <xdr:spPr>
        <a:xfrm>
          <a:off x="1066800" y="30670499"/>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38100</xdr:colOff>
      <xdr:row>127</xdr:row>
      <xdr:rowOff>123824</xdr:rowOff>
    </xdr:from>
    <xdr:to>
      <xdr:col>4</xdr:col>
      <xdr:colOff>180975</xdr:colOff>
      <xdr:row>130</xdr:row>
      <xdr:rowOff>161924</xdr:rowOff>
    </xdr:to>
    <xdr:sp macro="" textlink="">
      <xdr:nvSpPr>
        <xdr:cNvPr id="128" name="TextBox 127"/>
        <xdr:cNvSpPr txBox="1"/>
      </xdr:nvSpPr>
      <xdr:spPr>
        <a:xfrm>
          <a:off x="419100" y="25546049"/>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142875</xdr:colOff>
      <xdr:row>175</xdr:row>
      <xdr:rowOff>85725</xdr:rowOff>
    </xdr:from>
    <xdr:to>
      <xdr:col>4</xdr:col>
      <xdr:colOff>285750</xdr:colOff>
      <xdr:row>178</xdr:row>
      <xdr:rowOff>57150</xdr:rowOff>
    </xdr:to>
    <xdr:sp macro="" textlink="">
      <xdr:nvSpPr>
        <xdr:cNvPr id="129" name="TextBox 128"/>
        <xdr:cNvSpPr txBox="1"/>
      </xdr:nvSpPr>
      <xdr:spPr>
        <a:xfrm>
          <a:off x="523875" y="34461450"/>
          <a:ext cx="2314575" cy="542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76200</xdr:colOff>
      <xdr:row>222</xdr:row>
      <xdr:rowOff>85725</xdr:rowOff>
    </xdr:from>
    <xdr:to>
      <xdr:col>4</xdr:col>
      <xdr:colOff>352425</xdr:colOff>
      <xdr:row>225</xdr:row>
      <xdr:rowOff>123825</xdr:rowOff>
    </xdr:to>
    <xdr:sp macro="" textlink="">
      <xdr:nvSpPr>
        <xdr:cNvPr id="130" name="TextBox 129"/>
        <xdr:cNvSpPr txBox="1"/>
      </xdr:nvSpPr>
      <xdr:spPr>
        <a:xfrm>
          <a:off x="457200" y="43414950"/>
          <a:ext cx="244792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11</xdr:col>
      <xdr:colOff>56829</xdr:colOff>
      <xdr:row>250</xdr:row>
      <xdr:rowOff>35112</xdr:rowOff>
    </xdr:from>
    <xdr:to>
      <xdr:col>11</xdr:col>
      <xdr:colOff>56829</xdr:colOff>
      <xdr:row>251</xdr:row>
      <xdr:rowOff>60138</xdr:rowOff>
    </xdr:to>
    <xdr:cxnSp macro="">
      <xdr:nvCxnSpPr>
        <xdr:cNvPr id="8" name="Straight Connector 7"/>
        <xdr:cNvCxnSpPr/>
      </xdr:nvCxnSpPr>
      <xdr:spPr>
        <a:xfrm>
          <a:off x="9162729" y="48698337"/>
          <a:ext cx="0" cy="21552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171129</xdr:colOff>
      <xdr:row>250</xdr:row>
      <xdr:rowOff>25587</xdr:rowOff>
    </xdr:from>
    <xdr:to>
      <xdr:col>16</xdr:col>
      <xdr:colOff>171129</xdr:colOff>
      <xdr:row>251</xdr:row>
      <xdr:rowOff>50613</xdr:rowOff>
    </xdr:to>
    <xdr:cxnSp macro="">
      <xdr:nvCxnSpPr>
        <xdr:cNvPr id="104" name="Straight Connector 103"/>
        <xdr:cNvCxnSpPr/>
      </xdr:nvCxnSpPr>
      <xdr:spPr>
        <a:xfrm>
          <a:off x="12325029" y="48688812"/>
          <a:ext cx="0" cy="21552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571500</xdr:colOff>
      <xdr:row>30</xdr:row>
      <xdr:rowOff>152400</xdr:rowOff>
    </xdr:from>
    <xdr:to>
      <xdr:col>3</xdr:col>
      <xdr:colOff>219075</xdr:colOff>
      <xdr:row>32</xdr:row>
      <xdr:rowOff>76200</xdr:rowOff>
    </xdr:to>
    <xdr:sp macro="" textlink="">
      <xdr:nvSpPr>
        <xdr:cNvPr id="49" name="TextBox 48"/>
        <xdr:cNvSpPr txBox="1"/>
      </xdr:nvSpPr>
      <xdr:spPr>
        <a:xfrm>
          <a:off x="1428750" y="6372225"/>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a:t>
          </a:r>
        </a:p>
      </xdr:txBody>
    </xdr:sp>
    <xdr:clientData/>
  </xdr:twoCellAnchor>
  <xdr:twoCellAnchor>
    <xdr:from>
      <xdr:col>5</xdr:col>
      <xdr:colOff>714375</xdr:colOff>
      <xdr:row>110</xdr:row>
      <xdr:rowOff>123825</xdr:rowOff>
    </xdr:from>
    <xdr:to>
      <xdr:col>6</xdr:col>
      <xdr:colOff>123825</xdr:colOff>
      <xdr:row>112</xdr:row>
      <xdr:rowOff>19050</xdr:rowOff>
    </xdr:to>
    <xdr:sp macro="" textlink="">
      <xdr:nvSpPr>
        <xdr:cNvPr id="140" name="TextBox 139"/>
        <xdr:cNvSpPr txBox="1"/>
      </xdr:nvSpPr>
      <xdr:spPr>
        <a:xfrm>
          <a:off x="4295775" y="2211705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7</a:t>
          </a:r>
        </a:p>
      </xdr:txBody>
    </xdr:sp>
    <xdr:clientData/>
  </xdr:twoCellAnchor>
  <xdr:twoCellAnchor>
    <xdr:from>
      <xdr:col>1</xdr:col>
      <xdr:colOff>0</xdr:colOff>
      <xdr:row>87</xdr:row>
      <xdr:rowOff>38100</xdr:rowOff>
    </xdr:from>
    <xdr:to>
      <xdr:col>1</xdr:col>
      <xdr:colOff>257175</xdr:colOff>
      <xdr:row>88</xdr:row>
      <xdr:rowOff>123825</xdr:rowOff>
    </xdr:to>
    <xdr:sp macro="" textlink="">
      <xdr:nvSpPr>
        <xdr:cNvPr id="141" name="TextBox 140"/>
        <xdr:cNvSpPr txBox="1"/>
      </xdr:nvSpPr>
      <xdr:spPr>
        <a:xfrm>
          <a:off x="381000" y="176498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0</xdr:col>
      <xdr:colOff>219075</xdr:colOff>
      <xdr:row>200</xdr:row>
      <xdr:rowOff>0</xdr:rowOff>
    </xdr:from>
    <xdr:to>
      <xdr:col>1</xdr:col>
      <xdr:colOff>209550</xdr:colOff>
      <xdr:row>201</xdr:row>
      <xdr:rowOff>85725</xdr:rowOff>
    </xdr:to>
    <xdr:sp macro="" textlink="">
      <xdr:nvSpPr>
        <xdr:cNvPr id="142" name="TextBox 141"/>
        <xdr:cNvSpPr txBox="1"/>
      </xdr:nvSpPr>
      <xdr:spPr>
        <a:xfrm>
          <a:off x="219075" y="39138225"/>
          <a:ext cx="3714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11</a:t>
          </a:r>
        </a:p>
      </xdr:txBody>
    </xdr:sp>
    <xdr:clientData/>
  </xdr:twoCellAnchor>
  <xdr:twoCellAnchor editAs="oneCell">
    <xdr:from>
      <xdr:col>1</xdr:col>
      <xdr:colOff>9525</xdr:colOff>
      <xdr:row>209</xdr:row>
      <xdr:rowOff>0</xdr:rowOff>
    </xdr:from>
    <xdr:to>
      <xdr:col>16</xdr:col>
      <xdr:colOff>427102</xdr:colOff>
      <xdr:row>257</xdr:row>
      <xdr:rowOff>17832</xdr:rowOff>
    </xdr:to>
    <xdr:pic>
      <xdr:nvPicPr>
        <xdr:cNvPr id="15" name="Picture 14"/>
        <xdr:cNvPicPr>
          <a:picLocks noChangeAspect="1"/>
        </xdr:cNvPicPr>
      </xdr:nvPicPr>
      <xdr:blipFill rotWithShape="1">
        <a:blip xmlns:r="http://schemas.openxmlformats.org/officeDocument/2006/relationships" r:embed="rId5"/>
        <a:srcRect t="6056"/>
        <a:stretch/>
      </xdr:blipFill>
      <xdr:spPr>
        <a:xfrm>
          <a:off x="390525" y="40852725"/>
          <a:ext cx="12190477" cy="9161832"/>
        </a:xfrm>
        <a:prstGeom prst="rect">
          <a:avLst/>
        </a:prstGeom>
        <a:ln>
          <a:solidFill>
            <a:schemeClr val="tx1"/>
          </a:solidFill>
        </a:ln>
      </xdr:spPr>
    </xdr:pic>
    <xdr:clientData/>
  </xdr:twoCellAnchor>
  <xdr:twoCellAnchor>
    <xdr:from>
      <xdr:col>15</xdr:col>
      <xdr:colOff>76200</xdr:colOff>
      <xdr:row>246</xdr:row>
      <xdr:rowOff>161925</xdr:rowOff>
    </xdr:from>
    <xdr:to>
      <xdr:col>16</xdr:col>
      <xdr:colOff>314326</xdr:colOff>
      <xdr:row>248</xdr:row>
      <xdr:rowOff>85725</xdr:rowOff>
    </xdr:to>
    <xdr:sp macro="" textlink="">
      <xdr:nvSpPr>
        <xdr:cNvPr id="143" name="Oval 142"/>
        <xdr:cNvSpPr/>
      </xdr:nvSpPr>
      <xdr:spPr>
        <a:xfrm>
          <a:off x="11620500" y="48063150"/>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942975</xdr:colOff>
      <xdr:row>246</xdr:row>
      <xdr:rowOff>161925</xdr:rowOff>
    </xdr:from>
    <xdr:to>
      <xdr:col>11</xdr:col>
      <xdr:colOff>152401</xdr:colOff>
      <xdr:row>248</xdr:row>
      <xdr:rowOff>85725</xdr:rowOff>
    </xdr:to>
    <xdr:sp macro="" textlink="">
      <xdr:nvSpPr>
        <xdr:cNvPr id="149" name="Oval 148"/>
        <xdr:cNvSpPr/>
      </xdr:nvSpPr>
      <xdr:spPr>
        <a:xfrm>
          <a:off x="8410575" y="48063150"/>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209550</xdr:colOff>
      <xdr:row>246</xdr:row>
      <xdr:rowOff>0</xdr:rowOff>
    </xdr:from>
    <xdr:to>
      <xdr:col>3</xdr:col>
      <xdr:colOff>276225</xdr:colOff>
      <xdr:row>246</xdr:row>
      <xdr:rowOff>171451</xdr:rowOff>
    </xdr:to>
    <xdr:sp macro="" textlink="">
      <xdr:nvSpPr>
        <xdr:cNvPr id="136" name="TextBox 135"/>
        <xdr:cNvSpPr txBox="1"/>
      </xdr:nvSpPr>
      <xdr:spPr>
        <a:xfrm>
          <a:off x="1066800" y="47901225"/>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428625</xdr:colOff>
      <xdr:row>247</xdr:row>
      <xdr:rowOff>57150</xdr:rowOff>
    </xdr:from>
    <xdr:to>
      <xdr:col>3</xdr:col>
      <xdr:colOff>9524</xdr:colOff>
      <xdr:row>248</xdr:row>
      <xdr:rowOff>28576</xdr:rowOff>
    </xdr:to>
    <xdr:sp macro="" textlink="">
      <xdr:nvSpPr>
        <xdr:cNvPr id="135" name="TextBox 134"/>
        <xdr:cNvSpPr txBox="1"/>
      </xdr:nvSpPr>
      <xdr:spPr>
        <a:xfrm>
          <a:off x="809625" y="48148875"/>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2</xdr:col>
      <xdr:colOff>200025</xdr:colOff>
      <xdr:row>249</xdr:row>
      <xdr:rowOff>142875</xdr:rowOff>
    </xdr:from>
    <xdr:to>
      <xdr:col>3</xdr:col>
      <xdr:colOff>266700</xdr:colOff>
      <xdr:row>250</xdr:row>
      <xdr:rowOff>123826</xdr:rowOff>
    </xdr:to>
    <xdr:sp macro="" textlink="">
      <xdr:nvSpPr>
        <xdr:cNvPr id="138" name="TextBox 137"/>
        <xdr:cNvSpPr txBox="1"/>
      </xdr:nvSpPr>
      <xdr:spPr>
        <a:xfrm>
          <a:off x="1057275" y="48615600"/>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209550</xdr:colOff>
      <xdr:row>251</xdr:row>
      <xdr:rowOff>0</xdr:rowOff>
    </xdr:from>
    <xdr:to>
      <xdr:col>3</xdr:col>
      <xdr:colOff>276225</xdr:colOff>
      <xdr:row>251</xdr:row>
      <xdr:rowOff>171451</xdr:rowOff>
    </xdr:to>
    <xdr:sp macro="" textlink="">
      <xdr:nvSpPr>
        <xdr:cNvPr id="137" name="TextBox 136"/>
        <xdr:cNvSpPr txBox="1"/>
      </xdr:nvSpPr>
      <xdr:spPr>
        <a:xfrm>
          <a:off x="1066800" y="48853725"/>
          <a:ext cx="676275" cy="171451"/>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495300</xdr:colOff>
      <xdr:row>245</xdr:row>
      <xdr:rowOff>180975</xdr:rowOff>
    </xdr:from>
    <xdr:to>
      <xdr:col>5</xdr:col>
      <xdr:colOff>104775</xdr:colOff>
      <xdr:row>246</xdr:row>
      <xdr:rowOff>171451</xdr:rowOff>
    </xdr:to>
    <xdr:sp macro="" textlink="">
      <xdr:nvSpPr>
        <xdr:cNvPr id="132" name="TextBox 131"/>
        <xdr:cNvSpPr txBox="1"/>
      </xdr:nvSpPr>
      <xdr:spPr>
        <a:xfrm>
          <a:off x="1962150" y="4789170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485775</xdr:colOff>
      <xdr:row>247</xdr:row>
      <xdr:rowOff>47625</xdr:rowOff>
    </xdr:from>
    <xdr:to>
      <xdr:col>5</xdr:col>
      <xdr:colOff>95250</xdr:colOff>
      <xdr:row>248</xdr:row>
      <xdr:rowOff>38101</xdr:rowOff>
    </xdr:to>
    <xdr:sp macro="" textlink="">
      <xdr:nvSpPr>
        <xdr:cNvPr id="144" name="TextBox 143"/>
        <xdr:cNvSpPr txBox="1"/>
      </xdr:nvSpPr>
      <xdr:spPr>
        <a:xfrm>
          <a:off x="1952625" y="4813935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504825</xdr:colOff>
      <xdr:row>249</xdr:row>
      <xdr:rowOff>142875</xdr:rowOff>
    </xdr:from>
    <xdr:to>
      <xdr:col>5</xdr:col>
      <xdr:colOff>114300</xdr:colOff>
      <xdr:row>250</xdr:row>
      <xdr:rowOff>133351</xdr:rowOff>
    </xdr:to>
    <xdr:sp macro="" textlink="">
      <xdr:nvSpPr>
        <xdr:cNvPr id="146" name="TextBox 145"/>
        <xdr:cNvSpPr txBox="1"/>
      </xdr:nvSpPr>
      <xdr:spPr>
        <a:xfrm>
          <a:off x="1971675" y="4861560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514350</xdr:colOff>
      <xdr:row>251</xdr:row>
      <xdr:rowOff>0</xdr:rowOff>
    </xdr:from>
    <xdr:to>
      <xdr:col>5</xdr:col>
      <xdr:colOff>123825</xdr:colOff>
      <xdr:row>251</xdr:row>
      <xdr:rowOff>180976</xdr:rowOff>
    </xdr:to>
    <xdr:sp macro="" textlink="">
      <xdr:nvSpPr>
        <xdr:cNvPr id="147" name="TextBox 146"/>
        <xdr:cNvSpPr txBox="1"/>
      </xdr:nvSpPr>
      <xdr:spPr>
        <a:xfrm>
          <a:off x="1981200" y="4885372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438150</xdr:colOff>
      <xdr:row>247</xdr:row>
      <xdr:rowOff>57150</xdr:rowOff>
    </xdr:from>
    <xdr:to>
      <xdr:col>1</xdr:col>
      <xdr:colOff>438151</xdr:colOff>
      <xdr:row>247</xdr:row>
      <xdr:rowOff>171450</xdr:rowOff>
    </xdr:to>
    <xdr:cxnSp macro="">
      <xdr:nvCxnSpPr>
        <xdr:cNvPr id="17" name="Straight Connector 16"/>
        <xdr:cNvCxnSpPr/>
      </xdr:nvCxnSpPr>
      <xdr:spPr>
        <a:xfrm flipH="1">
          <a:off x="819150" y="48148875"/>
          <a:ext cx="1"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232</xdr:row>
      <xdr:rowOff>171450</xdr:rowOff>
    </xdr:from>
    <xdr:to>
      <xdr:col>12</xdr:col>
      <xdr:colOff>523875</xdr:colOff>
      <xdr:row>236</xdr:row>
      <xdr:rowOff>57149</xdr:rowOff>
    </xdr:to>
    <xdr:sp macro="" textlink="">
      <xdr:nvSpPr>
        <xdr:cNvPr id="145" name="Oval 144"/>
        <xdr:cNvSpPr/>
      </xdr:nvSpPr>
      <xdr:spPr>
        <a:xfrm>
          <a:off x="85725" y="45405675"/>
          <a:ext cx="10153650" cy="6476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146</xdr:row>
      <xdr:rowOff>0</xdr:rowOff>
    </xdr:from>
    <xdr:to>
      <xdr:col>0</xdr:col>
      <xdr:colOff>1</xdr:colOff>
      <xdr:row>146</xdr:row>
      <xdr:rowOff>114300</xdr:rowOff>
    </xdr:to>
    <xdr:cxnSp macro="">
      <xdr:nvCxnSpPr>
        <xdr:cNvPr id="151" name="Straight Connector 150"/>
        <xdr:cNvCxnSpPr/>
      </xdr:nvCxnSpPr>
      <xdr:spPr>
        <a:xfrm flipH="1">
          <a:off x="0" y="29041725"/>
          <a:ext cx="1"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438150</xdr:colOff>
      <xdr:row>150</xdr:row>
      <xdr:rowOff>123825</xdr:rowOff>
    </xdr:from>
    <xdr:to>
      <xdr:col>1</xdr:col>
      <xdr:colOff>438151</xdr:colOff>
      <xdr:row>151</xdr:row>
      <xdr:rowOff>47625</xdr:rowOff>
    </xdr:to>
    <xdr:cxnSp macro="">
      <xdr:nvCxnSpPr>
        <xdr:cNvPr id="152" name="Straight Connector 151"/>
        <xdr:cNvCxnSpPr/>
      </xdr:nvCxnSpPr>
      <xdr:spPr>
        <a:xfrm flipH="1">
          <a:off x="819150" y="29927550"/>
          <a:ext cx="1"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104775</xdr:colOff>
      <xdr:row>219</xdr:row>
      <xdr:rowOff>104775</xdr:rowOff>
    </xdr:from>
    <xdr:to>
      <xdr:col>4</xdr:col>
      <xdr:colOff>247650</xdr:colOff>
      <xdr:row>222</xdr:row>
      <xdr:rowOff>142875</xdr:rowOff>
    </xdr:to>
    <xdr:sp macro="" textlink="">
      <xdr:nvSpPr>
        <xdr:cNvPr id="153" name="TextBox 152"/>
        <xdr:cNvSpPr txBox="1"/>
      </xdr:nvSpPr>
      <xdr:spPr>
        <a:xfrm>
          <a:off x="485775" y="42862500"/>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552450</xdr:colOff>
      <xdr:row>36</xdr:row>
      <xdr:rowOff>66675</xdr:rowOff>
    </xdr:from>
    <xdr:to>
      <xdr:col>3</xdr:col>
      <xdr:colOff>200025</xdr:colOff>
      <xdr:row>37</xdr:row>
      <xdr:rowOff>152400</xdr:rowOff>
    </xdr:to>
    <xdr:sp macro="" textlink="">
      <xdr:nvSpPr>
        <xdr:cNvPr id="51" name="TextBox 50"/>
        <xdr:cNvSpPr txBox="1"/>
      </xdr:nvSpPr>
      <xdr:spPr>
        <a:xfrm>
          <a:off x="1409700" y="742950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6</xdr:col>
      <xdr:colOff>685800</xdr:colOff>
      <xdr:row>36</xdr:row>
      <xdr:rowOff>133350</xdr:rowOff>
    </xdr:from>
    <xdr:to>
      <xdr:col>7</xdr:col>
      <xdr:colOff>19050</xdr:colOff>
      <xdr:row>38</xdr:row>
      <xdr:rowOff>28575</xdr:rowOff>
    </xdr:to>
    <xdr:sp macro="" textlink="">
      <xdr:nvSpPr>
        <xdr:cNvPr id="131" name="TextBox 130"/>
        <xdr:cNvSpPr txBox="1"/>
      </xdr:nvSpPr>
      <xdr:spPr>
        <a:xfrm>
          <a:off x="5114925" y="749617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7</xdr:col>
      <xdr:colOff>885825</xdr:colOff>
      <xdr:row>36</xdr:row>
      <xdr:rowOff>95250</xdr:rowOff>
    </xdr:from>
    <xdr:to>
      <xdr:col>8</xdr:col>
      <xdr:colOff>57150</xdr:colOff>
      <xdr:row>37</xdr:row>
      <xdr:rowOff>180975</xdr:rowOff>
    </xdr:to>
    <xdr:sp macro="" textlink="">
      <xdr:nvSpPr>
        <xdr:cNvPr id="133" name="TextBox 132"/>
        <xdr:cNvSpPr txBox="1"/>
      </xdr:nvSpPr>
      <xdr:spPr>
        <a:xfrm>
          <a:off x="6238875" y="745807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0</xdr:col>
      <xdr:colOff>190499</xdr:colOff>
      <xdr:row>70</xdr:row>
      <xdr:rowOff>600075</xdr:rowOff>
    </xdr:from>
    <xdr:to>
      <xdr:col>2</xdr:col>
      <xdr:colOff>266700</xdr:colOff>
      <xdr:row>72</xdr:row>
      <xdr:rowOff>76199</xdr:rowOff>
    </xdr:to>
    <xdr:sp macro="" textlink="">
      <xdr:nvSpPr>
        <xdr:cNvPr id="150" name="Oval 149"/>
        <xdr:cNvSpPr/>
      </xdr:nvSpPr>
      <xdr:spPr>
        <a:xfrm>
          <a:off x="190499" y="14268450"/>
          <a:ext cx="933451" cy="3428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76200</xdr:colOff>
      <xdr:row>70</xdr:row>
      <xdr:rowOff>428625</xdr:rowOff>
    </xdr:from>
    <xdr:to>
      <xdr:col>2</xdr:col>
      <xdr:colOff>333375</xdr:colOff>
      <xdr:row>71</xdr:row>
      <xdr:rowOff>47625</xdr:rowOff>
    </xdr:to>
    <xdr:sp macro="" textlink="">
      <xdr:nvSpPr>
        <xdr:cNvPr id="134" name="TextBox 133"/>
        <xdr:cNvSpPr txBox="1"/>
      </xdr:nvSpPr>
      <xdr:spPr>
        <a:xfrm>
          <a:off x="933450" y="1409700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7</xdr:col>
      <xdr:colOff>390525</xdr:colOff>
      <xdr:row>70</xdr:row>
      <xdr:rowOff>628650</xdr:rowOff>
    </xdr:from>
    <xdr:to>
      <xdr:col>8</xdr:col>
      <xdr:colOff>180975</xdr:colOff>
      <xdr:row>72</xdr:row>
      <xdr:rowOff>66674</xdr:rowOff>
    </xdr:to>
    <xdr:sp macro="" textlink="">
      <xdr:nvSpPr>
        <xdr:cNvPr id="156" name="Oval 155"/>
        <xdr:cNvSpPr/>
      </xdr:nvSpPr>
      <xdr:spPr>
        <a:xfrm>
          <a:off x="5743575" y="14297025"/>
          <a:ext cx="876300"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180974</xdr:colOff>
      <xdr:row>70</xdr:row>
      <xdr:rowOff>638175</xdr:rowOff>
    </xdr:from>
    <xdr:to>
      <xdr:col>5</xdr:col>
      <xdr:colOff>85725</xdr:colOff>
      <xdr:row>72</xdr:row>
      <xdr:rowOff>85724</xdr:rowOff>
    </xdr:to>
    <xdr:sp macro="" textlink="">
      <xdr:nvSpPr>
        <xdr:cNvPr id="157" name="Oval 156"/>
        <xdr:cNvSpPr/>
      </xdr:nvSpPr>
      <xdr:spPr>
        <a:xfrm>
          <a:off x="2733674" y="14306550"/>
          <a:ext cx="933451" cy="31432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247650</xdr:colOff>
      <xdr:row>71</xdr:row>
      <xdr:rowOff>95250</xdr:rowOff>
    </xdr:from>
    <xdr:to>
      <xdr:col>7</xdr:col>
      <xdr:colOff>504825</xdr:colOff>
      <xdr:row>72</xdr:row>
      <xdr:rowOff>161925</xdr:rowOff>
    </xdr:to>
    <xdr:sp macro="" textlink="">
      <xdr:nvSpPr>
        <xdr:cNvPr id="148" name="TextBox 147"/>
        <xdr:cNvSpPr txBox="1"/>
      </xdr:nvSpPr>
      <xdr:spPr>
        <a:xfrm>
          <a:off x="5600700" y="1442085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4</xdr:col>
      <xdr:colOff>95250</xdr:colOff>
      <xdr:row>71</xdr:row>
      <xdr:rowOff>161925</xdr:rowOff>
    </xdr:from>
    <xdr:to>
      <xdr:col>4</xdr:col>
      <xdr:colOff>352425</xdr:colOff>
      <xdr:row>73</xdr:row>
      <xdr:rowOff>19050</xdr:rowOff>
    </xdr:to>
    <xdr:sp macro="" textlink="">
      <xdr:nvSpPr>
        <xdr:cNvPr id="139" name="TextBox 138"/>
        <xdr:cNvSpPr txBox="1"/>
      </xdr:nvSpPr>
      <xdr:spPr>
        <a:xfrm>
          <a:off x="2647950" y="144875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3</a:t>
          </a:r>
        </a:p>
      </xdr:txBody>
    </xdr:sp>
    <xdr:clientData/>
  </xdr:twoCellAnchor>
  <xdr:twoCellAnchor>
    <xdr:from>
      <xdr:col>7</xdr:col>
      <xdr:colOff>1019175</xdr:colOff>
      <xdr:row>107</xdr:row>
      <xdr:rowOff>47625</xdr:rowOff>
    </xdr:from>
    <xdr:to>
      <xdr:col>8</xdr:col>
      <xdr:colOff>190500</xdr:colOff>
      <xdr:row>108</xdr:row>
      <xdr:rowOff>133350</xdr:rowOff>
    </xdr:to>
    <xdr:sp macro="" textlink="">
      <xdr:nvSpPr>
        <xdr:cNvPr id="158" name="TextBox 157"/>
        <xdr:cNvSpPr txBox="1"/>
      </xdr:nvSpPr>
      <xdr:spPr>
        <a:xfrm>
          <a:off x="6372225" y="21469350"/>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0</xdr:col>
      <xdr:colOff>238125</xdr:colOff>
      <xdr:row>194</xdr:row>
      <xdr:rowOff>161925</xdr:rowOff>
    </xdr:from>
    <xdr:to>
      <xdr:col>1</xdr:col>
      <xdr:colOff>276225</xdr:colOff>
      <xdr:row>196</xdr:row>
      <xdr:rowOff>57150</xdr:rowOff>
    </xdr:to>
    <xdr:sp macro="" textlink="">
      <xdr:nvSpPr>
        <xdr:cNvPr id="76" name="TextBox 75"/>
        <xdr:cNvSpPr txBox="1"/>
      </xdr:nvSpPr>
      <xdr:spPr>
        <a:xfrm>
          <a:off x="238125" y="38157150"/>
          <a:ext cx="419100"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10</a:t>
          </a:r>
        </a:p>
      </xdr:txBody>
    </xdr:sp>
    <xdr:clientData/>
  </xdr:twoCellAnchor>
  <xdr:twoCellAnchor>
    <xdr:from>
      <xdr:col>3</xdr:col>
      <xdr:colOff>1057274</xdr:colOff>
      <xdr:row>57</xdr:row>
      <xdr:rowOff>19050</xdr:rowOff>
    </xdr:from>
    <xdr:to>
      <xdr:col>5</xdr:col>
      <xdr:colOff>47625</xdr:colOff>
      <xdr:row>58</xdr:row>
      <xdr:rowOff>190500</xdr:rowOff>
    </xdr:to>
    <xdr:sp macro="" textlink="">
      <xdr:nvSpPr>
        <xdr:cNvPr id="161" name="Oval 160"/>
        <xdr:cNvSpPr/>
      </xdr:nvSpPr>
      <xdr:spPr>
        <a:xfrm>
          <a:off x="2524124" y="11010900"/>
          <a:ext cx="1104901" cy="4000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895350</xdr:colOff>
      <xdr:row>56</xdr:row>
      <xdr:rowOff>114300</xdr:rowOff>
    </xdr:from>
    <xdr:to>
      <xdr:col>4</xdr:col>
      <xdr:colOff>66675</xdr:colOff>
      <xdr:row>57</xdr:row>
      <xdr:rowOff>190500</xdr:rowOff>
    </xdr:to>
    <xdr:sp macro="" textlink="">
      <xdr:nvSpPr>
        <xdr:cNvPr id="160" name="TextBox 159"/>
        <xdr:cNvSpPr txBox="1"/>
      </xdr:nvSpPr>
      <xdr:spPr>
        <a:xfrm>
          <a:off x="2362200" y="10906125"/>
          <a:ext cx="25717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4</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371475</xdr:colOff>
      <xdr:row>5</xdr:row>
      <xdr:rowOff>28575</xdr:rowOff>
    </xdr:from>
    <xdr:to>
      <xdr:col>16</xdr:col>
      <xdr:colOff>408052</xdr:colOff>
      <xdr:row>46</xdr:row>
      <xdr:rowOff>171450</xdr:rowOff>
    </xdr:to>
    <xdr:pic>
      <xdr:nvPicPr>
        <xdr:cNvPr id="2" name="Picture 1"/>
        <xdr:cNvPicPr>
          <a:picLocks noChangeAspect="1"/>
        </xdr:cNvPicPr>
      </xdr:nvPicPr>
      <xdr:blipFill rotWithShape="1">
        <a:blip xmlns:r="http://schemas.openxmlformats.org/officeDocument/2006/relationships" r:embed="rId1"/>
        <a:srcRect t="10157" b="7899"/>
        <a:stretch/>
      </xdr:blipFill>
      <xdr:spPr>
        <a:xfrm>
          <a:off x="371475" y="1676400"/>
          <a:ext cx="12190477" cy="7991475"/>
        </a:xfrm>
        <a:prstGeom prst="rect">
          <a:avLst/>
        </a:prstGeom>
        <a:ln>
          <a:solidFill>
            <a:schemeClr val="tx1"/>
          </a:solidFill>
        </a:ln>
      </xdr:spPr>
    </xdr:pic>
    <xdr:clientData/>
  </xdr:twoCellAnchor>
  <xdr:twoCellAnchor editAs="oneCell">
    <xdr:from>
      <xdr:col>1</xdr:col>
      <xdr:colOff>0</xdr:colOff>
      <xdr:row>102</xdr:row>
      <xdr:rowOff>0</xdr:rowOff>
    </xdr:from>
    <xdr:to>
      <xdr:col>16</xdr:col>
      <xdr:colOff>417577</xdr:colOff>
      <xdr:row>128</xdr:row>
      <xdr:rowOff>142875</xdr:rowOff>
    </xdr:to>
    <xdr:pic>
      <xdr:nvPicPr>
        <xdr:cNvPr id="7" name="Picture 6"/>
        <xdr:cNvPicPr>
          <a:picLocks noChangeAspect="1"/>
        </xdr:cNvPicPr>
      </xdr:nvPicPr>
      <xdr:blipFill rotWithShape="1">
        <a:blip xmlns:r="http://schemas.openxmlformats.org/officeDocument/2006/relationships" r:embed="rId2"/>
        <a:srcRect t="10353" b="37394"/>
        <a:stretch/>
      </xdr:blipFill>
      <xdr:spPr>
        <a:xfrm>
          <a:off x="381000" y="20802600"/>
          <a:ext cx="12190477" cy="5095875"/>
        </a:xfrm>
        <a:prstGeom prst="rect">
          <a:avLst/>
        </a:prstGeom>
        <a:ln>
          <a:solidFill>
            <a:schemeClr val="tx1"/>
          </a:solidFill>
        </a:ln>
      </xdr:spPr>
    </xdr:pic>
    <xdr:clientData/>
  </xdr:twoCellAnchor>
  <xdr:twoCellAnchor editAs="oneCell">
    <xdr:from>
      <xdr:col>1</xdr:col>
      <xdr:colOff>19050</xdr:colOff>
      <xdr:row>132</xdr:row>
      <xdr:rowOff>104775</xdr:rowOff>
    </xdr:from>
    <xdr:to>
      <xdr:col>16</xdr:col>
      <xdr:colOff>436627</xdr:colOff>
      <xdr:row>178</xdr:row>
      <xdr:rowOff>84507</xdr:rowOff>
    </xdr:to>
    <xdr:pic>
      <xdr:nvPicPr>
        <xdr:cNvPr id="11" name="Picture 10"/>
        <xdr:cNvPicPr>
          <a:picLocks noChangeAspect="1"/>
        </xdr:cNvPicPr>
      </xdr:nvPicPr>
      <xdr:blipFill rotWithShape="1">
        <a:blip xmlns:r="http://schemas.openxmlformats.org/officeDocument/2006/relationships" r:embed="rId3"/>
        <a:srcRect t="10352"/>
        <a:stretch/>
      </xdr:blipFill>
      <xdr:spPr>
        <a:xfrm>
          <a:off x="400050" y="27765375"/>
          <a:ext cx="12190477" cy="8742732"/>
        </a:xfrm>
        <a:prstGeom prst="rect">
          <a:avLst/>
        </a:prstGeom>
        <a:ln>
          <a:solidFill>
            <a:schemeClr val="tx1"/>
          </a:solidFill>
        </a:ln>
      </xdr:spPr>
    </xdr:pic>
    <xdr:clientData/>
  </xdr:twoCellAnchor>
  <xdr:twoCellAnchor>
    <xdr:from>
      <xdr:col>6</xdr:col>
      <xdr:colOff>838200</xdr:colOff>
      <xdr:row>37</xdr:row>
      <xdr:rowOff>47625</xdr:rowOff>
    </xdr:from>
    <xdr:to>
      <xdr:col>7</xdr:col>
      <xdr:colOff>647700</xdr:colOff>
      <xdr:row>38</xdr:row>
      <xdr:rowOff>161924</xdr:rowOff>
    </xdr:to>
    <xdr:sp macro="" textlink="">
      <xdr:nvSpPr>
        <xdr:cNvPr id="17" name="Oval 16"/>
        <xdr:cNvSpPr/>
      </xdr:nvSpPr>
      <xdr:spPr>
        <a:xfrm>
          <a:off x="5267325" y="7600950"/>
          <a:ext cx="73342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942975</xdr:colOff>
      <xdr:row>37</xdr:row>
      <xdr:rowOff>57150</xdr:rowOff>
    </xdr:from>
    <xdr:to>
      <xdr:col>8</xdr:col>
      <xdr:colOff>676275</xdr:colOff>
      <xdr:row>38</xdr:row>
      <xdr:rowOff>171449</xdr:rowOff>
    </xdr:to>
    <xdr:sp macro="" textlink="">
      <xdr:nvSpPr>
        <xdr:cNvPr id="18" name="Oval 17"/>
        <xdr:cNvSpPr/>
      </xdr:nvSpPr>
      <xdr:spPr>
        <a:xfrm>
          <a:off x="6296025" y="7610475"/>
          <a:ext cx="819150"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381000</xdr:colOff>
      <xdr:row>29</xdr:row>
      <xdr:rowOff>152400</xdr:rowOff>
    </xdr:from>
    <xdr:to>
      <xdr:col>12</xdr:col>
      <xdr:colOff>371476</xdr:colOff>
      <xdr:row>32</xdr:row>
      <xdr:rowOff>19049</xdr:rowOff>
    </xdr:to>
    <xdr:sp macro="" textlink="">
      <xdr:nvSpPr>
        <xdr:cNvPr id="19" name="Oval 18"/>
        <xdr:cNvSpPr/>
      </xdr:nvSpPr>
      <xdr:spPr>
        <a:xfrm>
          <a:off x="7848600" y="6181725"/>
          <a:ext cx="2238376" cy="43814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95250</xdr:colOff>
      <xdr:row>14</xdr:row>
      <xdr:rowOff>114300</xdr:rowOff>
    </xdr:from>
    <xdr:to>
      <xdr:col>4</xdr:col>
      <xdr:colOff>238125</xdr:colOff>
      <xdr:row>17</xdr:row>
      <xdr:rowOff>152400</xdr:rowOff>
    </xdr:to>
    <xdr:sp macro="" textlink="">
      <xdr:nvSpPr>
        <xdr:cNvPr id="26" name="TextBox 25"/>
        <xdr:cNvSpPr txBox="1"/>
      </xdr:nvSpPr>
      <xdr:spPr>
        <a:xfrm>
          <a:off x="476250" y="3286125"/>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200025</xdr:colOff>
      <xdr:row>36</xdr:row>
      <xdr:rowOff>57150</xdr:rowOff>
    </xdr:from>
    <xdr:to>
      <xdr:col>3</xdr:col>
      <xdr:colOff>314325</xdr:colOff>
      <xdr:row>37</xdr:row>
      <xdr:rowOff>9525</xdr:rowOff>
    </xdr:to>
    <xdr:sp macro="" textlink="">
      <xdr:nvSpPr>
        <xdr:cNvPr id="27" name="TextBox 26"/>
        <xdr:cNvSpPr txBox="1"/>
      </xdr:nvSpPr>
      <xdr:spPr>
        <a:xfrm>
          <a:off x="1057275" y="7419975"/>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419100</xdr:colOff>
      <xdr:row>37</xdr:row>
      <xdr:rowOff>114300</xdr:rowOff>
    </xdr:from>
    <xdr:to>
      <xdr:col>2</xdr:col>
      <xdr:colOff>609599</xdr:colOff>
      <xdr:row>38</xdr:row>
      <xdr:rowOff>85726</xdr:rowOff>
    </xdr:to>
    <xdr:sp macro="" textlink="">
      <xdr:nvSpPr>
        <xdr:cNvPr id="28" name="TextBox 27"/>
        <xdr:cNvSpPr txBox="1"/>
      </xdr:nvSpPr>
      <xdr:spPr>
        <a:xfrm>
          <a:off x="800100" y="7667625"/>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295275</xdr:colOff>
      <xdr:row>37</xdr:row>
      <xdr:rowOff>47625</xdr:rowOff>
    </xdr:from>
    <xdr:to>
      <xdr:col>3</xdr:col>
      <xdr:colOff>76200</xdr:colOff>
      <xdr:row>38</xdr:row>
      <xdr:rowOff>161924</xdr:rowOff>
    </xdr:to>
    <xdr:sp macro="" textlink="">
      <xdr:nvSpPr>
        <xdr:cNvPr id="14" name="Oval 13"/>
        <xdr:cNvSpPr/>
      </xdr:nvSpPr>
      <xdr:spPr>
        <a:xfrm>
          <a:off x="676275" y="7600950"/>
          <a:ext cx="866775" cy="3047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179294</xdr:colOff>
      <xdr:row>41</xdr:row>
      <xdr:rowOff>109257</xdr:rowOff>
    </xdr:from>
    <xdr:to>
      <xdr:col>3</xdr:col>
      <xdr:colOff>293594</xdr:colOff>
      <xdr:row>42</xdr:row>
      <xdr:rowOff>61632</xdr:rowOff>
    </xdr:to>
    <xdr:sp macro="" textlink="">
      <xdr:nvSpPr>
        <xdr:cNvPr id="29" name="TextBox 28"/>
        <xdr:cNvSpPr txBox="1"/>
      </xdr:nvSpPr>
      <xdr:spPr>
        <a:xfrm>
          <a:off x="1042147" y="8648139"/>
          <a:ext cx="719418"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190500</xdr:colOff>
      <xdr:row>40</xdr:row>
      <xdr:rowOff>40901</xdr:rowOff>
    </xdr:from>
    <xdr:to>
      <xdr:col>3</xdr:col>
      <xdr:colOff>304800</xdr:colOff>
      <xdr:row>40</xdr:row>
      <xdr:rowOff>183776</xdr:rowOff>
    </xdr:to>
    <xdr:sp macro="" textlink="">
      <xdr:nvSpPr>
        <xdr:cNvPr id="30" name="TextBox 29"/>
        <xdr:cNvSpPr txBox="1"/>
      </xdr:nvSpPr>
      <xdr:spPr>
        <a:xfrm>
          <a:off x="1053353" y="8389283"/>
          <a:ext cx="719418"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371475</xdr:colOff>
      <xdr:row>5</xdr:row>
      <xdr:rowOff>28575</xdr:rowOff>
    </xdr:from>
    <xdr:to>
      <xdr:col>2</xdr:col>
      <xdr:colOff>238125</xdr:colOff>
      <xdr:row>5</xdr:row>
      <xdr:rowOff>171450</xdr:rowOff>
    </xdr:to>
    <xdr:sp macro="" textlink="">
      <xdr:nvSpPr>
        <xdr:cNvPr id="31" name="TextBox 30"/>
        <xdr:cNvSpPr txBox="1"/>
      </xdr:nvSpPr>
      <xdr:spPr>
        <a:xfrm>
          <a:off x="371475" y="1485900"/>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438150</xdr:colOff>
      <xdr:row>36</xdr:row>
      <xdr:rowOff>47625</xdr:rowOff>
    </xdr:from>
    <xdr:to>
      <xdr:col>5</xdr:col>
      <xdr:colOff>47625</xdr:colOff>
      <xdr:row>37</xdr:row>
      <xdr:rowOff>38101</xdr:rowOff>
    </xdr:to>
    <xdr:sp macro="" textlink="">
      <xdr:nvSpPr>
        <xdr:cNvPr id="33" name="TextBox 32"/>
        <xdr:cNvSpPr txBox="1"/>
      </xdr:nvSpPr>
      <xdr:spPr>
        <a:xfrm>
          <a:off x="1905000" y="741045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457200</xdr:colOff>
      <xdr:row>37</xdr:row>
      <xdr:rowOff>123825</xdr:rowOff>
    </xdr:from>
    <xdr:to>
      <xdr:col>5</xdr:col>
      <xdr:colOff>66675</xdr:colOff>
      <xdr:row>38</xdr:row>
      <xdr:rowOff>114301</xdr:rowOff>
    </xdr:to>
    <xdr:sp macro="" textlink="">
      <xdr:nvSpPr>
        <xdr:cNvPr id="34" name="TextBox 33"/>
        <xdr:cNvSpPr txBox="1"/>
      </xdr:nvSpPr>
      <xdr:spPr>
        <a:xfrm>
          <a:off x="1924050" y="767715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466725</xdr:colOff>
      <xdr:row>40</xdr:row>
      <xdr:rowOff>57150</xdr:rowOff>
    </xdr:from>
    <xdr:to>
      <xdr:col>5</xdr:col>
      <xdr:colOff>76200</xdr:colOff>
      <xdr:row>41</xdr:row>
      <xdr:rowOff>47626</xdr:rowOff>
    </xdr:to>
    <xdr:sp macro="" textlink="">
      <xdr:nvSpPr>
        <xdr:cNvPr id="35" name="TextBox 34"/>
        <xdr:cNvSpPr txBox="1"/>
      </xdr:nvSpPr>
      <xdr:spPr>
        <a:xfrm>
          <a:off x="1933575" y="81819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453838</xdr:colOff>
      <xdr:row>41</xdr:row>
      <xdr:rowOff>101413</xdr:rowOff>
    </xdr:from>
    <xdr:to>
      <xdr:col>5</xdr:col>
      <xdr:colOff>63313</xdr:colOff>
      <xdr:row>42</xdr:row>
      <xdr:rowOff>91889</xdr:rowOff>
    </xdr:to>
    <xdr:sp macro="" textlink="">
      <xdr:nvSpPr>
        <xdr:cNvPr id="36" name="TextBox 35"/>
        <xdr:cNvSpPr txBox="1"/>
      </xdr:nvSpPr>
      <xdr:spPr>
        <a:xfrm>
          <a:off x="1921809" y="8640295"/>
          <a:ext cx="1727386"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28575</xdr:colOff>
      <xdr:row>31</xdr:row>
      <xdr:rowOff>38100</xdr:rowOff>
    </xdr:from>
    <xdr:to>
      <xdr:col>5</xdr:col>
      <xdr:colOff>561975</xdr:colOff>
      <xdr:row>40</xdr:row>
      <xdr:rowOff>85725</xdr:rowOff>
    </xdr:to>
    <xdr:sp macro="" textlink="">
      <xdr:nvSpPr>
        <xdr:cNvPr id="13" name="Oval 12"/>
        <xdr:cNvSpPr/>
      </xdr:nvSpPr>
      <xdr:spPr>
        <a:xfrm>
          <a:off x="409575" y="6448425"/>
          <a:ext cx="3733800" cy="1762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590550</xdr:colOff>
      <xdr:row>30</xdr:row>
      <xdr:rowOff>123825</xdr:rowOff>
    </xdr:from>
    <xdr:to>
      <xdr:col>3</xdr:col>
      <xdr:colOff>238125</xdr:colOff>
      <xdr:row>32</xdr:row>
      <xdr:rowOff>47625</xdr:rowOff>
    </xdr:to>
    <xdr:sp macro="" textlink="">
      <xdr:nvSpPr>
        <xdr:cNvPr id="15" name="TextBox 14"/>
        <xdr:cNvSpPr txBox="1"/>
      </xdr:nvSpPr>
      <xdr:spPr>
        <a:xfrm>
          <a:off x="1447800" y="65341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a:t>
          </a:r>
        </a:p>
      </xdr:txBody>
    </xdr:sp>
    <xdr:clientData/>
  </xdr:twoCellAnchor>
  <xdr:twoCellAnchor>
    <xdr:from>
      <xdr:col>2</xdr:col>
      <xdr:colOff>504825</xdr:colOff>
      <xdr:row>89</xdr:row>
      <xdr:rowOff>400050</xdr:rowOff>
    </xdr:from>
    <xdr:to>
      <xdr:col>3</xdr:col>
      <xdr:colOff>1066800</xdr:colOff>
      <xdr:row>92</xdr:row>
      <xdr:rowOff>104775</xdr:rowOff>
    </xdr:to>
    <xdr:sp macro="" textlink="">
      <xdr:nvSpPr>
        <xdr:cNvPr id="54" name="Oval 53"/>
        <xdr:cNvSpPr/>
      </xdr:nvSpPr>
      <xdr:spPr>
        <a:xfrm>
          <a:off x="1362075" y="18421350"/>
          <a:ext cx="1171575" cy="581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352425</xdr:colOff>
      <xdr:row>72</xdr:row>
      <xdr:rowOff>619125</xdr:rowOff>
    </xdr:from>
    <xdr:to>
      <xdr:col>9</xdr:col>
      <xdr:colOff>295274</xdr:colOff>
      <xdr:row>75</xdr:row>
      <xdr:rowOff>9526</xdr:rowOff>
    </xdr:to>
    <xdr:sp macro="" textlink="">
      <xdr:nvSpPr>
        <xdr:cNvPr id="57" name="Oval 56"/>
        <xdr:cNvSpPr/>
      </xdr:nvSpPr>
      <xdr:spPr>
        <a:xfrm>
          <a:off x="6791325" y="15220950"/>
          <a:ext cx="971549" cy="46672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609600</xdr:colOff>
      <xdr:row>93</xdr:row>
      <xdr:rowOff>9525</xdr:rowOff>
    </xdr:from>
    <xdr:to>
      <xdr:col>5</xdr:col>
      <xdr:colOff>809625</xdr:colOff>
      <xdr:row>94</xdr:row>
      <xdr:rowOff>123825</xdr:rowOff>
    </xdr:to>
    <xdr:cxnSp macro="">
      <xdr:nvCxnSpPr>
        <xdr:cNvPr id="67" name="Straight Arrow Connector 66"/>
        <xdr:cNvCxnSpPr>
          <a:stCxn id="25" idx="1"/>
        </xdr:cNvCxnSpPr>
      </xdr:nvCxnSpPr>
      <xdr:spPr>
        <a:xfrm flipH="1" flipV="1">
          <a:off x="4191000" y="19097625"/>
          <a:ext cx="200025" cy="3048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841741</xdr:colOff>
      <xdr:row>75</xdr:row>
      <xdr:rowOff>85725</xdr:rowOff>
    </xdr:from>
    <xdr:to>
      <xdr:col>7</xdr:col>
      <xdr:colOff>866775</xdr:colOff>
      <xdr:row>90</xdr:row>
      <xdr:rowOff>12595</xdr:rowOff>
    </xdr:to>
    <xdr:cxnSp macro="">
      <xdr:nvCxnSpPr>
        <xdr:cNvPr id="89" name="Straight Arrow Connector 88"/>
        <xdr:cNvCxnSpPr>
          <a:stCxn id="100" idx="7"/>
        </xdr:cNvCxnSpPr>
      </xdr:nvCxnSpPr>
      <xdr:spPr>
        <a:xfrm flipV="1">
          <a:off x="5270866" y="15192375"/>
          <a:ext cx="948959" cy="331777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952501</xdr:colOff>
      <xdr:row>75</xdr:row>
      <xdr:rowOff>66675</xdr:rowOff>
    </xdr:from>
    <xdr:to>
      <xdr:col>7</xdr:col>
      <xdr:colOff>266700</xdr:colOff>
      <xdr:row>85</xdr:row>
      <xdr:rowOff>180975</xdr:rowOff>
    </xdr:to>
    <xdr:cxnSp macro="">
      <xdr:nvCxnSpPr>
        <xdr:cNvPr id="91" name="Straight Arrow Connector 90"/>
        <xdr:cNvCxnSpPr/>
      </xdr:nvCxnSpPr>
      <xdr:spPr>
        <a:xfrm flipH="1" flipV="1">
          <a:off x="3505201" y="15173325"/>
          <a:ext cx="2114549" cy="2219325"/>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266699</xdr:colOff>
      <xdr:row>89</xdr:row>
      <xdr:rowOff>438150</xdr:rowOff>
    </xdr:from>
    <xdr:to>
      <xdr:col>7</xdr:col>
      <xdr:colOff>161924</xdr:colOff>
      <xdr:row>92</xdr:row>
      <xdr:rowOff>38100</xdr:rowOff>
    </xdr:to>
    <xdr:sp macro="" textlink="">
      <xdr:nvSpPr>
        <xdr:cNvPr id="100" name="Oval 99"/>
        <xdr:cNvSpPr/>
      </xdr:nvSpPr>
      <xdr:spPr>
        <a:xfrm>
          <a:off x="3848099" y="18440400"/>
          <a:ext cx="1666875"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142875</xdr:colOff>
      <xdr:row>122</xdr:row>
      <xdr:rowOff>114300</xdr:rowOff>
    </xdr:from>
    <xdr:to>
      <xdr:col>8</xdr:col>
      <xdr:colOff>876300</xdr:colOff>
      <xdr:row>124</xdr:row>
      <xdr:rowOff>66675</xdr:rowOff>
    </xdr:to>
    <xdr:sp macro="" textlink="">
      <xdr:nvSpPr>
        <xdr:cNvPr id="114" name="Oval 113"/>
        <xdr:cNvSpPr/>
      </xdr:nvSpPr>
      <xdr:spPr>
        <a:xfrm>
          <a:off x="6581775" y="24536400"/>
          <a:ext cx="733425" cy="3333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19050</xdr:colOff>
      <xdr:row>125</xdr:row>
      <xdr:rowOff>104775</xdr:rowOff>
    </xdr:from>
    <xdr:to>
      <xdr:col>7</xdr:col>
      <xdr:colOff>133350</xdr:colOff>
      <xdr:row>127</xdr:row>
      <xdr:rowOff>180975</xdr:rowOff>
    </xdr:to>
    <xdr:sp macro="" textlink="">
      <xdr:nvSpPr>
        <xdr:cNvPr id="115" name="Oval 114"/>
        <xdr:cNvSpPr/>
      </xdr:nvSpPr>
      <xdr:spPr>
        <a:xfrm>
          <a:off x="4448175" y="25098375"/>
          <a:ext cx="1038225" cy="4572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95251</xdr:colOff>
      <xdr:row>166</xdr:row>
      <xdr:rowOff>171449</xdr:rowOff>
    </xdr:from>
    <xdr:to>
      <xdr:col>11</xdr:col>
      <xdr:colOff>152401</xdr:colOff>
      <xdr:row>168</xdr:row>
      <xdr:rowOff>104774</xdr:rowOff>
    </xdr:to>
    <xdr:sp macro="" textlink="">
      <xdr:nvSpPr>
        <xdr:cNvPr id="129" name="Oval 128"/>
        <xdr:cNvSpPr/>
      </xdr:nvSpPr>
      <xdr:spPr>
        <a:xfrm>
          <a:off x="8591551" y="33928049"/>
          <a:ext cx="666750" cy="3143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0</xdr:colOff>
      <xdr:row>184</xdr:row>
      <xdr:rowOff>9525</xdr:rowOff>
    </xdr:from>
    <xdr:to>
      <xdr:col>9</xdr:col>
      <xdr:colOff>875305</xdr:colOff>
      <xdr:row>223</xdr:row>
      <xdr:rowOff>113295</xdr:rowOff>
    </xdr:to>
    <xdr:pic>
      <xdr:nvPicPr>
        <xdr:cNvPr id="139" name="Picture 138"/>
        <xdr:cNvPicPr>
          <a:picLocks noChangeAspect="1"/>
        </xdr:cNvPicPr>
      </xdr:nvPicPr>
      <xdr:blipFill rotWithShape="1">
        <a:blip xmlns:r="http://schemas.openxmlformats.org/officeDocument/2006/relationships" r:embed="rId4"/>
        <a:srcRect t="6392"/>
        <a:stretch/>
      </xdr:blipFill>
      <xdr:spPr>
        <a:xfrm>
          <a:off x="381000" y="37195125"/>
          <a:ext cx="7961905" cy="7533270"/>
        </a:xfrm>
        <a:prstGeom prst="rect">
          <a:avLst/>
        </a:prstGeom>
      </xdr:spPr>
    </xdr:pic>
    <xdr:clientData/>
  </xdr:twoCellAnchor>
  <xdr:twoCellAnchor editAs="oneCell">
    <xdr:from>
      <xdr:col>1</xdr:col>
      <xdr:colOff>9525</xdr:colOff>
      <xdr:row>228</xdr:row>
      <xdr:rowOff>9524</xdr:rowOff>
    </xdr:from>
    <xdr:to>
      <xdr:col>16</xdr:col>
      <xdr:colOff>427102</xdr:colOff>
      <xdr:row>276</xdr:row>
      <xdr:rowOff>55931</xdr:rowOff>
    </xdr:to>
    <xdr:pic>
      <xdr:nvPicPr>
        <xdr:cNvPr id="140" name="Picture 139"/>
        <xdr:cNvPicPr>
          <a:picLocks noChangeAspect="1"/>
        </xdr:cNvPicPr>
      </xdr:nvPicPr>
      <xdr:blipFill rotWithShape="1">
        <a:blip xmlns:r="http://schemas.openxmlformats.org/officeDocument/2006/relationships" r:embed="rId5"/>
        <a:srcRect t="5762"/>
        <a:stretch/>
      </xdr:blipFill>
      <xdr:spPr>
        <a:xfrm>
          <a:off x="390525" y="44624624"/>
          <a:ext cx="12190477" cy="9190407"/>
        </a:xfrm>
        <a:prstGeom prst="rect">
          <a:avLst/>
        </a:prstGeom>
        <a:ln>
          <a:solidFill>
            <a:schemeClr val="tx1"/>
          </a:solidFill>
        </a:ln>
      </xdr:spPr>
    </xdr:pic>
    <xdr:clientData/>
  </xdr:twoCellAnchor>
  <xdr:twoCellAnchor>
    <xdr:from>
      <xdr:col>2</xdr:col>
      <xdr:colOff>333376</xdr:colOff>
      <xdr:row>150</xdr:row>
      <xdr:rowOff>104774</xdr:rowOff>
    </xdr:from>
    <xdr:to>
      <xdr:col>4</xdr:col>
      <xdr:colOff>38100</xdr:colOff>
      <xdr:row>152</xdr:row>
      <xdr:rowOff>123825</xdr:rowOff>
    </xdr:to>
    <xdr:sp macro="" textlink="">
      <xdr:nvSpPr>
        <xdr:cNvPr id="141" name="Oval 140"/>
        <xdr:cNvSpPr/>
      </xdr:nvSpPr>
      <xdr:spPr>
        <a:xfrm>
          <a:off x="1190626" y="30813374"/>
          <a:ext cx="1400174" cy="40005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314325</xdr:colOff>
      <xdr:row>210</xdr:row>
      <xdr:rowOff>161925</xdr:rowOff>
    </xdr:from>
    <xdr:to>
      <xdr:col>1</xdr:col>
      <xdr:colOff>190500</xdr:colOff>
      <xdr:row>212</xdr:row>
      <xdr:rowOff>28575</xdr:rowOff>
    </xdr:to>
    <xdr:cxnSp macro="">
      <xdr:nvCxnSpPr>
        <xdr:cNvPr id="156" name="Straight Arrow Connector 155"/>
        <xdr:cNvCxnSpPr>
          <a:stCxn id="134" idx="2"/>
        </xdr:cNvCxnSpPr>
      </xdr:nvCxnSpPr>
      <xdr:spPr>
        <a:xfrm>
          <a:off x="314325" y="41538525"/>
          <a:ext cx="257175" cy="24765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342900</xdr:colOff>
      <xdr:row>214</xdr:row>
      <xdr:rowOff>38102</xdr:rowOff>
    </xdr:from>
    <xdr:to>
      <xdr:col>3</xdr:col>
      <xdr:colOff>866777</xdr:colOff>
      <xdr:row>215</xdr:row>
      <xdr:rowOff>85725</xdr:rowOff>
    </xdr:to>
    <xdr:cxnSp macro="">
      <xdr:nvCxnSpPr>
        <xdr:cNvPr id="158" name="Straight Arrow Connector 157"/>
        <xdr:cNvCxnSpPr/>
      </xdr:nvCxnSpPr>
      <xdr:spPr>
        <a:xfrm flipH="1">
          <a:off x="1809750" y="42176702"/>
          <a:ext cx="523877" cy="2381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219</xdr:row>
      <xdr:rowOff>161926</xdr:rowOff>
    </xdr:from>
    <xdr:to>
      <xdr:col>2</xdr:col>
      <xdr:colOff>514350</xdr:colOff>
      <xdr:row>221</xdr:row>
      <xdr:rowOff>161926</xdr:rowOff>
    </xdr:to>
    <xdr:sp macro="" textlink="">
      <xdr:nvSpPr>
        <xdr:cNvPr id="165" name="Oval 164"/>
        <xdr:cNvSpPr/>
      </xdr:nvSpPr>
      <xdr:spPr>
        <a:xfrm>
          <a:off x="419100" y="43253026"/>
          <a:ext cx="952500" cy="381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66675</xdr:colOff>
      <xdr:row>112</xdr:row>
      <xdr:rowOff>47624</xdr:rowOff>
    </xdr:from>
    <xdr:to>
      <xdr:col>4</xdr:col>
      <xdr:colOff>209550</xdr:colOff>
      <xdr:row>115</xdr:row>
      <xdr:rowOff>38099</xdr:rowOff>
    </xdr:to>
    <xdr:sp macro="" textlink="">
      <xdr:nvSpPr>
        <xdr:cNvPr id="167" name="TextBox 166"/>
        <xdr:cNvSpPr txBox="1"/>
      </xdr:nvSpPr>
      <xdr:spPr>
        <a:xfrm>
          <a:off x="447675" y="22755224"/>
          <a:ext cx="2314575" cy="561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66675</xdr:colOff>
      <xdr:row>142</xdr:row>
      <xdr:rowOff>180975</xdr:rowOff>
    </xdr:from>
    <xdr:to>
      <xdr:col>4</xdr:col>
      <xdr:colOff>209550</xdr:colOff>
      <xdr:row>146</xdr:row>
      <xdr:rowOff>28575</xdr:rowOff>
    </xdr:to>
    <xdr:sp macro="" textlink="">
      <xdr:nvSpPr>
        <xdr:cNvPr id="168" name="TextBox 167"/>
        <xdr:cNvSpPr txBox="1"/>
      </xdr:nvSpPr>
      <xdr:spPr>
        <a:xfrm>
          <a:off x="447675" y="28603575"/>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171450</xdr:colOff>
      <xdr:row>194</xdr:row>
      <xdr:rowOff>95250</xdr:rowOff>
    </xdr:from>
    <xdr:to>
      <xdr:col>4</xdr:col>
      <xdr:colOff>314325</xdr:colOff>
      <xdr:row>197</xdr:row>
      <xdr:rowOff>57150</xdr:rowOff>
    </xdr:to>
    <xdr:sp macro="" textlink="">
      <xdr:nvSpPr>
        <xdr:cNvPr id="169" name="TextBox 168"/>
        <xdr:cNvSpPr txBox="1"/>
      </xdr:nvSpPr>
      <xdr:spPr>
        <a:xfrm>
          <a:off x="552450" y="38423850"/>
          <a:ext cx="2314575" cy="533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104775</xdr:colOff>
      <xdr:row>238</xdr:row>
      <xdr:rowOff>133349</xdr:rowOff>
    </xdr:from>
    <xdr:to>
      <xdr:col>4</xdr:col>
      <xdr:colOff>247650</xdr:colOff>
      <xdr:row>241</xdr:row>
      <xdr:rowOff>171449</xdr:rowOff>
    </xdr:to>
    <xdr:sp macro="" textlink="">
      <xdr:nvSpPr>
        <xdr:cNvPr id="170" name="TextBox 169"/>
        <xdr:cNvSpPr txBox="1"/>
      </xdr:nvSpPr>
      <xdr:spPr>
        <a:xfrm>
          <a:off x="485775" y="46653449"/>
          <a:ext cx="23145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476250</xdr:colOff>
      <xdr:row>121</xdr:row>
      <xdr:rowOff>114299</xdr:rowOff>
    </xdr:from>
    <xdr:to>
      <xdr:col>4</xdr:col>
      <xdr:colOff>971550</xdr:colOff>
      <xdr:row>122</xdr:row>
      <xdr:rowOff>104774</xdr:rowOff>
    </xdr:to>
    <xdr:sp macro="" textlink="">
      <xdr:nvSpPr>
        <xdr:cNvPr id="171" name="TextBox 170"/>
        <xdr:cNvSpPr txBox="1"/>
      </xdr:nvSpPr>
      <xdr:spPr>
        <a:xfrm>
          <a:off x="1943100" y="24536399"/>
          <a:ext cx="1581150" cy="180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485776</xdr:colOff>
      <xdr:row>122</xdr:row>
      <xdr:rowOff>180975</xdr:rowOff>
    </xdr:from>
    <xdr:to>
      <xdr:col>4</xdr:col>
      <xdr:colOff>904876</xdr:colOff>
      <xdr:row>124</xdr:row>
      <xdr:rowOff>9525</xdr:rowOff>
    </xdr:to>
    <xdr:sp macro="" textlink="">
      <xdr:nvSpPr>
        <xdr:cNvPr id="172" name="TextBox 171"/>
        <xdr:cNvSpPr txBox="1"/>
      </xdr:nvSpPr>
      <xdr:spPr>
        <a:xfrm>
          <a:off x="1952626" y="24793575"/>
          <a:ext cx="1504950" cy="2095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352425</xdr:colOff>
      <xdr:row>121</xdr:row>
      <xdr:rowOff>104775</xdr:rowOff>
    </xdr:from>
    <xdr:to>
      <xdr:col>3</xdr:col>
      <xdr:colOff>342900</xdr:colOff>
      <xdr:row>122</xdr:row>
      <xdr:rowOff>95250</xdr:rowOff>
    </xdr:to>
    <xdr:sp macro="" textlink="">
      <xdr:nvSpPr>
        <xdr:cNvPr id="173" name="TextBox 172"/>
        <xdr:cNvSpPr txBox="1"/>
      </xdr:nvSpPr>
      <xdr:spPr>
        <a:xfrm>
          <a:off x="733425" y="24526875"/>
          <a:ext cx="1076325" cy="180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14</xdr:col>
      <xdr:colOff>438150</xdr:colOff>
      <xdr:row>106</xdr:row>
      <xdr:rowOff>142875</xdr:rowOff>
    </xdr:from>
    <xdr:to>
      <xdr:col>16</xdr:col>
      <xdr:colOff>295275</xdr:colOff>
      <xdr:row>107</xdr:row>
      <xdr:rowOff>133350</xdr:rowOff>
    </xdr:to>
    <xdr:sp macro="" textlink="">
      <xdr:nvSpPr>
        <xdr:cNvPr id="174" name="TextBox 173"/>
        <xdr:cNvSpPr txBox="1"/>
      </xdr:nvSpPr>
      <xdr:spPr>
        <a:xfrm>
          <a:off x="11372850" y="21707475"/>
          <a:ext cx="1076325" cy="1809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76200</xdr:colOff>
      <xdr:row>122</xdr:row>
      <xdr:rowOff>180975</xdr:rowOff>
    </xdr:from>
    <xdr:to>
      <xdr:col>2</xdr:col>
      <xdr:colOff>590550</xdr:colOff>
      <xdr:row>124</xdr:row>
      <xdr:rowOff>0</xdr:rowOff>
    </xdr:to>
    <xdr:sp macro="" textlink="">
      <xdr:nvSpPr>
        <xdr:cNvPr id="175" name="TextBox 174"/>
        <xdr:cNvSpPr txBox="1"/>
      </xdr:nvSpPr>
      <xdr:spPr>
        <a:xfrm>
          <a:off x="457200" y="24793575"/>
          <a:ext cx="99060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t>62-XXXX</a:t>
          </a:r>
        </a:p>
      </xdr:txBody>
    </xdr:sp>
    <xdr:clientData/>
  </xdr:twoCellAnchor>
  <xdr:twoCellAnchor>
    <xdr:from>
      <xdr:col>1</xdr:col>
      <xdr:colOff>100379</xdr:colOff>
      <xdr:row>122</xdr:row>
      <xdr:rowOff>168519</xdr:rowOff>
    </xdr:from>
    <xdr:to>
      <xdr:col>1</xdr:col>
      <xdr:colOff>100379</xdr:colOff>
      <xdr:row>124</xdr:row>
      <xdr:rowOff>7327</xdr:rowOff>
    </xdr:to>
    <xdr:cxnSp macro="">
      <xdr:nvCxnSpPr>
        <xdr:cNvPr id="185" name="Straight Connector 184"/>
        <xdr:cNvCxnSpPr/>
      </xdr:nvCxnSpPr>
      <xdr:spPr>
        <a:xfrm>
          <a:off x="481379" y="24781119"/>
          <a:ext cx="0" cy="21980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419100</xdr:colOff>
      <xdr:row>38</xdr:row>
      <xdr:rowOff>4763</xdr:rowOff>
    </xdr:from>
    <xdr:to>
      <xdr:col>1</xdr:col>
      <xdr:colOff>419100</xdr:colOff>
      <xdr:row>38</xdr:row>
      <xdr:rowOff>4763</xdr:rowOff>
    </xdr:to>
    <xdr:cxnSp macro="">
      <xdr:nvCxnSpPr>
        <xdr:cNvPr id="192" name="Straight Connector 191"/>
        <xdr:cNvCxnSpPr>
          <a:stCxn id="28" idx="1"/>
          <a:endCxn id="28" idx="1"/>
        </xdr:cNvCxnSpPr>
      </xdr:nvCxnSpPr>
      <xdr:spPr>
        <a:xfrm>
          <a:off x="800100" y="7938528"/>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419100</xdr:colOff>
      <xdr:row>37</xdr:row>
      <xdr:rowOff>128027</xdr:rowOff>
    </xdr:from>
    <xdr:to>
      <xdr:col>1</xdr:col>
      <xdr:colOff>422375</xdr:colOff>
      <xdr:row>38</xdr:row>
      <xdr:rowOff>50051</xdr:rowOff>
    </xdr:to>
    <xdr:cxnSp macro="">
      <xdr:nvCxnSpPr>
        <xdr:cNvPr id="194" name="Straight Connector 193"/>
        <xdr:cNvCxnSpPr/>
      </xdr:nvCxnSpPr>
      <xdr:spPr>
        <a:xfrm>
          <a:off x="800100" y="7871292"/>
          <a:ext cx="3275" cy="1125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257175</xdr:colOff>
      <xdr:row>89</xdr:row>
      <xdr:rowOff>457200</xdr:rowOff>
    </xdr:from>
    <xdr:to>
      <xdr:col>2</xdr:col>
      <xdr:colOff>171450</xdr:colOff>
      <xdr:row>92</xdr:row>
      <xdr:rowOff>85725</xdr:rowOff>
    </xdr:to>
    <xdr:sp macro="" textlink="">
      <xdr:nvSpPr>
        <xdr:cNvPr id="200" name="Oval 199"/>
        <xdr:cNvSpPr/>
      </xdr:nvSpPr>
      <xdr:spPr>
        <a:xfrm>
          <a:off x="257175" y="18478500"/>
          <a:ext cx="771525" cy="50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866775</xdr:colOff>
      <xdr:row>89</xdr:row>
      <xdr:rowOff>209550</xdr:rowOff>
    </xdr:from>
    <xdr:to>
      <xdr:col>4</xdr:col>
      <xdr:colOff>38100</xdr:colOff>
      <xdr:row>90</xdr:row>
      <xdr:rowOff>19050</xdr:rowOff>
    </xdr:to>
    <xdr:sp macro="" textlink="">
      <xdr:nvSpPr>
        <xdr:cNvPr id="208" name="TextBox 207"/>
        <xdr:cNvSpPr txBox="1"/>
      </xdr:nvSpPr>
      <xdr:spPr>
        <a:xfrm>
          <a:off x="2333625" y="182308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0</xdr:col>
      <xdr:colOff>209550</xdr:colOff>
      <xdr:row>253</xdr:row>
      <xdr:rowOff>0</xdr:rowOff>
    </xdr:from>
    <xdr:to>
      <xdr:col>14</xdr:col>
      <xdr:colOff>133350</xdr:colOff>
      <xdr:row>256</xdr:row>
      <xdr:rowOff>76199</xdr:rowOff>
    </xdr:to>
    <xdr:sp macro="" textlink="">
      <xdr:nvSpPr>
        <xdr:cNvPr id="260" name="Oval 259"/>
        <xdr:cNvSpPr/>
      </xdr:nvSpPr>
      <xdr:spPr>
        <a:xfrm>
          <a:off x="209550" y="49377600"/>
          <a:ext cx="10858500" cy="6476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990600</xdr:colOff>
      <xdr:row>267</xdr:row>
      <xdr:rowOff>0</xdr:rowOff>
    </xdr:from>
    <xdr:to>
      <xdr:col>11</xdr:col>
      <xdr:colOff>200026</xdr:colOff>
      <xdr:row>268</xdr:row>
      <xdr:rowOff>114300</xdr:rowOff>
    </xdr:to>
    <xdr:sp macro="" textlink="">
      <xdr:nvSpPr>
        <xdr:cNvPr id="262" name="Oval 261"/>
        <xdr:cNvSpPr/>
      </xdr:nvSpPr>
      <xdr:spPr>
        <a:xfrm>
          <a:off x="8458200" y="52044600"/>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57150</xdr:colOff>
      <xdr:row>267</xdr:row>
      <xdr:rowOff>0</xdr:rowOff>
    </xdr:from>
    <xdr:to>
      <xdr:col>16</xdr:col>
      <xdr:colOff>295276</xdr:colOff>
      <xdr:row>268</xdr:row>
      <xdr:rowOff>114300</xdr:rowOff>
    </xdr:to>
    <xdr:sp macro="" textlink="">
      <xdr:nvSpPr>
        <xdr:cNvPr id="263" name="Oval 262"/>
        <xdr:cNvSpPr/>
      </xdr:nvSpPr>
      <xdr:spPr>
        <a:xfrm>
          <a:off x="11601450" y="52044600"/>
          <a:ext cx="847726"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466725</xdr:colOff>
      <xdr:row>165</xdr:row>
      <xdr:rowOff>161925</xdr:rowOff>
    </xdr:from>
    <xdr:to>
      <xdr:col>5</xdr:col>
      <xdr:colOff>76200</xdr:colOff>
      <xdr:row>166</xdr:row>
      <xdr:rowOff>152401</xdr:rowOff>
    </xdr:to>
    <xdr:sp macro="" textlink="">
      <xdr:nvSpPr>
        <xdr:cNvPr id="264" name="TextBox 263"/>
        <xdr:cNvSpPr txBox="1"/>
      </xdr:nvSpPr>
      <xdr:spPr>
        <a:xfrm>
          <a:off x="1933575" y="3296602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485775</xdr:colOff>
      <xdr:row>167</xdr:row>
      <xdr:rowOff>47625</xdr:rowOff>
    </xdr:from>
    <xdr:to>
      <xdr:col>5</xdr:col>
      <xdr:colOff>95250</xdr:colOff>
      <xdr:row>168</xdr:row>
      <xdr:rowOff>38101</xdr:rowOff>
    </xdr:to>
    <xdr:sp macro="" textlink="">
      <xdr:nvSpPr>
        <xdr:cNvPr id="265" name="TextBox 264"/>
        <xdr:cNvSpPr txBox="1"/>
      </xdr:nvSpPr>
      <xdr:spPr>
        <a:xfrm>
          <a:off x="1952625" y="3323272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476250</xdr:colOff>
      <xdr:row>169</xdr:row>
      <xdr:rowOff>180975</xdr:rowOff>
    </xdr:from>
    <xdr:to>
      <xdr:col>5</xdr:col>
      <xdr:colOff>85725</xdr:colOff>
      <xdr:row>170</xdr:row>
      <xdr:rowOff>171451</xdr:rowOff>
    </xdr:to>
    <xdr:sp macro="" textlink="">
      <xdr:nvSpPr>
        <xdr:cNvPr id="266" name="TextBox 265"/>
        <xdr:cNvSpPr txBox="1"/>
      </xdr:nvSpPr>
      <xdr:spPr>
        <a:xfrm>
          <a:off x="1943100" y="337470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485775</xdr:colOff>
      <xdr:row>171</xdr:row>
      <xdr:rowOff>66675</xdr:rowOff>
    </xdr:from>
    <xdr:to>
      <xdr:col>5</xdr:col>
      <xdr:colOff>95250</xdr:colOff>
      <xdr:row>172</xdr:row>
      <xdr:rowOff>57151</xdr:rowOff>
    </xdr:to>
    <xdr:sp macro="" textlink="">
      <xdr:nvSpPr>
        <xdr:cNvPr id="267" name="TextBox 266"/>
        <xdr:cNvSpPr txBox="1"/>
      </xdr:nvSpPr>
      <xdr:spPr>
        <a:xfrm>
          <a:off x="1952625" y="340137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219075</xdr:colOff>
      <xdr:row>166</xdr:row>
      <xdr:rowOff>0</xdr:rowOff>
    </xdr:from>
    <xdr:to>
      <xdr:col>3</xdr:col>
      <xdr:colOff>333375</xdr:colOff>
      <xdr:row>166</xdr:row>
      <xdr:rowOff>142875</xdr:rowOff>
    </xdr:to>
    <xdr:sp macro="" textlink="">
      <xdr:nvSpPr>
        <xdr:cNvPr id="268" name="TextBox 267"/>
        <xdr:cNvSpPr txBox="1"/>
      </xdr:nvSpPr>
      <xdr:spPr>
        <a:xfrm>
          <a:off x="1076325" y="32994600"/>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209550</xdr:colOff>
      <xdr:row>170</xdr:row>
      <xdr:rowOff>19050</xdr:rowOff>
    </xdr:from>
    <xdr:to>
      <xdr:col>3</xdr:col>
      <xdr:colOff>323850</xdr:colOff>
      <xdr:row>170</xdr:row>
      <xdr:rowOff>161925</xdr:rowOff>
    </xdr:to>
    <xdr:sp macro="" textlink="">
      <xdr:nvSpPr>
        <xdr:cNvPr id="269" name="TextBox 268"/>
        <xdr:cNvSpPr txBox="1"/>
      </xdr:nvSpPr>
      <xdr:spPr>
        <a:xfrm>
          <a:off x="1066800" y="33775650"/>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228600</xdr:colOff>
      <xdr:row>171</xdr:row>
      <xdr:rowOff>85725</xdr:rowOff>
    </xdr:from>
    <xdr:to>
      <xdr:col>3</xdr:col>
      <xdr:colOff>342900</xdr:colOff>
      <xdr:row>172</xdr:row>
      <xdr:rowOff>38100</xdr:rowOff>
    </xdr:to>
    <xdr:sp macro="" textlink="">
      <xdr:nvSpPr>
        <xdr:cNvPr id="270" name="TextBox 269"/>
        <xdr:cNvSpPr txBox="1"/>
      </xdr:nvSpPr>
      <xdr:spPr>
        <a:xfrm>
          <a:off x="1085850" y="34032825"/>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447675</xdr:colOff>
      <xdr:row>167</xdr:row>
      <xdr:rowOff>47625</xdr:rowOff>
    </xdr:from>
    <xdr:to>
      <xdr:col>3</xdr:col>
      <xdr:colOff>28574</xdr:colOff>
      <xdr:row>168</xdr:row>
      <xdr:rowOff>19051</xdr:rowOff>
    </xdr:to>
    <xdr:sp macro="" textlink="">
      <xdr:nvSpPr>
        <xdr:cNvPr id="271" name="TextBox 270"/>
        <xdr:cNvSpPr txBox="1"/>
      </xdr:nvSpPr>
      <xdr:spPr>
        <a:xfrm>
          <a:off x="828675" y="33232725"/>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447675</xdr:colOff>
      <xdr:row>167</xdr:row>
      <xdr:rowOff>128588</xdr:rowOff>
    </xdr:from>
    <xdr:to>
      <xdr:col>1</xdr:col>
      <xdr:colOff>447675</xdr:colOff>
      <xdr:row>167</xdr:row>
      <xdr:rowOff>128588</xdr:rowOff>
    </xdr:to>
    <xdr:cxnSp macro="">
      <xdr:nvCxnSpPr>
        <xdr:cNvPr id="273" name="Straight Connector 272"/>
        <xdr:cNvCxnSpPr>
          <a:stCxn id="271" idx="1"/>
          <a:endCxn id="271" idx="1"/>
        </xdr:cNvCxnSpPr>
      </xdr:nvCxnSpPr>
      <xdr:spPr>
        <a:xfrm>
          <a:off x="828675" y="33313688"/>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447675</xdr:colOff>
      <xdr:row>167</xdr:row>
      <xdr:rowOff>128588</xdr:rowOff>
    </xdr:from>
    <xdr:to>
      <xdr:col>1</xdr:col>
      <xdr:colOff>447675</xdr:colOff>
      <xdr:row>167</xdr:row>
      <xdr:rowOff>128588</xdr:rowOff>
    </xdr:to>
    <xdr:cxnSp macro="">
      <xdr:nvCxnSpPr>
        <xdr:cNvPr id="275" name="Straight Connector 274"/>
        <xdr:cNvCxnSpPr>
          <a:stCxn id="271" idx="1"/>
          <a:endCxn id="271" idx="1"/>
        </xdr:cNvCxnSpPr>
      </xdr:nvCxnSpPr>
      <xdr:spPr>
        <a:xfrm>
          <a:off x="828675" y="33313688"/>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457200</xdr:colOff>
      <xdr:row>167</xdr:row>
      <xdr:rowOff>57150</xdr:rowOff>
    </xdr:from>
    <xdr:to>
      <xdr:col>1</xdr:col>
      <xdr:colOff>457200</xdr:colOff>
      <xdr:row>167</xdr:row>
      <xdr:rowOff>171450</xdr:rowOff>
    </xdr:to>
    <xdr:cxnSp macro="">
      <xdr:nvCxnSpPr>
        <xdr:cNvPr id="277" name="Straight Connector 276"/>
        <xdr:cNvCxnSpPr/>
      </xdr:nvCxnSpPr>
      <xdr:spPr>
        <a:xfrm>
          <a:off x="838200" y="33242250"/>
          <a:ext cx="0" cy="1143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476250</xdr:colOff>
      <xdr:row>266</xdr:row>
      <xdr:rowOff>28575</xdr:rowOff>
    </xdr:from>
    <xdr:to>
      <xdr:col>5</xdr:col>
      <xdr:colOff>85725</xdr:colOff>
      <xdr:row>267</xdr:row>
      <xdr:rowOff>19051</xdr:rowOff>
    </xdr:to>
    <xdr:sp macro="" textlink="">
      <xdr:nvSpPr>
        <xdr:cNvPr id="279" name="TextBox 278"/>
        <xdr:cNvSpPr txBox="1"/>
      </xdr:nvSpPr>
      <xdr:spPr>
        <a:xfrm>
          <a:off x="1943100" y="518826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476250</xdr:colOff>
      <xdr:row>267</xdr:row>
      <xdr:rowOff>76200</xdr:rowOff>
    </xdr:from>
    <xdr:to>
      <xdr:col>5</xdr:col>
      <xdr:colOff>85725</xdr:colOff>
      <xdr:row>268</xdr:row>
      <xdr:rowOff>66676</xdr:rowOff>
    </xdr:to>
    <xdr:sp macro="" textlink="">
      <xdr:nvSpPr>
        <xdr:cNvPr id="280" name="TextBox 279"/>
        <xdr:cNvSpPr txBox="1"/>
      </xdr:nvSpPr>
      <xdr:spPr>
        <a:xfrm>
          <a:off x="1943100" y="5212080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476250</xdr:colOff>
      <xdr:row>269</xdr:row>
      <xdr:rowOff>171450</xdr:rowOff>
    </xdr:from>
    <xdr:to>
      <xdr:col>5</xdr:col>
      <xdr:colOff>85725</xdr:colOff>
      <xdr:row>270</xdr:row>
      <xdr:rowOff>161926</xdr:rowOff>
    </xdr:to>
    <xdr:sp macro="" textlink="">
      <xdr:nvSpPr>
        <xdr:cNvPr id="281" name="TextBox 280"/>
        <xdr:cNvSpPr txBox="1"/>
      </xdr:nvSpPr>
      <xdr:spPr>
        <a:xfrm>
          <a:off x="1943100" y="52597050"/>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485775</xdr:colOff>
      <xdr:row>271</xdr:row>
      <xdr:rowOff>28575</xdr:rowOff>
    </xdr:from>
    <xdr:to>
      <xdr:col>5</xdr:col>
      <xdr:colOff>95250</xdr:colOff>
      <xdr:row>272</xdr:row>
      <xdr:rowOff>19051</xdr:rowOff>
    </xdr:to>
    <xdr:sp macro="" textlink="">
      <xdr:nvSpPr>
        <xdr:cNvPr id="282" name="TextBox 281"/>
        <xdr:cNvSpPr txBox="1"/>
      </xdr:nvSpPr>
      <xdr:spPr>
        <a:xfrm>
          <a:off x="1952625" y="52835175"/>
          <a:ext cx="1724025" cy="18097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209550</xdr:colOff>
      <xdr:row>266</xdr:row>
      <xdr:rowOff>47625</xdr:rowOff>
    </xdr:from>
    <xdr:to>
      <xdr:col>3</xdr:col>
      <xdr:colOff>323850</xdr:colOff>
      <xdr:row>267</xdr:row>
      <xdr:rowOff>0</xdr:rowOff>
    </xdr:to>
    <xdr:sp macro="" textlink="">
      <xdr:nvSpPr>
        <xdr:cNvPr id="283" name="TextBox 282"/>
        <xdr:cNvSpPr txBox="1"/>
      </xdr:nvSpPr>
      <xdr:spPr>
        <a:xfrm>
          <a:off x="1066800" y="51901725"/>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209550</xdr:colOff>
      <xdr:row>270</xdr:row>
      <xdr:rowOff>0</xdr:rowOff>
    </xdr:from>
    <xdr:to>
      <xdr:col>3</xdr:col>
      <xdr:colOff>323850</xdr:colOff>
      <xdr:row>270</xdr:row>
      <xdr:rowOff>142875</xdr:rowOff>
    </xdr:to>
    <xdr:sp macro="" textlink="">
      <xdr:nvSpPr>
        <xdr:cNvPr id="284" name="TextBox 283"/>
        <xdr:cNvSpPr txBox="1"/>
      </xdr:nvSpPr>
      <xdr:spPr>
        <a:xfrm>
          <a:off x="1066800" y="52616100"/>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2</xdr:col>
      <xdr:colOff>209550</xdr:colOff>
      <xdr:row>271</xdr:row>
      <xdr:rowOff>47625</xdr:rowOff>
    </xdr:from>
    <xdr:to>
      <xdr:col>3</xdr:col>
      <xdr:colOff>323850</xdr:colOff>
      <xdr:row>272</xdr:row>
      <xdr:rowOff>0</xdr:rowOff>
    </xdr:to>
    <xdr:sp macro="" textlink="">
      <xdr:nvSpPr>
        <xdr:cNvPr id="285" name="TextBox 284"/>
        <xdr:cNvSpPr txBox="1"/>
      </xdr:nvSpPr>
      <xdr:spPr>
        <a:xfrm>
          <a:off x="1066800" y="52854225"/>
          <a:ext cx="723900" cy="142875"/>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428625</xdr:colOff>
      <xdr:row>267</xdr:row>
      <xdr:rowOff>76200</xdr:rowOff>
    </xdr:from>
    <xdr:to>
      <xdr:col>3</xdr:col>
      <xdr:colOff>9524</xdr:colOff>
      <xdr:row>268</xdr:row>
      <xdr:rowOff>47626</xdr:rowOff>
    </xdr:to>
    <xdr:sp macro="" textlink="">
      <xdr:nvSpPr>
        <xdr:cNvPr id="286" name="TextBox 285"/>
        <xdr:cNvSpPr txBox="1"/>
      </xdr:nvSpPr>
      <xdr:spPr>
        <a:xfrm>
          <a:off x="809625" y="52120800"/>
          <a:ext cx="666749" cy="161926"/>
        </a:xfrm>
        <a:prstGeom prst="rect">
          <a:avLst/>
        </a:prstGeom>
        <a:solidFill>
          <a:schemeClr val="accent5">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100"/>
            <a:t>62-XXXX</a:t>
          </a:r>
        </a:p>
      </xdr:txBody>
    </xdr:sp>
    <xdr:clientData/>
  </xdr:twoCellAnchor>
  <xdr:twoCellAnchor>
    <xdr:from>
      <xdr:col>1</xdr:col>
      <xdr:colOff>447675</xdr:colOff>
      <xdr:row>267</xdr:row>
      <xdr:rowOff>95250</xdr:rowOff>
    </xdr:from>
    <xdr:to>
      <xdr:col>1</xdr:col>
      <xdr:colOff>447675</xdr:colOff>
      <xdr:row>268</xdr:row>
      <xdr:rowOff>9525</xdr:rowOff>
    </xdr:to>
    <xdr:cxnSp macro="">
      <xdr:nvCxnSpPr>
        <xdr:cNvPr id="288" name="Straight Connector 287"/>
        <xdr:cNvCxnSpPr/>
      </xdr:nvCxnSpPr>
      <xdr:spPr>
        <a:xfrm>
          <a:off x="828675" y="52139850"/>
          <a:ext cx="0" cy="1047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809625</xdr:colOff>
      <xdr:row>93</xdr:row>
      <xdr:rowOff>161925</xdr:rowOff>
    </xdr:from>
    <xdr:to>
      <xdr:col>6</xdr:col>
      <xdr:colOff>219075</xdr:colOff>
      <xdr:row>95</xdr:row>
      <xdr:rowOff>85725</xdr:rowOff>
    </xdr:to>
    <xdr:sp macro="" textlink="">
      <xdr:nvSpPr>
        <xdr:cNvPr id="25" name="TextBox 24"/>
        <xdr:cNvSpPr txBox="1"/>
      </xdr:nvSpPr>
      <xdr:spPr>
        <a:xfrm>
          <a:off x="4391025" y="19250025"/>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5</a:t>
          </a:r>
        </a:p>
      </xdr:txBody>
    </xdr:sp>
    <xdr:clientData/>
  </xdr:twoCellAnchor>
  <xdr:twoCellAnchor>
    <xdr:from>
      <xdr:col>0</xdr:col>
      <xdr:colOff>257175</xdr:colOff>
      <xdr:row>89</xdr:row>
      <xdr:rowOff>238125</xdr:rowOff>
    </xdr:from>
    <xdr:to>
      <xdr:col>1</xdr:col>
      <xdr:colOff>152400</xdr:colOff>
      <xdr:row>90</xdr:row>
      <xdr:rowOff>19050</xdr:rowOff>
    </xdr:to>
    <xdr:sp macro="" textlink="">
      <xdr:nvSpPr>
        <xdr:cNvPr id="56" name="TextBox 55"/>
        <xdr:cNvSpPr txBox="1"/>
      </xdr:nvSpPr>
      <xdr:spPr>
        <a:xfrm flipH="1">
          <a:off x="257175" y="18259425"/>
          <a:ext cx="27622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4</a:t>
          </a:r>
        </a:p>
      </xdr:txBody>
    </xdr:sp>
    <xdr:clientData/>
  </xdr:twoCellAnchor>
  <xdr:twoCellAnchor>
    <xdr:from>
      <xdr:col>2</xdr:col>
      <xdr:colOff>552450</xdr:colOff>
      <xdr:row>36</xdr:row>
      <xdr:rowOff>85725</xdr:rowOff>
    </xdr:from>
    <xdr:to>
      <xdr:col>3</xdr:col>
      <xdr:colOff>219075</xdr:colOff>
      <xdr:row>37</xdr:row>
      <xdr:rowOff>171450</xdr:rowOff>
    </xdr:to>
    <xdr:sp macro="" textlink="">
      <xdr:nvSpPr>
        <xdr:cNvPr id="105" name="TextBox 104"/>
        <xdr:cNvSpPr txBox="1"/>
      </xdr:nvSpPr>
      <xdr:spPr>
        <a:xfrm flipH="1">
          <a:off x="1409700" y="7067550"/>
          <a:ext cx="276225" cy="2762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4</a:t>
          </a:r>
        </a:p>
      </xdr:txBody>
    </xdr:sp>
    <xdr:clientData/>
  </xdr:twoCellAnchor>
  <xdr:twoCellAnchor>
    <xdr:from>
      <xdr:col>6</xdr:col>
      <xdr:colOff>219075</xdr:colOff>
      <xdr:row>92</xdr:row>
      <xdr:rowOff>180975</xdr:rowOff>
    </xdr:from>
    <xdr:to>
      <xdr:col>6</xdr:col>
      <xdr:colOff>514350</xdr:colOff>
      <xdr:row>94</xdr:row>
      <xdr:rowOff>123825</xdr:rowOff>
    </xdr:to>
    <xdr:cxnSp macro="">
      <xdr:nvCxnSpPr>
        <xdr:cNvPr id="108" name="Straight Arrow Connector 107"/>
        <xdr:cNvCxnSpPr>
          <a:stCxn id="25" idx="3"/>
        </xdr:cNvCxnSpPr>
      </xdr:nvCxnSpPr>
      <xdr:spPr>
        <a:xfrm flipV="1">
          <a:off x="4648200" y="19078575"/>
          <a:ext cx="295275" cy="32385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742950</xdr:colOff>
      <xdr:row>39</xdr:row>
      <xdr:rowOff>123825</xdr:rowOff>
    </xdr:from>
    <xdr:to>
      <xdr:col>8</xdr:col>
      <xdr:colOff>1000125</xdr:colOff>
      <xdr:row>41</xdr:row>
      <xdr:rowOff>9525</xdr:rowOff>
    </xdr:to>
    <xdr:sp macro="" textlink="">
      <xdr:nvSpPr>
        <xdr:cNvPr id="113" name="TextBox 112"/>
        <xdr:cNvSpPr txBox="1"/>
      </xdr:nvSpPr>
      <xdr:spPr>
        <a:xfrm>
          <a:off x="7181850" y="76771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5</a:t>
          </a:r>
        </a:p>
      </xdr:txBody>
    </xdr:sp>
    <xdr:clientData/>
  </xdr:twoCellAnchor>
  <xdr:twoCellAnchor>
    <xdr:from>
      <xdr:col>7</xdr:col>
      <xdr:colOff>540292</xdr:colOff>
      <xdr:row>38</xdr:row>
      <xdr:rowOff>117287</xdr:rowOff>
    </xdr:from>
    <xdr:to>
      <xdr:col>8</xdr:col>
      <xdr:colOff>752475</xdr:colOff>
      <xdr:row>40</xdr:row>
      <xdr:rowOff>95250</xdr:rowOff>
    </xdr:to>
    <xdr:cxnSp macro="">
      <xdr:nvCxnSpPr>
        <xdr:cNvPr id="116" name="Straight Arrow Connector 115"/>
        <xdr:cNvCxnSpPr>
          <a:endCxn id="17" idx="5"/>
        </xdr:cNvCxnSpPr>
      </xdr:nvCxnSpPr>
      <xdr:spPr>
        <a:xfrm flipH="1" flipV="1">
          <a:off x="5893342" y="7480112"/>
          <a:ext cx="1298033" cy="39706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556313</xdr:colOff>
      <xdr:row>38</xdr:row>
      <xdr:rowOff>126812</xdr:rowOff>
    </xdr:from>
    <xdr:to>
      <xdr:col>8</xdr:col>
      <xdr:colOff>742951</xdr:colOff>
      <xdr:row>40</xdr:row>
      <xdr:rowOff>76202</xdr:rowOff>
    </xdr:to>
    <xdr:cxnSp macro="">
      <xdr:nvCxnSpPr>
        <xdr:cNvPr id="117" name="Straight Arrow Connector 116"/>
        <xdr:cNvCxnSpPr>
          <a:endCxn id="18" idx="5"/>
        </xdr:cNvCxnSpPr>
      </xdr:nvCxnSpPr>
      <xdr:spPr>
        <a:xfrm flipH="1" flipV="1">
          <a:off x="6995213" y="7489637"/>
          <a:ext cx="186638" cy="36849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971550</xdr:colOff>
      <xdr:row>59</xdr:row>
      <xdr:rowOff>123825</xdr:rowOff>
    </xdr:from>
    <xdr:to>
      <xdr:col>4</xdr:col>
      <xdr:colOff>142875</xdr:colOff>
      <xdr:row>61</xdr:row>
      <xdr:rowOff>28575</xdr:rowOff>
    </xdr:to>
    <xdr:sp macro="" textlink="">
      <xdr:nvSpPr>
        <xdr:cNvPr id="120" name="TextBox 119"/>
        <xdr:cNvSpPr txBox="1"/>
      </xdr:nvSpPr>
      <xdr:spPr>
        <a:xfrm>
          <a:off x="2438400" y="11534775"/>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6</a:t>
          </a:r>
        </a:p>
      </xdr:txBody>
    </xdr:sp>
    <xdr:clientData/>
  </xdr:twoCellAnchor>
  <xdr:twoCellAnchor>
    <xdr:from>
      <xdr:col>7</xdr:col>
      <xdr:colOff>123825</xdr:colOff>
      <xdr:row>85</xdr:row>
      <xdr:rowOff>9525</xdr:rowOff>
    </xdr:from>
    <xdr:to>
      <xdr:col>7</xdr:col>
      <xdr:colOff>381000</xdr:colOff>
      <xdr:row>86</xdr:row>
      <xdr:rowOff>104775</xdr:rowOff>
    </xdr:to>
    <xdr:sp macro="" textlink="">
      <xdr:nvSpPr>
        <xdr:cNvPr id="121" name="TextBox 120"/>
        <xdr:cNvSpPr txBox="1"/>
      </xdr:nvSpPr>
      <xdr:spPr>
        <a:xfrm>
          <a:off x="5476875" y="1722120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7</a:t>
          </a:r>
        </a:p>
      </xdr:txBody>
    </xdr:sp>
    <xdr:clientData/>
  </xdr:twoCellAnchor>
  <xdr:twoCellAnchor>
    <xdr:from>
      <xdr:col>9</xdr:col>
      <xdr:colOff>133350</xdr:colOff>
      <xdr:row>74</xdr:row>
      <xdr:rowOff>57150</xdr:rowOff>
    </xdr:from>
    <xdr:to>
      <xdr:col>9</xdr:col>
      <xdr:colOff>390525</xdr:colOff>
      <xdr:row>75</xdr:row>
      <xdr:rowOff>152400</xdr:rowOff>
    </xdr:to>
    <xdr:sp macro="" textlink="">
      <xdr:nvSpPr>
        <xdr:cNvPr id="124" name="TextBox 123"/>
        <xdr:cNvSpPr txBox="1"/>
      </xdr:nvSpPr>
      <xdr:spPr>
        <a:xfrm>
          <a:off x="7600950" y="149542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8</a:t>
          </a:r>
        </a:p>
      </xdr:txBody>
    </xdr:sp>
    <xdr:clientData/>
  </xdr:twoCellAnchor>
  <xdr:twoCellAnchor>
    <xdr:from>
      <xdr:col>9</xdr:col>
      <xdr:colOff>314325</xdr:colOff>
      <xdr:row>29</xdr:row>
      <xdr:rowOff>38100</xdr:rowOff>
    </xdr:from>
    <xdr:to>
      <xdr:col>9</xdr:col>
      <xdr:colOff>571500</xdr:colOff>
      <xdr:row>30</xdr:row>
      <xdr:rowOff>152400</xdr:rowOff>
    </xdr:to>
    <xdr:sp macro="" textlink="">
      <xdr:nvSpPr>
        <xdr:cNvPr id="125" name="TextBox 124"/>
        <xdr:cNvSpPr txBox="1"/>
      </xdr:nvSpPr>
      <xdr:spPr>
        <a:xfrm>
          <a:off x="7781925" y="5686425"/>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9</a:t>
          </a:r>
        </a:p>
      </xdr:txBody>
    </xdr:sp>
    <xdr:clientData/>
  </xdr:twoCellAnchor>
  <xdr:twoCellAnchor>
    <xdr:from>
      <xdr:col>5</xdr:col>
      <xdr:colOff>619125</xdr:colOff>
      <xdr:row>124</xdr:row>
      <xdr:rowOff>171450</xdr:rowOff>
    </xdr:from>
    <xdr:to>
      <xdr:col>6</xdr:col>
      <xdr:colOff>152400</xdr:colOff>
      <xdr:row>126</xdr:row>
      <xdr:rowOff>95250</xdr:rowOff>
    </xdr:to>
    <xdr:sp macro="" textlink="">
      <xdr:nvSpPr>
        <xdr:cNvPr id="128" name="TextBox 127"/>
        <xdr:cNvSpPr txBox="1"/>
      </xdr:nvSpPr>
      <xdr:spPr>
        <a:xfrm>
          <a:off x="4200525" y="25165050"/>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10</a:t>
          </a:r>
        </a:p>
      </xdr:txBody>
    </xdr:sp>
    <xdr:clientData/>
  </xdr:twoCellAnchor>
  <xdr:twoCellAnchor>
    <xdr:from>
      <xdr:col>8</xdr:col>
      <xdr:colOff>0</xdr:colOff>
      <xdr:row>124</xdr:row>
      <xdr:rowOff>19050</xdr:rowOff>
    </xdr:from>
    <xdr:to>
      <xdr:col>8</xdr:col>
      <xdr:colOff>381000</xdr:colOff>
      <xdr:row>125</xdr:row>
      <xdr:rowOff>133350</xdr:rowOff>
    </xdr:to>
    <xdr:sp macro="" textlink="">
      <xdr:nvSpPr>
        <xdr:cNvPr id="131" name="TextBox 130"/>
        <xdr:cNvSpPr txBox="1"/>
      </xdr:nvSpPr>
      <xdr:spPr>
        <a:xfrm>
          <a:off x="6438900" y="25012650"/>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10</a:t>
          </a:r>
        </a:p>
      </xdr:txBody>
    </xdr:sp>
    <xdr:clientData/>
  </xdr:twoCellAnchor>
  <xdr:twoCellAnchor>
    <xdr:from>
      <xdr:col>9</xdr:col>
      <xdr:colOff>857250</xdr:colOff>
      <xdr:row>166</xdr:row>
      <xdr:rowOff>28575</xdr:rowOff>
    </xdr:from>
    <xdr:to>
      <xdr:col>10</xdr:col>
      <xdr:colOff>209550</xdr:colOff>
      <xdr:row>167</xdr:row>
      <xdr:rowOff>142875</xdr:rowOff>
    </xdr:to>
    <xdr:sp macro="" textlink="">
      <xdr:nvSpPr>
        <xdr:cNvPr id="132" name="TextBox 131"/>
        <xdr:cNvSpPr txBox="1"/>
      </xdr:nvSpPr>
      <xdr:spPr>
        <a:xfrm>
          <a:off x="8324850" y="33023175"/>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11</a:t>
          </a:r>
        </a:p>
      </xdr:txBody>
    </xdr:sp>
    <xdr:clientData/>
  </xdr:twoCellAnchor>
  <xdr:twoCellAnchor>
    <xdr:from>
      <xdr:col>3</xdr:col>
      <xdr:colOff>981075</xdr:colOff>
      <xdr:row>151</xdr:row>
      <xdr:rowOff>171450</xdr:rowOff>
    </xdr:from>
    <xdr:to>
      <xdr:col>4</xdr:col>
      <xdr:colOff>276225</xdr:colOff>
      <xdr:row>153</xdr:row>
      <xdr:rowOff>95250</xdr:rowOff>
    </xdr:to>
    <xdr:sp macro="" textlink="">
      <xdr:nvSpPr>
        <xdr:cNvPr id="133" name="TextBox 132"/>
        <xdr:cNvSpPr txBox="1"/>
      </xdr:nvSpPr>
      <xdr:spPr>
        <a:xfrm>
          <a:off x="2447925" y="30308550"/>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12</a:t>
          </a:r>
        </a:p>
      </xdr:txBody>
    </xdr:sp>
    <xdr:clientData/>
  </xdr:twoCellAnchor>
  <xdr:twoCellAnchor>
    <xdr:from>
      <xdr:col>0</xdr:col>
      <xdr:colOff>123825</xdr:colOff>
      <xdr:row>209</xdr:row>
      <xdr:rowOff>47625</xdr:rowOff>
    </xdr:from>
    <xdr:to>
      <xdr:col>1</xdr:col>
      <xdr:colOff>123825</xdr:colOff>
      <xdr:row>210</xdr:row>
      <xdr:rowOff>161925</xdr:rowOff>
    </xdr:to>
    <xdr:sp macro="" textlink="">
      <xdr:nvSpPr>
        <xdr:cNvPr id="134" name="TextBox 133"/>
        <xdr:cNvSpPr txBox="1"/>
      </xdr:nvSpPr>
      <xdr:spPr>
        <a:xfrm>
          <a:off x="123825" y="41233725"/>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13</a:t>
          </a:r>
        </a:p>
      </xdr:txBody>
    </xdr:sp>
    <xdr:clientData/>
  </xdr:twoCellAnchor>
  <xdr:twoCellAnchor>
    <xdr:from>
      <xdr:col>3</xdr:col>
      <xdr:colOff>876300</xdr:colOff>
      <xdr:row>213</xdr:row>
      <xdr:rowOff>66675</xdr:rowOff>
    </xdr:from>
    <xdr:to>
      <xdr:col>4</xdr:col>
      <xdr:colOff>171450</xdr:colOff>
      <xdr:row>214</xdr:row>
      <xdr:rowOff>180975</xdr:rowOff>
    </xdr:to>
    <xdr:sp macro="" textlink="">
      <xdr:nvSpPr>
        <xdr:cNvPr id="135" name="TextBox 134"/>
        <xdr:cNvSpPr txBox="1"/>
      </xdr:nvSpPr>
      <xdr:spPr>
        <a:xfrm>
          <a:off x="2343150" y="42014775"/>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14</a:t>
          </a:r>
        </a:p>
      </xdr:txBody>
    </xdr:sp>
    <xdr:clientData/>
  </xdr:twoCellAnchor>
  <xdr:twoCellAnchor>
    <xdr:from>
      <xdr:col>2</xdr:col>
      <xdr:colOff>295275</xdr:colOff>
      <xdr:row>218</xdr:row>
      <xdr:rowOff>152400</xdr:rowOff>
    </xdr:from>
    <xdr:to>
      <xdr:col>3</xdr:col>
      <xdr:colOff>66675</xdr:colOff>
      <xdr:row>220</xdr:row>
      <xdr:rowOff>76200</xdr:rowOff>
    </xdr:to>
    <xdr:sp macro="" textlink="">
      <xdr:nvSpPr>
        <xdr:cNvPr id="136" name="TextBox 135"/>
        <xdr:cNvSpPr txBox="1"/>
      </xdr:nvSpPr>
      <xdr:spPr>
        <a:xfrm>
          <a:off x="1152525" y="43053000"/>
          <a:ext cx="381000"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15</a:t>
          </a:r>
        </a:p>
      </xdr:txBody>
    </xdr:sp>
    <xdr:clientData/>
  </xdr:twoCellAnchor>
  <xdr:twoCellAnchor>
    <xdr:from>
      <xdr:col>8</xdr:col>
      <xdr:colOff>828675</xdr:colOff>
      <xdr:row>121</xdr:row>
      <xdr:rowOff>171450</xdr:rowOff>
    </xdr:from>
    <xdr:to>
      <xdr:col>9</xdr:col>
      <xdr:colOff>57150</xdr:colOff>
      <xdr:row>123</xdr:row>
      <xdr:rowOff>95250</xdr:rowOff>
    </xdr:to>
    <xdr:sp macro="" textlink="">
      <xdr:nvSpPr>
        <xdr:cNvPr id="92" name="TextBox 91"/>
        <xdr:cNvSpPr txBox="1"/>
      </xdr:nvSpPr>
      <xdr:spPr>
        <a:xfrm>
          <a:off x="7267575" y="24593550"/>
          <a:ext cx="257175" cy="3048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8</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80"/>
  <sheetViews>
    <sheetView tabSelected="1" workbookViewId="0">
      <selection activeCell="I11" sqref="I11"/>
    </sheetView>
  </sheetViews>
  <sheetFormatPr defaultRowHeight="15" x14ac:dyDescent="0.25"/>
  <cols>
    <col min="1" max="1" width="5.7109375" customWidth="1"/>
    <col min="2" max="2" width="7.140625" customWidth="1"/>
    <col min="4" max="4" width="16.42578125" customWidth="1"/>
    <col min="5" max="5" width="15.42578125" customWidth="1"/>
    <col min="6" max="6" width="12.7109375" customWidth="1"/>
    <col min="7" max="7" width="13.85546875" customWidth="1"/>
    <col min="8" max="8" width="16.28515625" customWidth="1"/>
    <col min="9" max="9" width="17.5703125" customWidth="1"/>
    <col min="12" max="12" width="10.5703125" bestFit="1" customWidth="1"/>
  </cols>
  <sheetData>
    <row r="1" spans="2:9" ht="21" x14ac:dyDescent="0.35">
      <c r="B1" s="71" t="s">
        <v>87</v>
      </c>
    </row>
    <row r="2" spans="2:9" s="26" customFormat="1" ht="18.75" x14ac:dyDescent="0.3">
      <c r="C2" s="111" t="s">
        <v>71</v>
      </c>
    </row>
    <row r="3" spans="2:9" s="26" customFormat="1" ht="18.75" x14ac:dyDescent="0.3">
      <c r="C3" s="111" t="s">
        <v>70</v>
      </c>
    </row>
    <row r="4" spans="2:9" s="26" customFormat="1" ht="15.75" x14ac:dyDescent="0.25">
      <c r="C4" s="34" t="s">
        <v>69</v>
      </c>
    </row>
    <row r="6" spans="2:9" ht="15.75" thickBot="1" x14ac:dyDescent="0.3">
      <c r="B6" s="141" t="s">
        <v>29</v>
      </c>
      <c r="C6" s="142"/>
      <c r="D6" s="142"/>
      <c r="E6" s="142"/>
      <c r="F6" s="142"/>
      <c r="G6" s="142"/>
      <c r="H6" s="142"/>
      <c r="I6" s="43"/>
    </row>
    <row r="7" spans="2:9" ht="15.75" thickTop="1" x14ac:dyDescent="0.25">
      <c r="B7" s="143" t="s">
        <v>0</v>
      </c>
      <c r="C7" s="144"/>
      <c r="D7" s="144"/>
      <c r="E7" s="147" t="s">
        <v>55</v>
      </c>
      <c r="F7" s="149" t="s">
        <v>2</v>
      </c>
      <c r="G7" s="151" t="s">
        <v>3</v>
      </c>
      <c r="H7" s="153" t="s">
        <v>4</v>
      </c>
      <c r="I7" s="44"/>
    </row>
    <row r="8" spans="2:9" ht="15.75" thickBot="1" x14ac:dyDescent="0.3">
      <c r="B8" s="145"/>
      <c r="C8" s="146"/>
      <c r="D8" s="146"/>
      <c r="E8" s="148"/>
      <c r="F8" s="150"/>
      <c r="G8" s="152"/>
      <c r="H8" s="154"/>
      <c r="I8" s="44"/>
    </row>
    <row r="9" spans="2:9" ht="16.5" customHeight="1" thickTop="1" thickBot="1" x14ac:dyDescent="0.3">
      <c r="B9" s="135" t="s">
        <v>84</v>
      </c>
      <c r="C9" s="136"/>
      <c r="D9" s="137"/>
      <c r="E9" s="6" t="s">
        <v>6</v>
      </c>
      <c r="F9" s="21">
        <v>201700</v>
      </c>
      <c r="G9" s="23">
        <f>F9/2</f>
        <v>100850</v>
      </c>
      <c r="H9" s="80">
        <v>1</v>
      </c>
      <c r="I9" s="45"/>
    </row>
    <row r="10" spans="2:9" ht="16.5" thickTop="1" thickBot="1" x14ac:dyDescent="0.3">
      <c r="B10" s="138"/>
      <c r="C10" s="139"/>
      <c r="D10" s="140"/>
      <c r="E10" s="5" t="s">
        <v>7</v>
      </c>
      <c r="F10" s="21">
        <v>189600</v>
      </c>
      <c r="G10" s="23">
        <f>F10/2</f>
        <v>94800</v>
      </c>
      <c r="H10" s="80">
        <v>1</v>
      </c>
      <c r="I10" s="115" t="s">
        <v>90</v>
      </c>
    </row>
    <row r="11" spans="2:9" ht="16.5" thickTop="1" thickBot="1" x14ac:dyDescent="0.3">
      <c r="B11" s="46"/>
      <c r="C11" s="47"/>
      <c r="D11" s="94"/>
      <c r="E11" s="59" t="s">
        <v>36</v>
      </c>
      <c r="F11" s="82"/>
      <c r="G11" s="23">
        <f>F11/2</f>
        <v>0</v>
      </c>
      <c r="H11" s="95"/>
      <c r="I11" s="45"/>
    </row>
    <row r="12" spans="2:9" ht="16.5" thickTop="1" thickBot="1" x14ac:dyDescent="0.3">
      <c r="B12" s="46"/>
      <c r="C12" s="47"/>
      <c r="D12" s="94"/>
      <c r="E12" s="60" t="s">
        <v>37</v>
      </c>
      <c r="F12" s="82"/>
      <c r="G12" s="23">
        <f t="shared" ref="G12:G13" si="0">F12/2</f>
        <v>0</v>
      </c>
      <c r="H12" s="96"/>
      <c r="I12" s="45"/>
    </row>
    <row r="13" spans="2:9" ht="16.5" thickTop="1" thickBot="1" x14ac:dyDescent="0.3">
      <c r="B13" s="46"/>
      <c r="C13" s="47"/>
      <c r="D13" s="94"/>
      <c r="E13" s="60" t="s">
        <v>38</v>
      </c>
      <c r="F13" s="82"/>
      <c r="G13" s="23">
        <f t="shared" si="0"/>
        <v>0</v>
      </c>
      <c r="H13" s="96"/>
      <c r="I13" s="45"/>
    </row>
    <row r="14" spans="2:9" ht="16.5" thickTop="1" thickBot="1" x14ac:dyDescent="0.3">
      <c r="B14" s="46"/>
      <c r="C14" s="47"/>
      <c r="D14" s="94"/>
      <c r="E14" s="61" t="s">
        <v>39</v>
      </c>
      <c r="F14" s="97"/>
      <c r="G14" s="23">
        <f>F14/2</f>
        <v>0</v>
      </c>
      <c r="H14" s="98"/>
      <c r="I14" s="45"/>
    </row>
    <row r="15" spans="2:9" ht="15.75" thickTop="1" x14ac:dyDescent="0.25">
      <c r="B15" s="57" t="s">
        <v>40</v>
      </c>
      <c r="C15" s="47"/>
      <c r="D15" s="3"/>
      <c r="E15" s="3"/>
      <c r="F15" s="4"/>
      <c r="G15" s="3"/>
      <c r="H15" s="4"/>
      <c r="I15" s="50"/>
    </row>
    <row r="16" spans="2:9" x14ac:dyDescent="0.25">
      <c r="B16" s="51"/>
      <c r="C16" s="47"/>
      <c r="D16" s="3"/>
      <c r="E16" s="3"/>
      <c r="F16" s="4"/>
      <c r="G16" s="3"/>
      <c r="H16" s="4"/>
      <c r="I16" s="50"/>
    </row>
    <row r="17" spans="2:12" x14ac:dyDescent="0.25">
      <c r="B17" s="51"/>
      <c r="C17" s="47"/>
      <c r="D17" s="3"/>
      <c r="E17" s="3"/>
      <c r="F17" s="4"/>
      <c r="G17" s="3"/>
      <c r="H17" s="4"/>
      <c r="I17" s="50"/>
    </row>
    <row r="18" spans="2:12" x14ac:dyDescent="0.25">
      <c r="B18" s="130" t="s">
        <v>30</v>
      </c>
      <c r="C18" s="127"/>
      <c r="D18" s="127"/>
      <c r="E18" s="127"/>
      <c r="F18" s="127"/>
      <c r="G18" s="127"/>
      <c r="H18" s="127"/>
      <c r="I18" s="131"/>
    </row>
    <row r="19" spans="2:12" x14ac:dyDescent="0.25">
      <c r="B19" s="128" t="s">
        <v>8</v>
      </c>
      <c r="C19" s="129"/>
      <c r="D19" s="12" t="s">
        <v>9</v>
      </c>
      <c r="E19" s="13" t="s">
        <v>10</v>
      </c>
      <c r="F19" s="12" t="s">
        <v>11</v>
      </c>
      <c r="G19" s="13" t="s">
        <v>12</v>
      </c>
      <c r="H19" s="13" t="s">
        <v>13</v>
      </c>
      <c r="I19" s="12" t="s">
        <v>14</v>
      </c>
    </row>
    <row r="20" spans="2:12" ht="51.75" thickBot="1" x14ac:dyDescent="0.3">
      <c r="B20" s="132" t="s">
        <v>15</v>
      </c>
      <c r="C20" s="133"/>
      <c r="D20" s="19" t="s">
        <v>55</v>
      </c>
      <c r="E20" s="20" t="s">
        <v>16</v>
      </c>
      <c r="F20" s="19" t="s">
        <v>3</v>
      </c>
      <c r="G20" s="20" t="s">
        <v>17</v>
      </c>
      <c r="H20" s="20" t="s">
        <v>27</v>
      </c>
      <c r="I20" s="20" t="s">
        <v>18</v>
      </c>
    </row>
    <row r="21" spans="2:12" ht="16.5" thickTop="1" thickBot="1" x14ac:dyDescent="0.3">
      <c r="B21" s="123" t="s">
        <v>89</v>
      </c>
      <c r="C21" s="134"/>
      <c r="D21" s="15" t="s">
        <v>7</v>
      </c>
      <c r="E21" s="116">
        <v>4675</v>
      </c>
      <c r="F21" s="66">
        <f>IF(D21=$E$9,$G$9*H9,IF(D21=$E$10,$G$10*H10,IF(D21=$E$11,$G$11*H11,IF(D21=$E$12,$G$12*H12,IF(D21=$E$13,$G$13*H13,IF(D21=$E$14,$G$14*H14))))))</f>
        <v>94800</v>
      </c>
      <c r="G21" s="84">
        <f>IFERROR(E21/F21,0)</f>
        <v>4.9314345991561183E-2</v>
      </c>
      <c r="H21" s="85">
        <v>0.04</v>
      </c>
      <c r="I21" s="84">
        <f t="shared" ref="I21:I32" si="1">G21-H21</f>
        <v>9.314345991561182E-3</v>
      </c>
      <c r="L21" s="112"/>
    </row>
    <row r="22" spans="2:12" ht="16.5" thickTop="1" thickBot="1" x14ac:dyDescent="0.3">
      <c r="B22" s="123"/>
      <c r="C22" s="134"/>
      <c r="D22" s="15"/>
      <c r="E22" s="83"/>
      <c r="F22" s="66" t="b">
        <f>IF(D22=$E$9,$G$9*H9,IF(D22=$E$10,$G$10*H10,IF(D22=$E$11,$G$11*H11,IF(D22=$E$12,$G$12*H12,IF(D22=$E$13,$G$13*H13,IF(D22=$E$14,$G$14*H14))))))</f>
        <v>0</v>
      </c>
      <c r="G22" s="84">
        <f t="shared" ref="G22:G32" si="2">IFERROR(E22/F22,0)</f>
        <v>0</v>
      </c>
      <c r="H22" s="85"/>
      <c r="I22" s="84">
        <f t="shared" si="1"/>
        <v>0</v>
      </c>
    </row>
    <row r="23" spans="2:12" ht="16.5" thickTop="1" thickBot="1" x14ac:dyDescent="0.3">
      <c r="B23" s="123"/>
      <c r="C23" s="134"/>
      <c r="D23" s="15"/>
      <c r="E23" s="83"/>
      <c r="F23" s="66" t="b">
        <f>IF(D23=$E$9,$G$9*H9,IF(D23=$E$10,$G$10*H10,IF(D23=$E$11,$G$11*H11,IF(D23=$E$12,$G$12*H12,IF(D23=$E$13,$G$13*H13,IF(D23=$E$14,$G$14*H14))))))</f>
        <v>0</v>
      </c>
      <c r="G23" s="84">
        <f t="shared" si="2"/>
        <v>0</v>
      </c>
      <c r="H23" s="85"/>
      <c r="I23" s="84">
        <f t="shared" si="1"/>
        <v>0</v>
      </c>
    </row>
    <row r="24" spans="2:12" ht="16.5" thickTop="1" thickBot="1" x14ac:dyDescent="0.3">
      <c r="B24" s="123"/>
      <c r="C24" s="134"/>
      <c r="D24" s="15"/>
      <c r="E24" s="83"/>
      <c r="F24" s="66" t="b">
        <f>IF(D24=$E$9,$G$9*H9,IF(D24=$E$10,$G$10*H10,IF(D24=$E$11,$G$11*H11,IF(D24=$E$12,$G$12*H12,IF(D24=$E$13,$G$13*H13,IF(D24=$E$14,$G$14*H14))))))</f>
        <v>0</v>
      </c>
      <c r="G24" s="84">
        <f t="shared" si="2"/>
        <v>0</v>
      </c>
      <c r="H24" s="85"/>
      <c r="I24" s="84">
        <f t="shared" si="1"/>
        <v>0</v>
      </c>
    </row>
    <row r="25" spans="2:12" ht="16.5" thickTop="1" thickBot="1" x14ac:dyDescent="0.3">
      <c r="B25" s="123"/>
      <c r="C25" s="124"/>
      <c r="D25" s="15"/>
      <c r="E25" s="83"/>
      <c r="F25" s="66" t="b">
        <f>IF(D25=$E$9,$G$9*H9,IF(D25=$E$10,$G$10*H10,IF(D25=$E$11,$G$11*H11,IF(D25=$E$12,$G$12*H12,IF(D25=$E$13,$G$13*H13,IF(D25=$E$14,$G$14*H14))))))</f>
        <v>0</v>
      </c>
      <c r="G25" s="84">
        <f t="shared" si="2"/>
        <v>0</v>
      </c>
      <c r="H25" s="85"/>
      <c r="I25" s="84">
        <f t="shared" si="1"/>
        <v>0</v>
      </c>
    </row>
    <row r="26" spans="2:12" ht="16.5" thickTop="1" thickBot="1" x14ac:dyDescent="0.3">
      <c r="B26" s="123"/>
      <c r="C26" s="124"/>
      <c r="D26" s="15"/>
      <c r="E26" s="83"/>
      <c r="F26" s="66" t="b">
        <f>IF(D26=$E$9,$G$9*H9,IF(D26=$E$10,$G$10*H10,IF(D26=$E$11,$G$11*H11,IF(D26=$E$12,$G$12*H12,IF(D26=$E$13,$G$13*H13,IF(D26=$E$14,$G$14*H14))))))</f>
        <v>0</v>
      </c>
      <c r="G26" s="84">
        <f t="shared" si="2"/>
        <v>0</v>
      </c>
      <c r="H26" s="85"/>
      <c r="I26" s="84">
        <f t="shared" si="1"/>
        <v>0</v>
      </c>
    </row>
    <row r="27" spans="2:12" ht="16.5" thickTop="1" thickBot="1" x14ac:dyDescent="0.3">
      <c r="B27" s="123"/>
      <c r="C27" s="134"/>
      <c r="D27" s="15"/>
      <c r="E27" s="83"/>
      <c r="F27" s="66" t="b">
        <f>IF(D27=$E$9,$G$9*H9,IF(D27=$E$10,$G$10*H10,IF(D27=$E$11,$G$11*H11,IF(D27=$E$12,$G$12*H12,IF(D27=$E$13,$G$13*H13,IF(D27=$E$14,$G$14*H14))))))</f>
        <v>0</v>
      </c>
      <c r="G27" s="84">
        <f t="shared" si="2"/>
        <v>0</v>
      </c>
      <c r="H27" s="85"/>
      <c r="I27" s="84">
        <f t="shared" si="1"/>
        <v>0</v>
      </c>
    </row>
    <row r="28" spans="2:12" ht="16.5" thickTop="1" thickBot="1" x14ac:dyDescent="0.3">
      <c r="B28" s="123"/>
      <c r="C28" s="124"/>
      <c r="D28" s="15"/>
      <c r="E28" s="83"/>
      <c r="F28" s="66" t="b">
        <f>IF(D28=$E$9,$G$9*H9,IF(D28=$E$10,$G$10*H10,IF(D28=$E$11,$G$11*H11,IF(D28=$E$12,$G$12*H12,IF(D28=$E$13,$G$13*H13,IF(D28=$E$14,$G$14*H14))))))</f>
        <v>0</v>
      </c>
      <c r="G28" s="84">
        <f t="shared" si="2"/>
        <v>0</v>
      </c>
      <c r="H28" s="85"/>
      <c r="I28" s="84">
        <f t="shared" si="1"/>
        <v>0</v>
      </c>
    </row>
    <row r="29" spans="2:12" ht="16.5" thickTop="1" thickBot="1" x14ac:dyDescent="0.3">
      <c r="B29" s="123"/>
      <c r="C29" s="124"/>
      <c r="D29" s="15"/>
      <c r="E29" s="83"/>
      <c r="F29" s="66" t="b">
        <f>IF(D29=$E$9,$G$9*H9,IF(D29=$E$10,$G$10*H10,IF(D29=$E$11,$G$11*H11,IF(D29=$E$12,$G$12*H12,IF(D29=$E$13,$G$13*H13,IF(D29=$E$14,$G$14*H14))))))</f>
        <v>0</v>
      </c>
      <c r="G29" s="84">
        <f t="shared" si="2"/>
        <v>0</v>
      </c>
      <c r="H29" s="85"/>
      <c r="I29" s="84">
        <f t="shared" si="1"/>
        <v>0</v>
      </c>
    </row>
    <row r="30" spans="2:12" ht="16.5" thickTop="1" thickBot="1" x14ac:dyDescent="0.3">
      <c r="B30" s="123"/>
      <c r="C30" s="124"/>
      <c r="D30" s="15"/>
      <c r="E30" s="83"/>
      <c r="F30" s="66" t="b">
        <f>IF(D30=$E$9,$G$9*H9,IF(D30=$E$10,$G$10*H10,IF(D30=$E$11,$G$11*H11,IF(D30=$E$12,$G$12*H12,IF(D30=$E$13,$G$13*H13,IF(D30=$E$14,$G$14*H14))))))</f>
        <v>0</v>
      </c>
      <c r="G30" s="84">
        <f t="shared" si="2"/>
        <v>0</v>
      </c>
      <c r="H30" s="85"/>
      <c r="I30" s="84">
        <f t="shared" si="1"/>
        <v>0</v>
      </c>
    </row>
    <row r="31" spans="2:12" ht="16.5" thickTop="1" thickBot="1" x14ac:dyDescent="0.3">
      <c r="B31" s="123"/>
      <c r="C31" s="124"/>
      <c r="D31" s="15"/>
      <c r="E31" s="83"/>
      <c r="F31" s="66" t="b">
        <f>IF(D31=$E$9,$G$9*H9,IF(D31=$E$10,$G$10*H10,IF(D31=$E$11,$G$11*H11,IF(D31=$E$12,$G$12*H12,IF(D31=$E$13,$G$13*H13,IF(D31=$E$14,$G$14*H14))))))</f>
        <v>0</v>
      </c>
      <c r="G31" s="84">
        <f t="shared" si="2"/>
        <v>0</v>
      </c>
      <c r="H31" s="85"/>
      <c r="I31" s="84">
        <f t="shared" si="1"/>
        <v>0</v>
      </c>
    </row>
    <row r="32" spans="2:12" ht="16.5" thickTop="1" thickBot="1" x14ac:dyDescent="0.3">
      <c r="B32" s="125"/>
      <c r="C32" s="126"/>
      <c r="D32" s="15"/>
      <c r="E32" s="100"/>
      <c r="F32" s="66" t="b">
        <f>IF(D32=$E$9,$G$9*H9,IF(D32=$E$10,$G$10*H10,IF(D32=$E$11,$G$11*H11,IF(D32=$E$12,$G$12*H12,IF(D32=$E$13,$G$13*H13,IF(D32=$E$14,$G$14*H14))))))</f>
        <v>0</v>
      </c>
      <c r="G32" s="84">
        <f t="shared" si="2"/>
        <v>0</v>
      </c>
      <c r="H32" s="102"/>
      <c r="I32" s="101">
        <f t="shared" si="1"/>
        <v>0</v>
      </c>
    </row>
    <row r="33" spans="2:9" ht="15.75" thickTop="1" x14ac:dyDescent="0.25">
      <c r="B33" s="31" t="s">
        <v>20</v>
      </c>
      <c r="C33" s="8"/>
      <c r="D33" s="8"/>
      <c r="E33" s="8"/>
      <c r="F33" s="8"/>
      <c r="G33" s="8"/>
      <c r="H33" s="8"/>
      <c r="I33" s="8"/>
    </row>
    <row r="34" spans="2:9" x14ac:dyDescent="0.25">
      <c r="B34" s="81" t="s">
        <v>28</v>
      </c>
      <c r="C34" s="1"/>
      <c r="D34" s="1"/>
      <c r="E34" s="9"/>
      <c r="F34" s="9"/>
      <c r="G34" s="9"/>
      <c r="H34" s="10"/>
      <c r="I34" s="11"/>
    </row>
    <row r="35" spans="2:9" x14ac:dyDescent="0.25">
      <c r="B35" s="127" t="s">
        <v>31</v>
      </c>
      <c r="C35" s="127"/>
      <c r="D35" s="127"/>
      <c r="E35" s="127"/>
      <c r="F35" s="127"/>
      <c r="G35" s="127"/>
      <c r="H35" s="10"/>
      <c r="I35" s="11"/>
    </row>
    <row r="36" spans="2:9" x14ac:dyDescent="0.25">
      <c r="B36" s="128" t="s">
        <v>8</v>
      </c>
      <c r="C36" s="129"/>
      <c r="D36" s="12" t="s">
        <v>9</v>
      </c>
      <c r="E36" s="13" t="s">
        <v>10</v>
      </c>
      <c r="F36" s="12" t="s">
        <v>11</v>
      </c>
      <c r="G36" s="13" t="s">
        <v>12</v>
      </c>
      <c r="H36" s="10"/>
      <c r="I36" s="11"/>
    </row>
    <row r="37" spans="2:9" ht="39" x14ac:dyDescent="0.25">
      <c r="B37" s="117" t="s">
        <v>21</v>
      </c>
      <c r="C37" s="118"/>
      <c r="D37" s="30" t="s">
        <v>22</v>
      </c>
      <c r="E37" s="28" t="s">
        <v>23</v>
      </c>
      <c r="F37" s="28" t="s">
        <v>26</v>
      </c>
      <c r="G37" s="29" t="s">
        <v>25</v>
      </c>
      <c r="H37" s="26"/>
      <c r="I37" s="11"/>
    </row>
    <row r="38" spans="2:9" x14ac:dyDescent="0.25">
      <c r="B38" s="119"/>
      <c r="C38" s="120"/>
      <c r="D38" s="86"/>
      <c r="E38" s="87"/>
      <c r="F38" s="103">
        <f>IFERROR(F40/E40*E38,0)</f>
        <v>0</v>
      </c>
      <c r="G38" s="104">
        <f>IFERROR(G40/E40*E38,0)</f>
        <v>0</v>
      </c>
      <c r="H38" s="26"/>
      <c r="I38" s="11"/>
    </row>
    <row r="39" spans="2:9" x14ac:dyDescent="0.25">
      <c r="B39" s="119"/>
      <c r="C39" s="120"/>
      <c r="D39" s="86"/>
      <c r="E39" s="87"/>
      <c r="F39" s="88">
        <f>IFERROR(F40/E40*E39,0)</f>
        <v>0</v>
      </c>
      <c r="G39" s="89">
        <f>IFERROR(G40/E40*E39,0)</f>
        <v>0</v>
      </c>
      <c r="H39" s="26"/>
      <c r="I39" s="11"/>
    </row>
    <row r="40" spans="2:9" x14ac:dyDescent="0.25">
      <c r="B40" s="121"/>
      <c r="C40" s="122"/>
      <c r="D40" s="90" t="s">
        <v>24</v>
      </c>
      <c r="E40" s="91">
        <f>SUM(E38:E39)</f>
        <v>0</v>
      </c>
      <c r="F40" s="92"/>
      <c r="G40" s="93"/>
      <c r="H40" s="26"/>
      <c r="I40" s="11"/>
    </row>
    <row r="41" spans="2:9" x14ac:dyDescent="0.25">
      <c r="B41" s="31" t="s">
        <v>20</v>
      </c>
      <c r="C41" s="1"/>
      <c r="D41" s="1"/>
      <c r="E41" s="9"/>
      <c r="F41" s="9"/>
      <c r="G41" s="9"/>
      <c r="H41" s="10"/>
      <c r="I41" s="11"/>
    </row>
    <row r="43" spans="2:9" ht="15.75" x14ac:dyDescent="0.25">
      <c r="B43" s="108" t="s">
        <v>57</v>
      </c>
    </row>
    <row r="44" spans="2:9" x14ac:dyDescent="0.25">
      <c r="B44" s="56">
        <v>1</v>
      </c>
      <c r="C44" s="107" t="s">
        <v>53</v>
      </c>
    </row>
    <row r="45" spans="2:9" x14ac:dyDescent="0.25">
      <c r="B45" s="56">
        <v>2</v>
      </c>
      <c r="C45" s="107" t="s">
        <v>60</v>
      </c>
    </row>
    <row r="46" spans="2:9" x14ac:dyDescent="0.25">
      <c r="B46" s="56"/>
      <c r="C46" s="107" t="s">
        <v>61</v>
      </c>
    </row>
    <row r="47" spans="2:9" x14ac:dyDescent="0.25">
      <c r="B47" s="56">
        <v>3</v>
      </c>
      <c r="C47" s="76" t="s">
        <v>41</v>
      </c>
    </row>
    <row r="48" spans="2:9" x14ac:dyDescent="0.25">
      <c r="B48" s="56">
        <v>4</v>
      </c>
      <c r="C48" s="76" t="s">
        <v>58</v>
      </c>
    </row>
    <row r="49" spans="2:4" x14ac:dyDescent="0.25">
      <c r="B49" s="26"/>
      <c r="C49" s="77" t="s">
        <v>59</v>
      </c>
      <c r="D49" s="77"/>
    </row>
    <row r="50" spans="2:4" x14ac:dyDescent="0.25">
      <c r="B50" s="56">
        <v>5</v>
      </c>
      <c r="C50" s="74" t="s">
        <v>33</v>
      </c>
    </row>
    <row r="51" spans="2:4" x14ac:dyDescent="0.25">
      <c r="B51" s="56">
        <v>6</v>
      </c>
      <c r="C51" s="76" t="s">
        <v>45</v>
      </c>
    </row>
    <row r="52" spans="2:4" x14ac:dyDescent="0.25">
      <c r="B52" s="70">
        <v>7</v>
      </c>
      <c r="C52" s="74" t="s">
        <v>43</v>
      </c>
    </row>
    <row r="53" spans="2:4" x14ac:dyDescent="0.25">
      <c r="B53" s="70">
        <v>8</v>
      </c>
      <c r="C53" s="75" t="s">
        <v>34</v>
      </c>
    </row>
    <row r="54" spans="2:4" x14ac:dyDescent="0.25">
      <c r="B54" s="79">
        <v>9</v>
      </c>
      <c r="C54" s="74" t="s">
        <v>46</v>
      </c>
    </row>
    <row r="55" spans="2:4" x14ac:dyDescent="0.25">
      <c r="B55" s="70">
        <v>10</v>
      </c>
      <c r="C55" s="78" t="s">
        <v>35</v>
      </c>
    </row>
    <row r="56" spans="2:4" x14ac:dyDescent="0.25">
      <c r="B56" s="70">
        <v>11</v>
      </c>
      <c r="C56" s="74" t="s">
        <v>43</v>
      </c>
    </row>
    <row r="57" spans="2:4" x14ac:dyDescent="0.25">
      <c r="B57" s="70">
        <v>12</v>
      </c>
      <c r="C57" s="74" t="s">
        <v>66</v>
      </c>
    </row>
    <row r="59" spans="2:4" ht="15.75" x14ac:dyDescent="0.25">
      <c r="B59" s="108" t="s">
        <v>65</v>
      </c>
    </row>
    <row r="60" spans="2:4" x14ac:dyDescent="0.25">
      <c r="B60" s="56">
        <v>1</v>
      </c>
      <c r="C60" s="107" t="s">
        <v>53</v>
      </c>
    </row>
    <row r="61" spans="2:4" x14ac:dyDescent="0.25">
      <c r="B61" s="56">
        <v>2</v>
      </c>
      <c r="C61" s="107" t="s">
        <v>74</v>
      </c>
      <c r="D61" s="26"/>
    </row>
    <row r="62" spans="2:4" x14ac:dyDescent="0.25">
      <c r="B62" s="56"/>
      <c r="C62" s="107" t="s">
        <v>75</v>
      </c>
      <c r="D62" s="26"/>
    </row>
    <row r="63" spans="2:4" x14ac:dyDescent="0.25">
      <c r="B63" s="56"/>
      <c r="C63" s="107" t="s">
        <v>76</v>
      </c>
      <c r="D63" s="26"/>
    </row>
    <row r="64" spans="2:4" x14ac:dyDescent="0.25">
      <c r="B64" s="79">
        <v>3</v>
      </c>
      <c r="C64" s="107" t="s">
        <v>32</v>
      </c>
      <c r="D64" s="42"/>
    </row>
    <row r="65" spans="2:4" x14ac:dyDescent="0.25">
      <c r="B65" s="79">
        <v>4</v>
      </c>
      <c r="C65" s="109" t="s">
        <v>67</v>
      </c>
      <c r="D65" s="42"/>
    </row>
    <row r="66" spans="2:4" x14ac:dyDescent="0.25">
      <c r="B66" s="79"/>
      <c r="C66" s="110" t="s">
        <v>48</v>
      </c>
      <c r="D66" s="42"/>
    </row>
    <row r="67" spans="2:4" x14ac:dyDescent="0.25">
      <c r="B67" s="105">
        <v>5</v>
      </c>
      <c r="C67" s="74" t="s">
        <v>77</v>
      </c>
      <c r="D67" s="42"/>
    </row>
    <row r="68" spans="2:4" x14ac:dyDescent="0.25">
      <c r="B68" s="56">
        <v>6</v>
      </c>
      <c r="C68" s="76" t="s">
        <v>78</v>
      </c>
      <c r="D68" s="42"/>
    </row>
    <row r="69" spans="2:4" x14ac:dyDescent="0.25">
      <c r="B69" s="74"/>
      <c r="C69" s="74" t="s">
        <v>68</v>
      </c>
      <c r="D69" s="42"/>
    </row>
    <row r="70" spans="2:4" x14ac:dyDescent="0.25">
      <c r="B70" s="106">
        <v>7</v>
      </c>
      <c r="C70" s="77" t="s">
        <v>51</v>
      </c>
    </row>
    <row r="71" spans="2:4" x14ac:dyDescent="0.25">
      <c r="B71" s="106">
        <v>8</v>
      </c>
      <c r="C71" s="77" t="s">
        <v>52</v>
      </c>
    </row>
    <row r="72" spans="2:4" x14ac:dyDescent="0.25">
      <c r="B72" s="106">
        <v>9</v>
      </c>
      <c r="C72" s="74" t="s">
        <v>33</v>
      </c>
    </row>
    <row r="73" spans="2:4" x14ac:dyDescent="0.25">
      <c r="B73" s="106">
        <v>10</v>
      </c>
      <c r="C73" s="77" t="s">
        <v>79</v>
      </c>
    </row>
    <row r="74" spans="2:4" x14ac:dyDescent="0.25">
      <c r="B74" s="26"/>
      <c r="C74" s="77" t="s">
        <v>80</v>
      </c>
    </row>
    <row r="75" spans="2:4" x14ac:dyDescent="0.25">
      <c r="B75" s="106">
        <v>11</v>
      </c>
      <c r="C75" s="77" t="s">
        <v>50</v>
      </c>
    </row>
    <row r="76" spans="2:4" x14ac:dyDescent="0.25">
      <c r="B76" s="79">
        <v>12</v>
      </c>
      <c r="C76" s="74" t="s">
        <v>46</v>
      </c>
    </row>
    <row r="77" spans="2:4" x14ac:dyDescent="0.25">
      <c r="B77" s="79">
        <v>13</v>
      </c>
      <c r="C77" s="74" t="s">
        <v>54</v>
      </c>
    </row>
    <row r="78" spans="2:4" x14ac:dyDescent="0.25">
      <c r="B78" s="79">
        <v>14</v>
      </c>
      <c r="C78" s="78" t="s">
        <v>35</v>
      </c>
    </row>
    <row r="79" spans="2:4" x14ac:dyDescent="0.25">
      <c r="B79" s="79">
        <v>15</v>
      </c>
      <c r="C79" s="74" t="s">
        <v>64</v>
      </c>
    </row>
    <row r="80" spans="2:4" x14ac:dyDescent="0.25">
      <c r="B80" s="79">
        <v>16</v>
      </c>
      <c r="C80" s="74" t="s">
        <v>63</v>
      </c>
    </row>
  </sheetData>
  <mergeCells count="28">
    <mergeCell ref="B9:D10"/>
    <mergeCell ref="B6:H6"/>
    <mergeCell ref="B7:D8"/>
    <mergeCell ref="E7:E8"/>
    <mergeCell ref="F7:F8"/>
    <mergeCell ref="G7:G8"/>
    <mergeCell ref="H7:H8"/>
    <mergeCell ref="B28:C28"/>
    <mergeCell ref="B18:I18"/>
    <mergeCell ref="B19:C19"/>
    <mergeCell ref="B20:C20"/>
    <mergeCell ref="B21:C21"/>
    <mergeCell ref="B22:C22"/>
    <mergeCell ref="B23:C23"/>
    <mergeCell ref="B24:C24"/>
    <mergeCell ref="B25:C25"/>
    <mergeCell ref="B26:C26"/>
    <mergeCell ref="B27:C27"/>
    <mergeCell ref="B37:C37"/>
    <mergeCell ref="B38:C38"/>
    <mergeCell ref="B39:C39"/>
    <mergeCell ref="B40:C40"/>
    <mergeCell ref="B29:C29"/>
    <mergeCell ref="B30:C30"/>
    <mergeCell ref="B31:C31"/>
    <mergeCell ref="B32:C32"/>
    <mergeCell ref="B35:G35"/>
    <mergeCell ref="B36:C36"/>
  </mergeCells>
  <dataValidations count="1">
    <dataValidation type="list" errorStyle="information" allowBlank="1" showInputMessage="1" showErrorMessage="1" error="Salary cap name does not match any of the SC names in E9-E14. Adjustments might need to be made for salary cap to calculate correctly. Press OK to continue, or press Cancel and select SC level from the drop down list. " sqref="D21:D32">
      <formula1>$E$9:$E$14</formula1>
    </dataValidation>
  </dataValidations>
  <pageMargins left="0.7" right="0.7" top="0.75" bottom="0.75" header="0.3" footer="0.3"/>
  <pageSetup scale="65" fitToHeight="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39"/>
  <sheetViews>
    <sheetView zoomScaleNormal="100" workbookViewId="0">
      <selection activeCell="Q76" sqref="Q76"/>
    </sheetView>
  </sheetViews>
  <sheetFormatPr defaultRowHeight="15" x14ac:dyDescent="0.25"/>
  <cols>
    <col min="1" max="1" width="5.7109375" customWidth="1"/>
    <col min="2" max="2" width="7.140625" customWidth="1"/>
    <col min="4" max="4" width="16.28515625" customWidth="1"/>
    <col min="5" max="5" width="15.42578125" customWidth="1"/>
    <col min="6" max="6" width="12.7109375" customWidth="1"/>
    <col min="7" max="7" width="13.85546875" customWidth="1"/>
    <col min="8" max="8" width="16.28515625" customWidth="1"/>
    <col min="9" max="9" width="15.42578125" bestFit="1" customWidth="1"/>
    <col min="10" max="10" width="15.42578125" customWidth="1"/>
    <col min="17" max="17" width="7.140625" customWidth="1"/>
  </cols>
  <sheetData>
    <row r="1" spans="1:18" s="26" customFormat="1" ht="21" x14ac:dyDescent="0.35">
      <c r="A1" s="71" t="s">
        <v>44</v>
      </c>
      <c r="R1"/>
    </row>
    <row r="2" spans="1:18" s="26" customFormat="1" x14ac:dyDescent="0.25"/>
    <row r="3" spans="1:18" s="26" customFormat="1" ht="18.75" x14ac:dyDescent="0.3">
      <c r="B3" s="68" t="s">
        <v>42</v>
      </c>
    </row>
    <row r="4" spans="1:18" s="26" customFormat="1" x14ac:dyDescent="0.25">
      <c r="B4" s="56">
        <v>1</v>
      </c>
      <c r="C4" s="107" t="s">
        <v>53</v>
      </c>
    </row>
    <row r="5" spans="1:18" s="26" customFormat="1" x14ac:dyDescent="0.25"/>
    <row r="49" spans="2:9" s="26" customFormat="1" x14ac:dyDescent="0.25"/>
    <row r="50" spans="2:9" s="26" customFormat="1" x14ac:dyDescent="0.25">
      <c r="B50" s="56">
        <v>2</v>
      </c>
      <c r="C50" s="107" t="s">
        <v>72</v>
      </c>
    </row>
    <row r="51" spans="2:9" x14ac:dyDescent="0.25">
      <c r="B51" s="56"/>
      <c r="C51" s="107" t="s">
        <v>73</v>
      </c>
    </row>
    <row r="52" spans="2:9" s="26" customFormat="1" x14ac:dyDescent="0.25">
      <c r="B52" s="56">
        <v>3</v>
      </c>
      <c r="C52" s="76" t="s">
        <v>41</v>
      </c>
      <c r="D52" s="77"/>
      <c r="E52" s="77"/>
    </row>
    <row r="53" spans="2:9" s="26" customFormat="1" x14ac:dyDescent="0.25">
      <c r="B53" s="56">
        <v>4</v>
      </c>
      <c r="C53" s="76" t="s">
        <v>58</v>
      </c>
      <c r="D53" s="77"/>
      <c r="E53" s="77"/>
    </row>
    <row r="54" spans="2:9" s="26" customFormat="1" x14ac:dyDescent="0.25">
      <c r="C54" s="77" t="s">
        <v>59</v>
      </c>
      <c r="E54" s="77"/>
    </row>
    <row r="55" spans="2:9" s="26" customFormat="1" x14ac:dyDescent="0.25">
      <c r="B55" s="56">
        <v>5</v>
      </c>
      <c r="C55" s="74" t="s">
        <v>33</v>
      </c>
      <c r="D55" s="77"/>
      <c r="E55" s="77"/>
    </row>
    <row r="57" spans="2:9" ht="15.75" thickBot="1" x14ac:dyDescent="0.3">
      <c r="B57" s="141" t="s">
        <v>29</v>
      </c>
      <c r="C57" s="142"/>
      <c r="D57" s="142"/>
      <c r="E57" s="142"/>
      <c r="F57" s="142"/>
      <c r="G57" s="142"/>
      <c r="H57" s="142"/>
      <c r="I57" s="43"/>
    </row>
    <row r="58" spans="2:9" ht="18" customHeight="1" thickTop="1" x14ac:dyDescent="0.25">
      <c r="B58" s="143" t="s">
        <v>0</v>
      </c>
      <c r="C58" s="144"/>
      <c r="D58" s="144"/>
      <c r="E58" s="147" t="s">
        <v>1</v>
      </c>
      <c r="F58" s="149" t="s">
        <v>2</v>
      </c>
      <c r="G58" s="151" t="s">
        <v>3</v>
      </c>
      <c r="H58" s="153" t="s">
        <v>4</v>
      </c>
      <c r="I58" s="44"/>
    </row>
    <row r="59" spans="2:9" ht="18" customHeight="1" thickBot="1" x14ac:dyDescent="0.3">
      <c r="B59" s="145"/>
      <c r="C59" s="146"/>
      <c r="D59" s="146"/>
      <c r="E59" s="148"/>
      <c r="F59" s="150"/>
      <c r="G59" s="152"/>
      <c r="H59" s="154"/>
      <c r="I59" s="44"/>
    </row>
    <row r="60" spans="2:9" ht="16.5" thickTop="1" thickBot="1" x14ac:dyDescent="0.3">
      <c r="B60" s="159" t="s">
        <v>5</v>
      </c>
      <c r="C60" s="160"/>
      <c r="D60" s="160"/>
      <c r="E60" s="6" t="s">
        <v>6</v>
      </c>
      <c r="F60" s="21">
        <v>201700</v>
      </c>
      <c r="G60" s="23">
        <f>F60/2</f>
        <v>100850</v>
      </c>
      <c r="H60" s="7">
        <v>1</v>
      </c>
      <c r="I60" s="45"/>
    </row>
    <row r="61" spans="2:9" ht="16.5" thickTop="1" thickBot="1" x14ac:dyDescent="0.3">
      <c r="B61" s="46"/>
      <c r="C61" s="47"/>
      <c r="D61" s="48"/>
      <c r="E61" s="5" t="s">
        <v>7</v>
      </c>
      <c r="F61" s="21">
        <v>183300</v>
      </c>
      <c r="G61" s="23">
        <f>F61/2</f>
        <v>91650</v>
      </c>
      <c r="H61" s="7">
        <v>1</v>
      </c>
      <c r="I61" s="49"/>
    </row>
    <row r="62" spans="2:9" ht="16.5" thickTop="1" thickBot="1" x14ac:dyDescent="0.3">
      <c r="B62" s="46"/>
      <c r="C62" s="47"/>
      <c r="D62" s="48"/>
      <c r="E62" s="59" t="s">
        <v>36</v>
      </c>
      <c r="F62" s="22">
        <v>160000</v>
      </c>
      <c r="G62" s="23">
        <f>F62/2</f>
        <v>80000</v>
      </c>
      <c r="H62" s="62"/>
      <c r="I62" s="45"/>
    </row>
    <row r="63" spans="2:9" s="26" customFormat="1" ht="16.5" thickTop="1" thickBot="1" x14ac:dyDescent="0.3">
      <c r="B63" s="46"/>
      <c r="C63" s="47"/>
      <c r="D63" s="48"/>
      <c r="E63" s="60" t="s">
        <v>37</v>
      </c>
      <c r="F63" s="22">
        <v>150000</v>
      </c>
      <c r="G63" s="23">
        <f t="shared" ref="G63:G64" si="0">F63/2</f>
        <v>75000</v>
      </c>
      <c r="H63" s="63"/>
      <c r="I63" s="45"/>
    </row>
    <row r="64" spans="2:9" s="26" customFormat="1" ht="16.5" thickTop="1" thickBot="1" x14ac:dyDescent="0.3">
      <c r="B64" s="46"/>
      <c r="C64" s="47"/>
      <c r="D64" s="48"/>
      <c r="E64" s="60" t="s">
        <v>38</v>
      </c>
      <c r="F64" s="22">
        <v>140000</v>
      </c>
      <c r="G64" s="23">
        <f t="shared" si="0"/>
        <v>70000</v>
      </c>
      <c r="H64" s="63"/>
      <c r="I64" s="45"/>
    </row>
    <row r="65" spans="2:16" s="26" customFormat="1" ht="16.5" thickTop="1" thickBot="1" x14ac:dyDescent="0.3">
      <c r="B65" s="46"/>
      <c r="C65" s="47"/>
      <c r="D65" s="48"/>
      <c r="E65" s="61" t="s">
        <v>39</v>
      </c>
      <c r="F65" s="58">
        <v>130000</v>
      </c>
      <c r="G65" s="23">
        <f>F65/2</f>
        <v>65000</v>
      </c>
      <c r="H65" s="64"/>
      <c r="I65" s="45"/>
    </row>
    <row r="66" spans="2:16" ht="15.75" thickTop="1" x14ac:dyDescent="0.25">
      <c r="B66" s="57" t="s">
        <v>40</v>
      </c>
      <c r="C66" s="47"/>
      <c r="D66" s="3"/>
      <c r="E66" s="3"/>
      <c r="F66" s="4"/>
      <c r="G66" s="3"/>
      <c r="H66" s="4"/>
      <c r="I66" s="50"/>
    </row>
    <row r="67" spans="2:16" x14ac:dyDescent="0.25">
      <c r="B67" s="51"/>
      <c r="C67" s="47"/>
      <c r="D67" s="3"/>
      <c r="E67" s="3"/>
      <c r="F67" s="4"/>
      <c r="G67" s="3"/>
      <c r="H67" s="4"/>
      <c r="I67" s="50"/>
    </row>
    <row r="68" spans="2:16" x14ac:dyDescent="0.25">
      <c r="B68" s="51"/>
      <c r="C68" s="47"/>
      <c r="D68" s="3"/>
      <c r="E68" s="3"/>
      <c r="F68" s="4"/>
      <c r="G68" s="3"/>
      <c r="H68" s="4"/>
      <c r="I68" s="50"/>
      <c r="P68" s="65"/>
    </row>
    <row r="69" spans="2:16" x14ac:dyDescent="0.25">
      <c r="B69" s="130" t="s">
        <v>30</v>
      </c>
      <c r="C69" s="127"/>
      <c r="D69" s="127"/>
      <c r="E69" s="127"/>
      <c r="F69" s="127"/>
      <c r="G69" s="127"/>
      <c r="H69" s="127"/>
      <c r="I69" s="131"/>
    </row>
    <row r="70" spans="2:16" x14ac:dyDescent="0.25">
      <c r="B70" s="128" t="s">
        <v>8</v>
      </c>
      <c r="C70" s="129"/>
      <c r="D70" s="12" t="s">
        <v>9</v>
      </c>
      <c r="E70" s="13" t="s">
        <v>10</v>
      </c>
      <c r="F70" s="12" t="s">
        <v>11</v>
      </c>
      <c r="G70" s="13" t="s">
        <v>12</v>
      </c>
      <c r="H70" s="13" t="s">
        <v>13</v>
      </c>
      <c r="I70" s="12" t="s">
        <v>14</v>
      </c>
    </row>
    <row r="71" spans="2:16" ht="51.75" thickBot="1" x14ac:dyDescent="0.3">
      <c r="B71" s="132" t="s">
        <v>15</v>
      </c>
      <c r="C71" s="133"/>
      <c r="D71" s="19" t="s">
        <v>1</v>
      </c>
      <c r="E71" s="20" t="s">
        <v>16</v>
      </c>
      <c r="F71" s="19" t="s">
        <v>3</v>
      </c>
      <c r="G71" s="20" t="s">
        <v>17</v>
      </c>
      <c r="H71" s="20" t="s">
        <v>27</v>
      </c>
      <c r="I71" s="20" t="s">
        <v>18</v>
      </c>
    </row>
    <row r="72" spans="2:16" ht="16.5" thickTop="1" thickBot="1" x14ac:dyDescent="0.3">
      <c r="B72" s="155" t="s">
        <v>19</v>
      </c>
      <c r="C72" s="158"/>
      <c r="D72" s="15" t="s">
        <v>6</v>
      </c>
      <c r="E72" s="17">
        <v>2659</v>
      </c>
      <c r="F72" s="66">
        <f>IF(D72=$E$60,$G$60,IF(D72=$E$61,$G$61,IF(D72=$E$62,$G$62,IF(D72=$E$63,$G$63,IF(D72=$E$64,$G$64,IF(D72=$E$65,$G$65))))))</f>
        <v>100850</v>
      </c>
      <c r="G72" s="35">
        <f t="shared" ref="G72" si="1">E72/F72</f>
        <v>2.6365889935547844E-2</v>
      </c>
      <c r="H72" s="18">
        <v>2.5000000000000001E-2</v>
      </c>
      <c r="I72" s="35">
        <f t="shared" ref="I72:I83" si="2">G72-H72</f>
        <v>1.3658899355478427E-3</v>
      </c>
    </row>
    <row r="73" spans="2:16" ht="16.5" thickTop="1" thickBot="1" x14ac:dyDescent="0.3">
      <c r="B73" s="155"/>
      <c r="C73" s="158"/>
      <c r="D73" s="15"/>
      <c r="E73" s="17"/>
      <c r="F73" s="66" t="b">
        <f t="shared" ref="F73:F83" si="3">IF(D73=$E$60,$G$60,IF(D73=$E$61,$G$61,IF(D73=$E$62,$G$62,IF(D73=$E$63,$G$63,IF(D73=$E$64,$G$64,IF(D73=$E$65,$G$65))))))</f>
        <v>0</v>
      </c>
      <c r="G73" s="35">
        <f>IFERROR(E73/F73,0)</f>
        <v>0</v>
      </c>
      <c r="H73" s="18"/>
      <c r="I73" s="35">
        <f t="shared" si="2"/>
        <v>0</v>
      </c>
    </row>
    <row r="74" spans="2:16" ht="16.5" thickTop="1" thickBot="1" x14ac:dyDescent="0.3">
      <c r="B74" s="155"/>
      <c r="C74" s="158"/>
      <c r="D74" s="15"/>
      <c r="E74" s="17"/>
      <c r="F74" s="66" t="b">
        <f t="shared" si="3"/>
        <v>0</v>
      </c>
      <c r="G74" s="35">
        <f t="shared" ref="G74:G83" si="4">IFERROR(E74/F74,0)</f>
        <v>0</v>
      </c>
      <c r="H74" s="18"/>
      <c r="I74" s="35">
        <f t="shared" si="2"/>
        <v>0</v>
      </c>
    </row>
    <row r="75" spans="2:16" ht="16.5" thickTop="1" thickBot="1" x14ac:dyDescent="0.3">
      <c r="B75" s="155"/>
      <c r="C75" s="158"/>
      <c r="D75" s="15"/>
      <c r="E75" s="17"/>
      <c r="F75" s="66" t="b">
        <f t="shared" si="3"/>
        <v>0</v>
      </c>
      <c r="G75" s="35">
        <f t="shared" si="4"/>
        <v>0</v>
      </c>
      <c r="H75" s="18"/>
      <c r="I75" s="35">
        <f t="shared" si="2"/>
        <v>0</v>
      </c>
    </row>
    <row r="76" spans="2:16" ht="16.5" thickTop="1" thickBot="1" x14ac:dyDescent="0.3">
      <c r="B76" s="155"/>
      <c r="C76" s="124"/>
      <c r="D76" s="67"/>
      <c r="E76" s="17"/>
      <c r="F76" s="66" t="b">
        <f t="shared" si="3"/>
        <v>0</v>
      </c>
      <c r="G76" s="35">
        <f t="shared" si="4"/>
        <v>0</v>
      </c>
      <c r="H76" s="18"/>
      <c r="I76" s="35">
        <f t="shared" si="2"/>
        <v>0</v>
      </c>
    </row>
    <row r="77" spans="2:16" ht="16.5" thickTop="1" thickBot="1" x14ac:dyDescent="0.3">
      <c r="B77" s="155"/>
      <c r="C77" s="124"/>
      <c r="D77" s="67"/>
      <c r="E77" s="17"/>
      <c r="F77" s="66" t="b">
        <f t="shared" si="3"/>
        <v>0</v>
      </c>
      <c r="G77" s="35">
        <f t="shared" si="4"/>
        <v>0</v>
      </c>
      <c r="H77" s="18"/>
      <c r="I77" s="35">
        <f t="shared" si="2"/>
        <v>0</v>
      </c>
    </row>
    <row r="78" spans="2:16" ht="16.5" thickTop="1" thickBot="1" x14ac:dyDescent="0.3">
      <c r="B78" s="155"/>
      <c r="C78" s="158"/>
      <c r="D78" s="16"/>
      <c r="E78" s="17"/>
      <c r="F78" s="66" t="b">
        <f t="shared" si="3"/>
        <v>0</v>
      </c>
      <c r="G78" s="35">
        <f t="shared" si="4"/>
        <v>0</v>
      </c>
      <c r="H78" s="18"/>
      <c r="I78" s="35">
        <f t="shared" si="2"/>
        <v>0</v>
      </c>
    </row>
    <row r="79" spans="2:16" ht="16.5" thickTop="1" thickBot="1" x14ac:dyDescent="0.3">
      <c r="B79" s="155"/>
      <c r="C79" s="124"/>
      <c r="D79" s="16"/>
      <c r="E79" s="17"/>
      <c r="F79" s="66" t="b">
        <f t="shared" si="3"/>
        <v>0</v>
      </c>
      <c r="G79" s="35">
        <f t="shared" si="4"/>
        <v>0</v>
      </c>
      <c r="H79" s="18"/>
      <c r="I79" s="35">
        <f t="shared" si="2"/>
        <v>0</v>
      </c>
    </row>
    <row r="80" spans="2:16" ht="16.5" thickTop="1" thickBot="1" x14ac:dyDescent="0.3">
      <c r="B80" s="155"/>
      <c r="C80" s="124"/>
      <c r="D80" s="16"/>
      <c r="E80" s="17"/>
      <c r="F80" s="66" t="b">
        <f t="shared" si="3"/>
        <v>0</v>
      </c>
      <c r="G80" s="35">
        <f t="shared" si="4"/>
        <v>0</v>
      </c>
      <c r="H80" s="18"/>
      <c r="I80" s="35">
        <f t="shared" si="2"/>
        <v>0</v>
      </c>
    </row>
    <row r="81" spans="2:9" ht="16.5" thickTop="1" thickBot="1" x14ac:dyDescent="0.3">
      <c r="B81" s="155"/>
      <c r="C81" s="124"/>
      <c r="D81" s="16"/>
      <c r="E81" s="17"/>
      <c r="F81" s="66" t="b">
        <f t="shared" si="3"/>
        <v>0</v>
      </c>
      <c r="G81" s="35">
        <f t="shared" si="4"/>
        <v>0</v>
      </c>
      <c r="H81" s="18"/>
      <c r="I81" s="35">
        <f t="shared" si="2"/>
        <v>0</v>
      </c>
    </row>
    <row r="82" spans="2:9" ht="16.5" thickTop="1" thickBot="1" x14ac:dyDescent="0.3">
      <c r="B82" s="155"/>
      <c r="C82" s="124"/>
      <c r="D82" s="16"/>
      <c r="E82" s="17"/>
      <c r="F82" s="66" t="b">
        <f t="shared" si="3"/>
        <v>0</v>
      </c>
      <c r="G82" s="35">
        <f t="shared" si="4"/>
        <v>0</v>
      </c>
      <c r="H82" s="18"/>
      <c r="I82" s="35">
        <f t="shared" si="2"/>
        <v>0</v>
      </c>
    </row>
    <row r="83" spans="2:9" ht="15.75" thickTop="1" x14ac:dyDescent="0.25">
      <c r="B83" s="156"/>
      <c r="C83" s="157"/>
      <c r="D83" s="52"/>
      <c r="E83" s="53"/>
      <c r="F83" s="114" t="b">
        <f t="shared" si="3"/>
        <v>0</v>
      </c>
      <c r="G83" s="54">
        <f t="shared" si="4"/>
        <v>0</v>
      </c>
      <c r="H83" s="55"/>
      <c r="I83" s="54">
        <f t="shared" si="2"/>
        <v>0</v>
      </c>
    </row>
    <row r="84" spans="2:9" x14ac:dyDescent="0.25">
      <c r="B84" s="31" t="s">
        <v>20</v>
      </c>
      <c r="C84" s="8"/>
      <c r="D84" s="8"/>
      <c r="E84" s="8"/>
      <c r="F84" s="8"/>
      <c r="G84" s="8"/>
      <c r="H84" s="8"/>
      <c r="I84" s="8"/>
    </row>
    <row r="85" spans="2:9" x14ac:dyDescent="0.25">
      <c r="B85" s="2"/>
      <c r="C85" s="1"/>
      <c r="D85" s="1"/>
      <c r="E85" s="9"/>
      <c r="G85" s="9"/>
      <c r="H85" s="10"/>
      <c r="I85" s="11"/>
    </row>
    <row r="86" spans="2:9" x14ac:dyDescent="0.25">
      <c r="B86" s="56">
        <v>6</v>
      </c>
      <c r="C86" s="76" t="s">
        <v>45</v>
      </c>
    </row>
    <row r="87" spans="2:9" x14ac:dyDescent="0.25">
      <c r="D87" s="26"/>
      <c r="E87" s="26"/>
      <c r="F87" s="26"/>
      <c r="G87" s="26"/>
      <c r="H87" s="26"/>
      <c r="I87" s="26"/>
    </row>
    <row r="116" spans="2:21" x14ac:dyDescent="0.25">
      <c r="B116" s="70">
        <v>7</v>
      </c>
      <c r="C116" s="74" t="s">
        <v>43</v>
      </c>
    </row>
    <row r="117" spans="2:21" x14ac:dyDescent="0.25">
      <c r="T117" s="70"/>
      <c r="U117" s="69"/>
    </row>
    <row r="161" spans="2:3" s="26" customFormat="1" x14ac:dyDescent="0.25"/>
    <row r="162" spans="2:3" x14ac:dyDescent="0.25">
      <c r="B162" s="70">
        <v>8</v>
      </c>
      <c r="C162" s="75" t="s">
        <v>34</v>
      </c>
    </row>
    <row r="163" spans="2:3" x14ac:dyDescent="0.25">
      <c r="B163" s="79">
        <v>9</v>
      </c>
      <c r="C163" s="74" t="s">
        <v>46</v>
      </c>
    </row>
    <row r="164" spans="2:3" x14ac:dyDescent="0.25">
      <c r="B164" s="70">
        <v>10</v>
      </c>
      <c r="C164" s="78" t="s">
        <v>35</v>
      </c>
    </row>
    <row r="207" spans="2:3" x14ac:dyDescent="0.25">
      <c r="B207" s="70">
        <v>11</v>
      </c>
      <c r="C207" s="74" t="s">
        <v>43</v>
      </c>
    </row>
    <row r="208" spans="2:3" x14ac:dyDescent="0.25">
      <c r="B208" s="70">
        <v>12</v>
      </c>
      <c r="C208" s="74" t="s">
        <v>62</v>
      </c>
    </row>
    <row r="239" spans="19:19" x14ac:dyDescent="0.25">
      <c r="S239" s="26"/>
    </row>
  </sheetData>
  <mergeCells count="22">
    <mergeCell ref="B73:C73"/>
    <mergeCell ref="B57:H57"/>
    <mergeCell ref="B58:D59"/>
    <mergeCell ref="E58:E59"/>
    <mergeCell ref="F58:F59"/>
    <mergeCell ref="G58:G59"/>
    <mergeCell ref="H58:H59"/>
    <mergeCell ref="B60:D60"/>
    <mergeCell ref="B69:I69"/>
    <mergeCell ref="B70:C70"/>
    <mergeCell ref="B71:C71"/>
    <mergeCell ref="B72:C72"/>
    <mergeCell ref="B80:C80"/>
    <mergeCell ref="B81:C81"/>
    <mergeCell ref="B82:C82"/>
    <mergeCell ref="B83:C83"/>
    <mergeCell ref="B74:C74"/>
    <mergeCell ref="B75:C75"/>
    <mergeCell ref="B76:C76"/>
    <mergeCell ref="B77:C77"/>
    <mergeCell ref="B78:C78"/>
    <mergeCell ref="B79:C79"/>
  </mergeCells>
  <pageMargins left="0.7" right="0.7" top="0.75" bottom="0.75" header="0.3" footer="0.3"/>
  <pageSetup scale="64" fitToHeight="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27"/>
  <sheetViews>
    <sheetView topLeftCell="A97" zoomScaleNormal="100" workbookViewId="0">
      <selection activeCell="E65" sqref="E65"/>
    </sheetView>
  </sheetViews>
  <sheetFormatPr defaultRowHeight="15" x14ac:dyDescent="0.25"/>
  <cols>
    <col min="1" max="1" width="5.7109375" customWidth="1"/>
    <col min="2" max="2" width="7.140625" customWidth="1"/>
    <col min="4" max="4" width="16.28515625" customWidth="1"/>
    <col min="5" max="5" width="15.42578125" customWidth="1"/>
    <col min="6" max="6" width="12.7109375" customWidth="1"/>
    <col min="7" max="7" width="13.85546875" customWidth="1"/>
    <col min="8" max="8" width="16.28515625" customWidth="1"/>
    <col min="9" max="10" width="15.42578125" customWidth="1"/>
    <col min="17" max="17" width="7.140625" customWidth="1"/>
  </cols>
  <sheetData>
    <row r="1" spans="1:3" ht="21" x14ac:dyDescent="0.35">
      <c r="A1" s="71" t="s">
        <v>47</v>
      </c>
      <c r="B1" s="26"/>
      <c r="C1" s="26"/>
    </row>
    <row r="2" spans="1:3" x14ac:dyDescent="0.25">
      <c r="A2" s="26"/>
      <c r="B2" s="26"/>
      <c r="C2" s="26"/>
    </row>
    <row r="3" spans="1:3" ht="18.75" x14ac:dyDescent="0.3">
      <c r="A3" s="26"/>
      <c r="B3" s="68" t="s">
        <v>56</v>
      </c>
    </row>
    <row r="4" spans="1:3" x14ac:dyDescent="0.25">
      <c r="A4" s="26"/>
      <c r="B4" s="56">
        <v>1</v>
      </c>
      <c r="C4" s="107" t="s">
        <v>53</v>
      </c>
    </row>
    <row r="40" spans="21:24" ht="18" x14ac:dyDescent="0.25">
      <c r="U40" s="27"/>
      <c r="V40" s="72"/>
      <c r="W40" s="72"/>
      <c r="X40" s="72"/>
    </row>
    <row r="49" spans="2:17" s="26" customFormat="1" x14ac:dyDescent="0.25">
      <c r="B49" s="56">
        <v>2</v>
      </c>
      <c r="C49" s="107" t="s">
        <v>74</v>
      </c>
    </row>
    <row r="50" spans="2:17" s="26" customFormat="1" x14ac:dyDescent="0.25">
      <c r="B50" s="56"/>
      <c r="C50" s="107" t="s">
        <v>75</v>
      </c>
    </row>
    <row r="51" spans="2:17" s="26" customFormat="1" x14ac:dyDescent="0.25">
      <c r="B51" s="56"/>
      <c r="C51" s="107" t="s">
        <v>76</v>
      </c>
    </row>
    <row r="52" spans="2:17" s="26" customFormat="1" x14ac:dyDescent="0.25">
      <c r="B52" s="79">
        <v>3</v>
      </c>
      <c r="C52" s="107" t="s">
        <v>32</v>
      </c>
      <c r="D52" s="42"/>
      <c r="E52" s="42"/>
      <c r="F52" s="42"/>
      <c r="G52" s="42"/>
      <c r="H52" s="42"/>
      <c r="I52" s="42"/>
      <c r="J52" s="42"/>
      <c r="K52" s="42"/>
      <c r="L52" s="42"/>
      <c r="M52" s="42"/>
      <c r="N52" s="42"/>
      <c r="O52" s="42"/>
      <c r="P52" s="42"/>
      <c r="Q52" s="42"/>
    </row>
    <row r="53" spans="2:17" s="26" customFormat="1" x14ac:dyDescent="0.25">
      <c r="B53" s="79">
        <v>4</v>
      </c>
      <c r="C53" s="109" t="s">
        <v>67</v>
      </c>
      <c r="D53" s="42"/>
      <c r="E53" s="42"/>
      <c r="F53" s="42"/>
      <c r="G53" s="42"/>
      <c r="H53" s="42"/>
      <c r="I53" s="42"/>
      <c r="J53" s="42"/>
      <c r="K53" s="42"/>
      <c r="L53" s="42"/>
      <c r="M53" s="42"/>
      <c r="N53" s="42"/>
      <c r="O53" s="42"/>
      <c r="P53" s="42"/>
      <c r="Q53" s="42"/>
    </row>
    <row r="54" spans="2:17" s="26" customFormat="1" x14ac:dyDescent="0.25">
      <c r="B54" s="79"/>
      <c r="C54" s="110" t="s">
        <v>48</v>
      </c>
      <c r="D54" s="42"/>
      <c r="E54" s="42"/>
      <c r="F54" s="42"/>
      <c r="G54" s="42"/>
      <c r="H54" s="42"/>
      <c r="I54" s="42"/>
      <c r="J54" s="42"/>
      <c r="K54" s="42"/>
      <c r="L54" s="42"/>
      <c r="M54" s="42"/>
      <c r="N54" s="42"/>
      <c r="O54" s="42"/>
      <c r="P54" s="42"/>
      <c r="Q54" s="42"/>
    </row>
    <row r="55" spans="2:17" s="26" customFormat="1" x14ac:dyDescent="0.25">
      <c r="B55" s="105">
        <v>5</v>
      </c>
      <c r="C55" s="74" t="s">
        <v>77</v>
      </c>
      <c r="D55" s="42"/>
      <c r="E55" s="42"/>
      <c r="F55" s="42"/>
      <c r="G55" s="42"/>
      <c r="H55" s="42"/>
      <c r="I55" s="42"/>
      <c r="J55" s="42"/>
      <c r="K55" s="42"/>
      <c r="L55" s="42"/>
      <c r="M55" s="42"/>
      <c r="N55" s="42"/>
      <c r="O55" s="42"/>
      <c r="P55" s="42"/>
      <c r="Q55" s="42"/>
    </row>
    <row r="56" spans="2:17" s="26" customFormat="1" x14ac:dyDescent="0.25">
      <c r="B56" s="56">
        <v>6</v>
      </c>
      <c r="C56" s="76" t="s">
        <v>78</v>
      </c>
      <c r="D56" s="42"/>
      <c r="E56" s="42"/>
      <c r="F56" s="42"/>
      <c r="G56" s="42"/>
      <c r="H56" s="42"/>
      <c r="I56" s="42"/>
      <c r="J56" s="42"/>
      <c r="K56" s="42"/>
      <c r="L56" s="42"/>
      <c r="M56" s="42"/>
      <c r="N56" s="42"/>
      <c r="O56" s="42"/>
      <c r="P56" s="42"/>
      <c r="Q56" s="42"/>
    </row>
    <row r="57" spans="2:17" s="77" customFormat="1" x14ac:dyDescent="0.25">
      <c r="B57" s="74"/>
      <c r="C57" s="74" t="s">
        <v>68</v>
      </c>
      <c r="D57" s="42"/>
      <c r="E57" s="42"/>
      <c r="F57" s="42"/>
      <c r="G57" s="74"/>
      <c r="H57" s="74"/>
      <c r="I57" s="74"/>
      <c r="J57" s="74"/>
      <c r="K57" s="74"/>
      <c r="L57" s="74"/>
      <c r="M57" s="74"/>
      <c r="N57" s="74"/>
      <c r="O57" s="74"/>
      <c r="P57" s="74"/>
      <c r="Q57" s="74"/>
    </row>
    <row r="59" spans="2:17" ht="15.75" thickBot="1" x14ac:dyDescent="0.3">
      <c r="B59" s="141" t="s">
        <v>29</v>
      </c>
      <c r="C59" s="142"/>
      <c r="D59" s="142"/>
      <c r="E59" s="142"/>
      <c r="F59" s="142"/>
      <c r="G59" s="142"/>
      <c r="H59" s="142"/>
      <c r="I59" s="43"/>
    </row>
    <row r="60" spans="2:17" ht="15.75" thickTop="1" x14ac:dyDescent="0.25">
      <c r="B60" s="143" t="s">
        <v>0</v>
      </c>
      <c r="C60" s="144"/>
      <c r="D60" s="144"/>
      <c r="E60" s="147" t="s">
        <v>1</v>
      </c>
      <c r="F60" s="149" t="s">
        <v>2</v>
      </c>
      <c r="G60" s="151" t="s">
        <v>3</v>
      </c>
      <c r="H60" s="153" t="s">
        <v>4</v>
      </c>
      <c r="I60" s="44"/>
    </row>
    <row r="61" spans="2:17" ht="15.75" thickBot="1" x14ac:dyDescent="0.3">
      <c r="B61" s="145"/>
      <c r="C61" s="146"/>
      <c r="D61" s="146"/>
      <c r="E61" s="148"/>
      <c r="F61" s="150"/>
      <c r="G61" s="152"/>
      <c r="H61" s="154"/>
      <c r="I61" s="44"/>
    </row>
    <row r="62" spans="2:17" ht="16.5" thickTop="1" thickBot="1" x14ac:dyDescent="0.3">
      <c r="B62" s="161" t="s">
        <v>5</v>
      </c>
      <c r="C62" s="162"/>
      <c r="D62" s="162"/>
      <c r="E62" s="6" t="s">
        <v>6</v>
      </c>
      <c r="F62" s="21">
        <v>201700</v>
      </c>
      <c r="G62" s="23">
        <f>F62/2</f>
        <v>100850</v>
      </c>
      <c r="H62" s="80">
        <v>1</v>
      </c>
      <c r="I62" s="45"/>
    </row>
    <row r="63" spans="2:17" ht="16.5" thickTop="1" thickBot="1" x14ac:dyDescent="0.3">
      <c r="B63" s="46"/>
      <c r="C63" s="47"/>
      <c r="D63" s="94"/>
      <c r="E63" s="5" t="s">
        <v>7</v>
      </c>
      <c r="F63" s="21">
        <v>183300</v>
      </c>
      <c r="G63" s="23">
        <f>F63/2</f>
        <v>91650</v>
      </c>
      <c r="H63" s="80">
        <v>1</v>
      </c>
      <c r="I63" s="49"/>
    </row>
    <row r="64" spans="2:17" ht="16.5" thickTop="1" thickBot="1" x14ac:dyDescent="0.3">
      <c r="B64" s="46"/>
      <c r="C64" s="47"/>
      <c r="D64" s="94"/>
      <c r="E64" s="59" t="s">
        <v>36</v>
      </c>
      <c r="F64" s="82"/>
      <c r="G64" s="23">
        <f>F64/2</f>
        <v>0</v>
      </c>
      <c r="H64" s="95"/>
      <c r="I64" s="45"/>
    </row>
    <row r="65" spans="2:17" s="26" customFormat="1" ht="16.5" thickTop="1" thickBot="1" x14ac:dyDescent="0.3">
      <c r="B65" s="46"/>
      <c r="C65" s="47"/>
      <c r="D65" s="94"/>
      <c r="E65" s="60" t="s">
        <v>37</v>
      </c>
      <c r="F65" s="82"/>
      <c r="G65" s="23">
        <f t="shared" ref="G65:G66" si="0">F65/2</f>
        <v>0</v>
      </c>
      <c r="H65" s="96"/>
      <c r="I65" s="45"/>
    </row>
    <row r="66" spans="2:17" s="26" customFormat="1" ht="16.5" thickTop="1" thickBot="1" x14ac:dyDescent="0.3">
      <c r="B66" s="46"/>
      <c r="C66" s="47"/>
      <c r="D66" s="94"/>
      <c r="E66" s="60" t="s">
        <v>38</v>
      </c>
      <c r="F66" s="82"/>
      <c r="G66" s="23">
        <f t="shared" si="0"/>
        <v>0</v>
      </c>
      <c r="H66" s="96"/>
      <c r="I66" s="45"/>
    </row>
    <row r="67" spans="2:17" s="26" customFormat="1" ht="16.5" thickTop="1" thickBot="1" x14ac:dyDescent="0.3">
      <c r="B67" s="46"/>
      <c r="C67" s="47"/>
      <c r="D67" s="94"/>
      <c r="E67" s="61" t="s">
        <v>39</v>
      </c>
      <c r="F67" s="97"/>
      <c r="G67" s="23">
        <f>F67/2</f>
        <v>0</v>
      </c>
      <c r="H67" s="98"/>
      <c r="I67" s="45"/>
    </row>
    <row r="68" spans="2:17" ht="15.75" thickTop="1" x14ac:dyDescent="0.25">
      <c r="B68" s="57" t="s">
        <v>40</v>
      </c>
      <c r="C68" s="47"/>
      <c r="D68" s="3"/>
      <c r="E68" s="3"/>
      <c r="F68" s="4"/>
      <c r="G68" s="3"/>
      <c r="H68" s="4"/>
      <c r="I68" s="50"/>
      <c r="N68" s="56"/>
      <c r="P68" s="42"/>
      <c r="Q68" s="42"/>
    </row>
    <row r="69" spans="2:17" x14ac:dyDescent="0.25">
      <c r="B69" s="51"/>
      <c r="C69" s="47"/>
      <c r="D69" s="3"/>
      <c r="E69" s="3"/>
      <c r="F69" s="4"/>
      <c r="G69" s="3"/>
      <c r="H69" s="4"/>
      <c r="I69" s="50"/>
    </row>
    <row r="70" spans="2:17" x14ac:dyDescent="0.25">
      <c r="B70" s="51"/>
      <c r="C70" s="47"/>
      <c r="D70" s="3"/>
      <c r="E70" s="3"/>
      <c r="F70" s="4"/>
      <c r="G70" s="3"/>
      <c r="H70" s="4"/>
      <c r="I70" s="50"/>
    </row>
    <row r="71" spans="2:17" x14ac:dyDescent="0.25">
      <c r="B71" s="130" t="s">
        <v>30</v>
      </c>
      <c r="C71" s="127"/>
      <c r="D71" s="127"/>
      <c r="E71" s="127"/>
      <c r="F71" s="127"/>
      <c r="G71" s="127"/>
      <c r="H71" s="127"/>
      <c r="I71" s="131"/>
    </row>
    <row r="72" spans="2:17" x14ac:dyDescent="0.25">
      <c r="B72" s="128" t="s">
        <v>8</v>
      </c>
      <c r="C72" s="129"/>
      <c r="D72" s="12" t="s">
        <v>9</v>
      </c>
      <c r="E72" s="13" t="s">
        <v>10</v>
      </c>
      <c r="F72" s="12" t="s">
        <v>11</v>
      </c>
      <c r="G72" s="13" t="s">
        <v>12</v>
      </c>
      <c r="H72" s="13" t="s">
        <v>13</v>
      </c>
      <c r="I72" s="12" t="s">
        <v>14</v>
      </c>
    </row>
    <row r="73" spans="2:17" ht="51.75" thickBot="1" x14ac:dyDescent="0.3">
      <c r="B73" s="132" t="s">
        <v>15</v>
      </c>
      <c r="C73" s="133"/>
      <c r="D73" s="19" t="s">
        <v>1</v>
      </c>
      <c r="E73" s="20" t="s">
        <v>16</v>
      </c>
      <c r="F73" s="19" t="s">
        <v>3</v>
      </c>
      <c r="G73" s="20" t="s">
        <v>17</v>
      </c>
      <c r="H73" s="20" t="s">
        <v>27</v>
      </c>
      <c r="I73" s="20" t="s">
        <v>18</v>
      </c>
    </row>
    <row r="74" spans="2:17" ht="16.5" thickTop="1" thickBot="1" x14ac:dyDescent="0.3">
      <c r="B74" s="123" t="s">
        <v>19</v>
      </c>
      <c r="C74" s="134"/>
      <c r="D74" s="15" t="s">
        <v>6</v>
      </c>
      <c r="E74" s="83">
        <v>1773</v>
      </c>
      <c r="F74" s="66">
        <f>IF(D74=$E$62,$G$62,IF(D74=$E$63,$G$63,IF(D74=$E$64,$G$64,IF(D74=$E$65,$G$65,IF(D74=$E$66,$G$66,IF(D74=$E$67,$G$67))))))</f>
        <v>100850</v>
      </c>
      <c r="G74" s="84">
        <f t="shared" ref="G74:G75" si="1">E74/F74</f>
        <v>1.7580565195835399E-2</v>
      </c>
      <c r="H74" s="85">
        <v>1.7000000000000001E-2</v>
      </c>
      <c r="I74" s="84">
        <f t="shared" ref="I74:I85" si="2">G74-H74</f>
        <v>5.8056519583539815E-4</v>
      </c>
    </row>
    <row r="75" spans="2:17" ht="16.5" thickTop="1" thickBot="1" x14ac:dyDescent="0.3">
      <c r="B75" s="123" t="s">
        <v>19</v>
      </c>
      <c r="C75" s="134"/>
      <c r="D75" s="15" t="s">
        <v>7</v>
      </c>
      <c r="E75" s="83">
        <v>886</v>
      </c>
      <c r="F75" s="66">
        <f t="shared" ref="F75:F85" si="3">IF(D75=$E$62,$G$62,IF(D75=$E$63,$G$63,IF(D75=$E$64,$G$64,IF(D75=$E$65,$G$65,IF(D75=$E$66,$G$66,IF(D75=$E$67,$G$67))))))</f>
        <v>91650</v>
      </c>
      <c r="G75" s="84">
        <f t="shared" si="1"/>
        <v>9.6672122204037106E-3</v>
      </c>
      <c r="H75" s="85">
        <v>8.0000000000000002E-3</v>
      </c>
      <c r="I75" s="84">
        <f t="shared" si="2"/>
        <v>1.6672122204037104E-3</v>
      </c>
    </row>
    <row r="76" spans="2:17" ht="17.25" thickTop="1" thickBot="1" x14ac:dyDescent="0.3">
      <c r="B76" s="123"/>
      <c r="C76" s="134"/>
      <c r="D76" s="15"/>
      <c r="E76" s="83"/>
      <c r="F76" s="66" t="b">
        <f t="shared" si="3"/>
        <v>0</v>
      </c>
      <c r="G76" s="84">
        <f>IFERROR(E76/F76,0)</f>
        <v>0</v>
      </c>
      <c r="H76" s="85"/>
      <c r="I76" s="84">
        <f t="shared" si="2"/>
        <v>0</v>
      </c>
      <c r="M76" s="14"/>
      <c r="N76" s="26"/>
      <c r="O76" s="1"/>
      <c r="P76" s="26"/>
    </row>
    <row r="77" spans="2:17" ht="16.5" thickTop="1" thickBot="1" x14ac:dyDescent="0.3">
      <c r="B77" s="123"/>
      <c r="C77" s="134"/>
      <c r="D77" s="15"/>
      <c r="E77" s="83"/>
      <c r="F77" s="66" t="b">
        <f t="shared" si="3"/>
        <v>0</v>
      </c>
      <c r="G77" s="84">
        <f t="shared" ref="G77:G85" si="4">IFERROR(E77/F77,0)</f>
        <v>0</v>
      </c>
      <c r="H77" s="85"/>
      <c r="I77" s="84">
        <f t="shared" si="2"/>
        <v>0</v>
      </c>
      <c r="M77" s="37"/>
      <c r="N77" s="32"/>
      <c r="O77" s="32"/>
      <c r="P77" s="32"/>
    </row>
    <row r="78" spans="2:17" ht="16.5" thickTop="1" thickBot="1" x14ac:dyDescent="0.3">
      <c r="B78" s="123"/>
      <c r="C78" s="124"/>
      <c r="D78" s="67"/>
      <c r="E78" s="83"/>
      <c r="F78" s="66" t="b">
        <f t="shared" si="3"/>
        <v>0</v>
      </c>
      <c r="G78" s="84">
        <f t="shared" si="4"/>
        <v>0</v>
      </c>
      <c r="H78" s="85"/>
      <c r="I78" s="84">
        <f t="shared" si="2"/>
        <v>0</v>
      </c>
      <c r="M78" s="37"/>
      <c r="N78" s="32"/>
      <c r="O78" s="32"/>
      <c r="P78" s="32"/>
    </row>
    <row r="79" spans="2:17" ht="16.5" thickTop="1" thickBot="1" x14ac:dyDescent="0.3">
      <c r="B79" s="123"/>
      <c r="C79" s="124"/>
      <c r="D79" s="67"/>
      <c r="E79" s="83"/>
      <c r="F79" s="66" t="b">
        <f t="shared" si="3"/>
        <v>0</v>
      </c>
      <c r="G79" s="84">
        <f t="shared" si="4"/>
        <v>0</v>
      </c>
      <c r="H79" s="85"/>
      <c r="I79" s="84">
        <f t="shared" si="2"/>
        <v>0</v>
      </c>
      <c r="M79" s="37"/>
      <c r="N79" s="32"/>
      <c r="O79" s="26"/>
      <c r="P79" s="26"/>
    </row>
    <row r="80" spans="2:17" ht="16.5" thickTop="1" thickBot="1" x14ac:dyDescent="0.3">
      <c r="B80" s="123"/>
      <c r="C80" s="134"/>
      <c r="D80" s="67"/>
      <c r="E80" s="83"/>
      <c r="F80" s="66" t="b">
        <f t="shared" si="3"/>
        <v>0</v>
      </c>
      <c r="G80" s="84">
        <f t="shared" si="4"/>
        <v>0</v>
      </c>
      <c r="H80" s="85"/>
      <c r="I80" s="84">
        <f t="shared" si="2"/>
        <v>0</v>
      </c>
      <c r="M80" s="36"/>
      <c r="N80" s="26"/>
      <c r="O80" s="26"/>
      <c r="P80" s="26"/>
    </row>
    <row r="81" spans="2:16" ht="16.5" thickTop="1" thickBot="1" x14ac:dyDescent="0.3">
      <c r="B81" s="123"/>
      <c r="C81" s="124"/>
      <c r="D81" s="67"/>
      <c r="E81" s="83"/>
      <c r="F81" s="66" t="b">
        <f t="shared" si="3"/>
        <v>0</v>
      </c>
      <c r="G81" s="84">
        <f t="shared" si="4"/>
        <v>0</v>
      </c>
      <c r="H81" s="85"/>
      <c r="I81" s="84">
        <f t="shared" si="2"/>
        <v>0</v>
      </c>
      <c r="M81" s="38"/>
      <c r="N81" s="26"/>
      <c r="O81" s="32"/>
      <c r="P81" s="32"/>
    </row>
    <row r="82" spans="2:16" ht="16.5" thickTop="1" thickBot="1" x14ac:dyDescent="0.3">
      <c r="B82" s="123"/>
      <c r="C82" s="124"/>
      <c r="D82" s="67"/>
      <c r="E82" s="83"/>
      <c r="F82" s="66" t="b">
        <f t="shared" si="3"/>
        <v>0</v>
      </c>
      <c r="G82" s="84">
        <f t="shared" si="4"/>
        <v>0</v>
      </c>
      <c r="H82" s="85"/>
      <c r="I82" s="84">
        <f t="shared" si="2"/>
        <v>0</v>
      </c>
      <c r="M82" s="36"/>
      <c r="N82" s="26"/>
      <c r="O82" s="73"/>
      <c r="P82" s="73"/>
    </row>
    <row r="83" spans="2:16" ht="16.5" thickTop="1" thickBot="1" x14ac:dyDescent="0.3">
      <c r="B83" s="123"/>
      <c r="C83" s="124"/>
      <c r="D83" s="67"/>
      <c r="E83" s="83"/>
      <c r="F83" s="66" t="b">
        <f t="shared" si="3"/>
        <v>0</v>
      </c>
      <c r="G83" s="84">
        <f t="shared" si="4"/>
        <v>0</v>
      </c>
      <c r="H83" s="85"/>
      <c r="I83" s="84">
        <f t="shared" si="2"/>
        <v>0</v>
      </c>
      <c r="O83" s="33"/>
      <c r="P83" s="33"/>
    </row>
    <row r="84" spans="2:16" ht="16.5" thickTop="1" thickBot="1" x14ac:dyDescent="0.3">
      <c r="B84" s="123"/>
      <c r="C84" s="124"/>
      <c r="D84" s="67"/>
      <c r="E84" s="83"/>
      <c r="F84" s="66" t="b">
        <f t="shared" si="3"/>
        <v>0</v>
      </c>
      <c r="G84" s="84">
        <f t="shared" si="4"/>
        <v>0</v>
      </c>
      <c r="H84" s="85"/>
      <c r="I84" s="84">
        <f t="shared" si="2"/>
        <v>0</v>
      </c>
      <c r="M84" s="39"/>
      <c r="N84" s="26"/>
      <c r="O84" s="73"/>
      <c r="P84" s="73"/>
    </row>
    <row r="85" spans="2:16" ht="15.75" thickTop="1" x14ac:dyDescent="0.25">
      <c r="B85" s="125"/>
      <c r="C85" s="126"/>
      <c r="D85" s="99"/>
      <c r="E85" s="100"/>
      <c r="F85" s="114" t="b">
        <f t="shared" si="3"/>
        <v>0</v>
      </c>
      <c r="G85" s="101">
        <f t="shared" si="4"/>
        <v>0</v>
      </c>
      <c r="H85" s="102"/>
      <c r="I85" s="101">
        <f t="shared" si="2"/>
        <v>0</v>
      </c>
      <c r="M85" s="40"/>
      <c r="N85" s="41"/>
      <c r="O85" s="73"/>
      <c r="P85" s="73"/>
    </row>
    <row r="86" spans="2:16" ht="15.75" x14ac:dyDescent="0.25">
      <c r="B86" s="31" t="s">
        <v>49</v>
      </c>
      <c r="C86" s="8"/>
      <c r="D86" s="8"/>
      <c r="E86" s="8"/>
      <c r="F86" s="8"/>
      <c r="G86" s="8"/>
      <c r="H86" s="8"/>
      <c r="I86" s="8"/>
      <c r="M86" s="25"/>
      <c r="N86" s="73"/>
      <c r="O86" s="34"/>
      <c r="P86" s="34"/>
    </row>
    <row r="87" spans="2:16" ht="15.75" x14ac:dyDescent="0.25">
      <c r="B87" s="81"/>
      <c r="C87" s="1"/>
      <c r="D87" s="1"/>
      <c r="E87" s="9"/>
      <c r="F87" s="9"/>
      <c r="G87" s="9"/>
      <c r="H87" s="10"/>
      <c r="I87" s="11"/>
      <c r="M87" s="25"/>
      <c r="N87" s="73"/>
      <c r="O87" s="34"/>
      <c r="P87" s="34"/>
    </row>
    <row r="88" spans="2:16" ht="15.75" x14ac:dyDescent="0.25">
      <c r="B88" s="127" t="s">
        <v>31</v>
      </c>
      <c r="C88" s="127"/>
      <c r="D88" s="127"/>
      <c r="E88" s="127"/>
      <c r="F88" s="127"/>
      <c r="G88" s="127"/>
      <c r="H88" s="10"/>
      <c r="I88" s="11"/>
      <c r="M88" s="38"/>
      <c r="N88" s="34"/>
      <c r="O88" s="26"/>
      <c r="P88" s="26"/>
    </row>
    <row r="89" spans="2:16" ht="15.75" x14ac:dyDescent="0.25">
      <c r="B89" s="128" t="s">
        <v>8</v>
      </c>
      <c r="C89" s="129"/>
      <c r="D89" s="12" t="s">
        <v>9</v>
      </c>
      <c r="E89" s="13" t="s">
        <v>10</v>
      </c>
      <c r="F89" s="12" t="s">
        <v>11</v>
      </c>
      <c r="G89" s="13" t="s">
        <v>12</v>
      </c>
      <c r="H89" s="10"/>
      <c r="I89" s="11"/>
      <c r="M89" s="24"/>
      <c r="N89" s="34"/>
      <c r="O89" s="26"/>
      <c r="P89" s="26"/>
    </row>
    <row r="90" spans="2:16" ht="39" x14ac:dyDescent="0.25">
      <c r="B90" s="117" t="s">
        <v>21</v>
      </c>
      <c r="C90" s="118"/>
      <c r="D90" s="30" t="s">
        <v>22</v>
      </c>
      <c r="E90" s="28" t="s">
        <v>23</v>
      </c>
      <c r="F90" s="28" t="s">
        <v>26</v>
      </c>
      <c r="G90" s="29" t="s">
        <v>25</v>
      </c>
      <c r="H90" s="26"/>
      <c r="I90" s="11"/>
    </row>
    <row r="91" spans="2:16" x14ac:dyDescent="0.25">
      <c r="B91" s="119" t="s">
        <v>19</v>
      </c>
      <c r="C91" s="120"/>
      <c r="D91" s="86" t="s">
        <v>6</v>
      </c>
      <c r="E91" s="87">
        <v>8</v>
      </c>
      <c r="F91" s="103">
        <f>F93/E93*E91</f>
        <v>1772.6666666666667</v>
      </c>
      <c r="G91" s="104">
        <f>G93/E93*E91</f>
        <v>1.6666666666666666E-2</v>
      </c>
      <c r="H91" s="26"/>
      <c r="I91" s="11"/>
    </row>
    <row r="92" spans="2:16" x14ac:dyDescent="0.25">
      <c r="B92" s="119" t="s">
        <v>19</v>
      </c>
      <c r="C92" s="120"/>
      <c r="D92" s="86" t="s">
        <v>7</v>
      </c>
      <c r="E92" s="87">
        <v>4</v>
      </c>
      <c r="F92" s="88">
        <f>F93/E93*E92</f>
        <v>886.33333333333337</v>
      </c>
      <c r="G92" s="89">
        <f>G93/E93*E92</f>
        <v>8.3333333333333332E-3</v>
      </c>
      <c r="H92" s="26"/>
      <c r="I92" s="11"/>
    </row>
    <row r="93" spans="2:16" x14ac:dyDescent="0.25">
      <c r="B93" s="121"/>
      <c r="C93" s="122"/>
      <c r="D93" s="90" t="s">
        <v>24</v>
      </c>
      <c r="E93" s="91">
        <f>SUM(E91:E92)</f>
        <v>12</v>
      </c>
      <c r="F93" s="92">
        <v>2659</v>
      </c>
      <c r="G93" s="93">
        <v>2.5000000000000001E-2</v>
      </c>
      <c r="H93" s="26"/>
      <c r="I93" s="11"/>
    </row>
    <row r="94" spans="2:16" x14ac:dyDescent="0.25">
      <c r="B94" s="31" t="s">
        <v>49</v>
      </c>
      <c r="C94" s="1"/>
      <c r="D94" s="1"/>
      <c r="E94" s="9"/>
      <c r="F94" s="9"/>
      <c r="G94" s="9"/>
      <c r="H94" s="10"/>
      <c r="I94" s="11"/>
    </row>
    <row r="97" spans="2:22" x14ac:dyDescent="0.25">
      <c r="B97" s="106">
        <v>7</v>
      </c>
      <c r="C97" s="77" t="s">
        <v>51</v>
      </c>
    </row>
    <row r="98" spans="2:22" x14ac:dyDescent="0.25">
      <c r="B98" s="106">
        <v>8</v>
      </c>
      <c r="C98" s="77" t="s">
        <v>52</v>
      </c>
    </row>
    <row r="99" spans="2:22" x14ac:dyDescent="0.25">
      <c r="B99" s="106">
        <v>9</v>
      </c>
      <c r="C99" s="74" t="s">
        <v>33</v>
      </c>
    </row>
    <row r="100" spans="2:22" x14ac:dyDescent="0.25">
      <c r="B100" s="106">
        <v>10</v>
      </c>
      <c r="C100" s="77" t="s">
        <v>79</v>
      </c>
    </row>
    <row r="101" spans="2:22" x14ac:dyDescent="0.25">
      <c r="C101" s="77" t="s">
        <v>80</v>
      </c>
    </row>
    <row r="102" spans="2:22" s="26" customFormat="1" x14ac:dyDescent="0.25">
      <c r="C102" s="77"/>
    </row>
    <row r="104" spans="2:22" x14ac:dyDescent="0.25">
      <c r="V104" s="26"/>
    </row>
    <row r="131" spans="2:3" s="26" customFormat="1" x14ac:dyDescent="0.25">
      <c r="B131" s="106">
        <v>11</v>
      </c>
      <c r="C131" s="77" t="s">
        <v>50</v>
      </c>
    </row>
    <row r="180" spans="2:4" s="26" customFormat="1" x14ac:dyDescent="0.25"/>
    <row r="181" spans="2:4" s="26" customFormat="1" x14ac:dyDescent="0.25">
      <c r="B181" s="79">
        <v>12</v>
      </c>
      <c r="C181" s="74" t="s">
        <v>46</v>
      </c>
      <c r="D181" s="42"/>
    </row>
    <row r="182" spans="2:4" x14ac:dyDescent="0.25">
      <c r="B182" s="79">
        <v>13</v>
      </c>
      <c r="C182" s="74" t="s">
        <v>54</v>
      </c>
      <c r="D182" s="42"/>
    </row>
    <row r="183" spans="2:4" s="26" customFormat="1" x14ac:dyDescent="0.25">
      <c r="B183" s="79">
        <v>14</v>
      </c>
      <c r="C183" s="78" t="s">
        <v>35</v>
      </c>
    </row>
    <row r="226" spans="2:3" x14ac:dyDescent="0.25">
      <c r="B226" s="79">
        <v>15</v>
      </c>
      <c r="C226" s="74" t="s">
        <v>64</v>
      </c>
    </row>
    <row r="227" spans="2:3" s="26" customFormat="1" x14ac:dyDescent="0.25">
      <c r="B227" s="79">
        <v>16</v>
      </c>
      <c r="C227" s="74" t="s">
        <v>63</v>
      </c>
    </row>
  </sheetData>
  <mergeCells count="28">
    <mergeCell ref="B88:G88"/>
    <mergeCell ref="B89:C89"/>
    <mergeCell ref="B90:C90"/>
    <mergeCell ref="B91:C91"/>
    <mergeCell ref="B92:C92"/>
    <mergeCell ref="B93:C93"/>
    <mergeCell ref="B59:H59"/>
    <mergeCell ref="B60:D61"/>
    <mergeCell ref="E60:E61"/>
    <mergeCell ref="F60:F61"/>
    <mergeCell ref="G60:G61"/>
    <mergeCell ref="H60:H61"/>
    <mergeCell ref="B62:D62"/>
    <mergeCell ref="B71:I71"/>
    <mergeCell ref="B72:C72"/>
    <mergeCell ref="B73:C73"/>
    <mergeCell ref="B74:C74"/>
    <mergeCell ref="B75:C75"/>
    <mergeCell ref="B76:C76"/>
    <mergeCell ref="B77:C77"/>
    <mergeCell ref="B83:C83"/>
    <mergeCell ref="B84:C84"/>
    <mergeCell ref="B85:C85"/>
    <mergeCell ref="B78:C78"/>
    <mergeCell ref="B79:C79"/>
    <mergeCell ref="B80:C80"/>
    <mergeCell ref="B81:C81"/>
    <mergeCell ref="B82:C82"/>
  </mergeCells>
  <pageMargins left="0.7" right="0.7" top="0.75" bottom="0.75" header="0.3" footer="0.3"/>
  <pageSetup scale="64" fitToHeight="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C10" sqref="C10:C11"/>
    </sheetView>
  </sheetViews>
  <sheetFormatPr defaultRowHeight="15" x14ac:dyDescent="0.25"/>
  <cols>
    <col min="1" max="1" width="9.7109375" bestFit="1" customWidth="1"/>
  </cols>
  <sheetData>
    <row r="1" spans="1:2" x14ac:dyDescent="0.25">
      <c r="A1" s="113">
        <v>42038</v>
      </c>
      <c r="B1" t="s">
        <v>81</v>
      </c>
    </row>
    <row r="2" spans="1:2" x14ac:dyDescent="0.25">
      <c r="A2" s="113">
        <v>42164</v>
      </c>
      <c r="B2" t="s">
        <v>82</v>
      </c>
    </row>
    <row r="3" spans="1:2" x14ac:dyDescent="0.25">
      <c r="A3" s="113">
        <v>42164</v>
      </c>
      <c r="B3" t="s">
        <v>83</v>
      </c>
    </row>
    <row r="4" spans="1:2" x14ac:dyDescent="0.25">
      <c r="A4" s="113">
        <v>42220</v>
      </c>
      <c r="B4" t="s">
        <v>85</v>
      </c>
    </row>
    <row r="5" spans="1:2" x14ac:dyDescent="0.25">
      <c r="A5" s="113">
        <v>42584</v>
      </c>
      <c r="B5" t="s">
        <v>86</v>
      </c>
    </row>
    <row r="6" spans="1:2" s="26" customFormat="1" x14ac:dyDescent="0.25">
      <c r="A6" s="113">
        <v>42965</v>
      </c>
      <c r="B6" s="26" t="s">
        <v>88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Salary Cap Calculator</vt:lpstr>
      <vt:lpstr>Instruc - Single Salary Cap</vt:lpstr>
      <vt:lpstr>Instruc - Multiple Salary Caps</vt:lpstr>
      <vt:lpstr>Version Review</vt:lpstr>
    </vt:vector>
  </TitlesOfParts>
  <Company>University of Washington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Suzette Ashby-Larrabee</dc:creator>
  <cp:lastModifiedBy>Stepanka Sirotek</cp:lastModifiedBy>
  <cp:lastPrinted>2014-03-03T23:20:25Z</cp:lastPrinted>
  <dcterms:created xsi:type="dcterms:W3CDTF">2013-04-02T20:33:07Z</dcterms:created>
  <dcterms:modified xsi:type="dcterms:W3CDTF">2018-06-06T06:48:42Z</dcterms:modified>
</cp:coreProperties>
</file>