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a2\Desktop\NSF 2 Month Rule\Final docs\"/>
    </mc:Choice>
  </mc:AlternateContent>
  <bookViews>
    <workbookView xWindow="0" yWindow="0" windowWidth="11925" windowHeight="5595"/>
  </bookViews>
  <sheets>
    <sheet name="Blank Worksheet" sheetId="7" r:id="rId1"/>
    <sheet name="Sample Worksheet" sheetId="3" r:id="rId2"/>
    <sheet name="Sample EDW data" sheetId="5" r:id="rId3"/>
    <sheet name="Sample C&amp;P Support" sheetId="6" r:id="rId4"/>
  </sheets>
  <definedNames>
    <definedName name="_xlnm._FilterDatabase" localSheetId="2" hidden="1">'Sample EDW data'!$A$1:$G$1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7" l="1"/>
  <c r="O21" i="7" s="1"/>
  <c r="N19" i="7"/>
  <c r="N21" i="7" s="1"/>
  <c r="M19" i="7"/>
  <c r="M21" i="7" s="1"/>
  <c r="L19" i="7"/>
  <c r="L21" i="7" s="1"/>
  <c r="K19" i="7"/>
  <c r="K21" i="7" s="1"/>
  <c r="J19" i="7"/>
  <c r="J21" i="7" s="1"/>
  <c r="I19" i="7"/>
  <c r="I21" i="7" s="1"/>
  <c r="H19" i="7"/>
  <c r="H21" i="7" s="1"/>
  <c r="G19" i="7"/>
  <c r="G21" i="7" s="1"/>
  <c r="F19" i="7"/>
  <c r="F21" i="7" s="1"/>
  <c r="E19" i="7"/>
  <c r="E21" i="7" s="1"/>
  <c r="D17" i="7"/>
  <c r="D14" i="7"/>
  <c r="D17" i="3"/>
  <c r="D21" i="3"/>
  <c r="O19" i="3"/>
  <c r="O21" i="3" s="1"/>
  <c r="M19" i="3"/>
  <c r="M21" i="3" s="1"/>
  <c r="N19" i="3"/>
  <c r="N21" i="3" s="1"/>
  <c r="L19" i="3"/>
  <c r="L21" i="3" s="1"/>
  <c r="K19" i="3"/>
  <c r="K21" i="3" s="1"/>
  <c r="J19" i="3"/>
  <c r="J21" i="3" s="1"/>
  <c r="I19" i="3"/>
  <c r="I21" i="3" s="1"/>
  <c r="D21" i="7" l="1"/>
  <c r="D22" i="7" s="1"/>
  <c r="G18" i="5"/>
  <c r="G17" i="5"/>
  <c r="G15" i="5"/>
  <c r="H19" i="3"/>
  <c r="H21" i="3" s="1"/>
  <c r="F19" i="3" l="1"/>
  <c r="F21" i="3" s="1"/>
  <c r="G19" i="3"/>
  <c r="G21" i="3" s="1"/>
  <c r="E19" i="3"/>
  <c r="E21" i="3" s="1"/>
  <c r="D14" i="3" l="1"/>
  <c r="D22" i="3" l="1"/>
</calcChain>
</file>

<file path=xl/comments1.xml><?xml version="1.0" encoding="utf-8"?>
<comments xmlns="http://schemas.openxmlformats.org/spreadsheetml/2006/main">
  <authors>
    <author>Andra Sawyer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IBS rate at the time of this form's completion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PAFC:  </t>
        </r>
        <r>
          <rPr>
            <sz val="9"/>
            <color indexed="81"/>
            <rFont val="Tahoma"/>
            <family val="2"/>
          </rPr>
          <t xml:space="preserve">Information taken from the Proposal and "Current &amp; Proposed Support" form submitted with the proposal.
</t>
        </r>
      </text>
    </comment>
  </commentList>
</comments>
</file>

<file path=xl/comments2.xml><?xml version="1.0" encoding="utf-8"?>
<comments xmlns="http://schemas.openxmlformats.org/spreadsheetml/2006/main">
  <authors>
    <author>Andra Sawyer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PAFC: </t>
        </r>
        <r>
          <rPr>
            <sz val="9"/>
            <color indexed="81"/>
            <rFont val="Tahoma"/>
            <family val="2"/>
          </rPr>
          <t xml:space="preserve">Writing out Month and Year helps keep dates straight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Pay posted thru Jan 15 2019 so have 5.5 months of pay left to be posted thru FY 2019 (Jan 30 thru June 30)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IBS rate at the time of this form's completion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See sample "Current &amp; Pending Support" form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See sample "Current &amp; Pending Support" form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PAFC: </t>
        </r>
        <r>
          <rPr>
            <sz val="9"/>
            <color indexed="81"/>
            <rFont val="Tahoma"/>
            <family val="2"/>
          </rPr>
          <t xml:space="preserve">Suggest entering Budget Number for Current and eGC-1 Number for Pending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Suggest entering brief description of Award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 xml:space="preserve">PAFC: </t>
        </r>
        <r>
          <rPr>
            <sz val="9"/>
            <color indexed="81"/>
            <rFont val="Tahoma"/>
            <family val="2"/>
          </rPr>
          <t xml:space="preserve"> See "EDW data tab" for sample data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Always $0 as no expenditures to date on proposal not yet submitted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Take from EDW's "NSF Compensation by Fiscal Year" report for Dr. Bunny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Taken from EDW's "NSF Compensation by Fiscal Year" report for Dr. Bunny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No expenditures to date on Proposal not yet Awarded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PAFC:  </t>
        </r>
        <r>
          <rPr>
            <sz val="9"/>
            <color indexed="81"/>
            <rFont val="Tahoma"/>
            <family val="2"/>
          </rPr>
          <t xml:space="preserve">Information taken from the Proposal and "Current &amp; Proposed Support" form submitted with the proposal.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Person months committed on this proposal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Person months commited taken from the Award on the "Current and Pending Support Form"</t>
        </r>
      </text>
    </comment>
    <comment ref="G18" authorId="0" shapeId="0">
      <text>
        <r>
          <rPr>
            <sz val="9"/>
            <color indexed="81"/>
            <rFont val="Tahoma"/>
            <family val="2"/>
          </rPr>
          <t xml:space="preserve">PAFC:
Person months commited taken from the Award on the "Current and Pending Support Form"
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 xml:space="preserve">PAFC:
Person months commited taken from the Award on the "Current and Pending Support Form"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Anticipate Award issued in April so 3 months of pay in FY (April, May &amp; June = 3).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Award ends after end of FY (Dec 2019) so will be paid for all 5.5 remaining pay months in FY (.5 in January + Feb + Mar + April + May + June = 5.5)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Award ended 7 July 2019 so no remaining pay months in FY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Anticipate Award issued in March so 4 pay months in FY (Mar + Apr + May + June = 4)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PAFC:</t>
        </r>
        <r>
          <rPr>
            <sz val="9"/>
            <color indexed="81"/>
            <rFont val="Tahoma"/>
            <family val="2"/>
          </rPr>
          <t xml:space="preserve">
Total estimated IBS to be paid for remaining FY</t>
        </r>
      </text>
    </comment>
  </commentList>
</comments>
</file>

<file path=xl/sharedStrings.xml><?xml version="1.0" encoding="utf-8"?>
<sst xmlns="http://schemas.openxmlformats.org/spreadsheetml/2006/main" count="131" uniqueCount="55">
  <si>
    <t>Today's Date</t>
  </si>
  <si>
    <t>Current</t>
  </si>
  <si>
    <t>TranDate2</t>
  </si>
  <si>
    <t>TranAmt</t>
  </si>
  <si>
    <t>TranDesc</t>
  </si>
  <si>
    <t>Pending</t>
  </si>
  <si>
    <t>Proposal</t>
  </si>
  <si>
    <t>Pay Months Left in FY</t>
  </si>
  <si>
    <t>UW Fiscal Year (July - June)</t>
  </si>
  <si>
    <t>Two Months IBS (Max allowed for FY)</t>
  </si>
  <si>
    <t>Bunny, Bugs</t>
  </si>
  <si>
    <t>Science I</t>
  </si>
  <si>
    <t>Science II</t>
  </si>
  <si>
    <t>Science III</t>
  </si>
  <si>
    <t>61-1234</t>
  </si>
  <si>
    <t>61-5678</t>
  </si>
  <si>
    <t>Science IV</t>
  </si>
  <si>
    <t>July 2018 - June 2019</t>
  </si>
  <si>
    <t>Balance: 2 months IBS less total actual &amp; projected IBS pay in FY</t>
  </si>
  <si>
    <t>Budget Subtotal</t>
  </si>
  <si>
    <t>Senior Personnel Name</t>
  </si>
  <si>
    <t>Employee Identification Number (EID)</t>
  </si>
  <si>
    <t>Senior Personnel Monthly IBS</t>
  </si>
  <si>
    <t>Proposal/Award eGC1 or Budget Number</t>
  </si>
  <si>
    <t>Proposal/Award Name</t>
  </si>
  <si>
    <t>Person Months/Year Committed on each Proposal/Award</t>
  </si>
  <si>
    <t>Estimated Pay Months left in FY</t>
  </si>
  <si>
    <t>Monthly Commitment (Months Comitted/12)</t>
  </si>
  <si>
    <t>Calculation</t>
  </si>
  <si>
    <t>Information</t>
  </si>
  <si>
    <t>Totals</t>
  </si>
  <si>
    <t>Negative = approval required; positive = approval not required</t>
  </si>
  <si>
    <t>(A)</t>
  </si>
  <si>
    <t>(B)</t>
  </si>
  <si>
    <t>(C) = B x 2</t>
  </si>
  <si>
    <t>(D)</t>
  </si>
  <si>
    <t>(E)</t>
  </si>
  <si>
    <t>(F) = E/12</t>
  </si>
  <si>
    <t>(G) cannot be &gt; A</t>
  </si>
  <si>
    <t>(H) = B x F x G</t>
  </si>
  <si>
    <t>(I) = C - D - H</t>
  </si>
  <si>
    <t>Updated 2/8/2019</t>
  </si>
  <si>
    <t>Sample data italics</t>
  </si>
  <si>
    <t>eGC1 A9876</t>
  </si>
  <si>
    <t>eGC1 A1234</t>
  </si>
  <si>
    <t>Null</t>
  </si>
  <si>
    <t>Enter information in white boxes only; shaded boxes are calculations and should not be changed; orange boxes are drop down</t>
  </si>
  <si>
    <t>LESS Expended IBS to Date (from EDW report)</t>
  </si>
  <si>
    <t>LESS Total FY Projected IBS Pay for Remaining FY</t>
  </si>
  <si>
    <t>Budget Nbr</t>
  </si>
  <si>
    <t>Budget Name</t>
  </si>
  <si>
    <t>Emp EID</t>
  </si>
  <si>
    <t>NSF 2-Month Worksheet</t>
  </si>
  <si>
    <t>NSF 2-Month Worksheet  - SAMPLE</t>
  </si>
  <si>
    <t>Updated 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</si>
</sst>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43" fontId="0" fillId="0" borderId="0" xfId="1" applyFont="1"/>
    <xf numFmtId="43" fontId="0" fillId="0" borderId="0" xfId="0" applyNumberFormat="1"/>
    <xf numFmtId="44" fontId="0" fillId="0" borderId="0" xfId="2" applyFont="1"/>
    <xf numFmtId="164" fontId="0" fillId="3" borderId="1" xfId="0" applyNumberFormat="1" applyFill="1" applyBorder="1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6" fillId="0" borderId="1" xfId="0" applyFont="1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4" fontId="0" fillId="0" borderId="3" xfId="2" applyNumberFormat="1" applyFont="1" applyBorder="1"/>
    <xf numFmtId="8" fontId="0" fillId="0" borderId="4" xfId="0" applyNumberFormat="1" applyBorder="1"/>
    <xf numFmtId="0" fontId="0" fillId="2" borderId="5" xfId="0" applyFill="1" applyBorder="1"/>
    <xf numFmtId="0" fontId="0" fillId="2" borderId="6" xfId="0" applyFill="1" applyBorder="1"/>
    <xf numFmtId="0" fontId="5" fillId="2" borderId="6" xfId="3" applyFill="1" applyBorder="1" applyAlignment="1">
      <alignment wrapText="1"/>
    </xf>
    <xf numFmtId="0" fontId="0" fillId="2" borderId="6" xfId="0" applyFill="1" applyBorder="1" applyAlignment="1">
      <alignment wrapText="1"/>
    </xf>
    <xf numFmtId="164" fontId="0" fillId="3" borderId="7" xfId="0" applyNumberFormat="1" applyFill="1" applyBorder="1"/>
    <xf numFmtId="0" fontId="0" fillId="2" borderId="8" xfId="0" applyFill="1" applyBorder="1" applyAlignment="1">
      <alignment wrapText="1"/>
    </xf>
    <xf numFmtId="0" fontId="0" fillId="3" borderId="16" xfId="0" applyFill="1" applyBorder="1"/>
    <xf numFmtId="0" fontId="8" fillId="0" borderId="0" xfId="0" applyFont="1"/>
    <xf numFmtId="0" fontId="0" fillId="2" borderId="8" xfId="0" applyFill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4" fontId="8" fillId="0" borderId="1" xfId="2" applyFont="1" applyFill="1" applyBorder="1"/>
    <xf numFmtId="164" fontId="8" fillId="0" borderId="1" xfId="2" applyNumberFormat="1" applyFont="1" applyBorder="1"/>
    <xf numFmtId="166" fontId="8" fillId="0" borderId="15" xfId="2" applyNumberFormat="1" applyFont="1" applyBorder="1"/>
    <xf numFmtId="164" fontId="8" fillId="3" borderId="1" xfId="0" applyNumberFormat="1" applyFont="1" applyFill="1" applyBorder="1"/>
    <xf numFmtId="0" fontId="8" fillId="0" borderId="17" xfId="0" applyFont="1" applyBorder="1"/>
    <xf numFmtId="164" fontId="8" fillId="3" borderId="13" xfId="0" applyNumberFormat="1" applyFont="1" applyFill="1" applyBorder="1"/>
    <xf numFmtId="164" fontId="8" fillId="3" borderId="14" xfId="0" applyNumberFormat="1" applyFont="1" applyFill="1" applyBorder="1"/>
    <xf numFmtId="0" fontId="8" fillId="0" borderId="1" xfId="0" applyFont="1" applyBorder="1"/>
    <xf numFmtId="165" fontId="8" fillId="0" borderId="1" xfId="0" applyNumberFormat="1" applyFont="1" applyBorder="1"/>
    <xf numFmtId="2" fontId="8" fillId="3" borderId="1" xfId="0" applyNumberFormat="1" applyFont="1" applyFill="1" applyBorder="1"/>
    <xf numFmtId="0" fontId="0" fillId="0" borderId="0" xfId="0" applyFont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3" borderId="7" xfId="0" applyNumberFormat="1" applyFont="1" applyFill="1" applyBorder="1"/>
    <xf numFmtId="0" fontId="0" fillId="0" borderId="24" xfId="0" applyBorder="1" applyAlignment="1"/>
    <xf numFmtId="0" fontId="0" fillId="0" borderId="15" xfId="0" applyBorder="1" applyAlignment="1"/>
    <xf numFmtId="0" fontId="0" fillId="0" borderId="23" xfId="0" applyBorder="1" applyAlignment="1"/>
    <xf numFmtId="0" fontId="0" fillId="4" borderId="25" xfId="0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0" borderId="25" xfId="2" applyNumberFormat="1" applyFont="1" applyBorder="1"/>
    <xf numFmtId="165" fontId="8" fillId="0" borderId="25" xfId="0" applyNumberFormat="1" applyFont="1" applyBorder="1"/>
    <xf numFmtId="2" fontId="8" fillId="3" borderId="25" xfId="0" applyNumberFormat="1" applyFont="1" applyFill="1" applyBorder="1"/>
    <xf numFmtId="0" fontId="8" fillId="0" borderId="25" xfId="0" applyFont="1" applyBorder="1"/>
    <xf numFmtId="164" fontId="0" fillId="3" borderId="25" xfId="0" applyNumberFormat="1" applyFill="1" applyBorder="1"/>
    <xf numFmtId="164" fontId="8" fillId="0" borderId="7" xfId="2" applyNumberFormat="1" applyFont="1" applyBorder="1"/>
    <xf numFmtId="165" fontId="0" fillId="0" borderId="25" xfId="0" applyNumberFormat="1" applyFont="1" applyBorder="1"/>
    <xf numFmtId="165" fontId="0" fillId="0" borderId="7" xfId="0" applyNumberFormat="1" applyFont="1" applyBorder="1"/>
    <xf numFmtId="2" fontId="0" fillId="3" borderId="25" xfId="0" applyNumberFormat="1" applyFont="1" applyFill="1" applyBorder="1"/>
    <xf numFmtId="0" fontId="0" fillId="0" borderId="25" xfId="0" applyFont="1" applyBorder="1"/>
    <xf numFmtId="0" fontId="0" fillId="2" borderId="2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4" fontId="1" fillId="0" borderId="1" xfId="2" applyFont="1" applyFill="1" applyBorder="1"/>
    <xf numFmtId="164" fontId="1" fillId="0" borderId="1" xfId="2" applyNumberFormat="1" applyFont="1" applyBorder="1"/>
    <xf numFmtId="164" fontId="1" fillId="0" borderId="25" xfId="2" applyNumberFormat="1" applyFont="1" applyBorder="1"/>
    <xf numFmtId="164" fontId="1" fillId="0" borderId="7" xfId="2" applyNumberFormat="1" applyFont="1" applyBorder="1"/>
    <xf numFmtId="0" fontId="0" fillId="0" borderId="1" xfId="0" applyFont="1" applyBorder="1"/>
    <xf numFmtId="165" fontId="0" fillId="0" borderId="1" xfId="0" applyNumberFormat="1" applyFont="1" applyBorder="1"/>
    <xf numFmtId="2" fontId="0" fillId="3" borderId="1" xfId="0" applyNumberFormat="1" applyFont="1" applyFill="1" applyBorder="1"/>
    <xf numFmtId="44" fontId="0" fillId="0" borderId="15" xfId="2" applyFont="1" applyBorder="1"/>
    <xf numFmtId="164" fontId="0" fillId="3" borderId="13" xfId="0" applyNumberFormat="1" applyFont="1" applyFill="1" applyBorder="1"/>
    <xf numFmtId="164" fontId="0" fillId="3" borderId="14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4" fontId="0" fillId="0" borderId="7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14" fontId="8" fillId="0" borderId="7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22" xfId="0" applyFont="1" applyBorder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13</xdr:col>
      <xdr:colOff>342900</xdr:colOff>
      <xdr:row>32</xdr:row>
      <xdr:rowOff>155770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8267700" cy="6251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w.washington.edu/Reports/Pages/Report.aspx?ItemPath=%2fFinancial%2fNSF+Compensation+by+Fiscal+Yea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w.washington.edu/Reports/Pages/Report.aspx?ItemPath=%2fFinancial%2fNSF+Compensation+by+Fiscal+Year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I6" sqref="I6"/>
    </sheetView>
  </sheetViews>
  <sheetFormatPr defaultRowHeight="15" x14ac:dyDescent="0.25"/>
  <cols>
    <col min="1" max="1" width="16.85546875" customWidth="1"/>
    <col min="2" max="2" width="49.85546875" customWidth="1"/>
    <col min="3" max="3" width="8.7109375" customWidth="1"/>
    <col min="4" max="4" width="9.85546875" customWidth="1"/>
    <col min="5" max="6" width="11.7109375" bestFit="1" customWidth="1"/>
    <col min="7" max="15" width="11.7109375" customWidth="1"/>
  </cols>
  <sheetData>
    <row r="1" spans="1:15" x14ac:dyDescent="0.25">
      <c r="A1" s="8" t="s">
        <v>52</v>
      </c>
    </row>
    <row r="2" spans="1:15" x14ac:dyDescent="0.25">
      <c r="A2" s="21" t="s">
        <v>54</v>
      </c>
    </row>
    <row r="3" spans="1:15" x14ac:dyDescent="0.25">
      <c r="A3" t="s">
        <v>46</v>
      </c>
    </row>
    <row r="4" spans="1:15" x14ac:dyDescent="0.25">
      <c r="A4" s="21" t="s">
        <v>42</v>
      </c>
    </row>
    <row r="5" spans="1:15" ht="15.75" thickBot="1" x14ac:dyDescent="0.3">
      <c r="B5" s="8" t="s">
        <v>29</v>
      </c>
    </row>
    <row r="6" spans="1:15" x14ac:dyDescent="0.25">
      <c r="B6" s="14" t="s">
        <v>8</v>
      </c>
      <c r="C6" s="78"/>
      <c r="D6" s="79"/>
    </row>
    <row r="7" spans="1:15" x14ac:dyDescent="0.25">
      <c r="B7" s="15" t="s">
        <v>0</v>
      </c>
      <c r="C7" s="80"/>
      <c r="D7" s="81"/>
    </row>
    <row r="8" spans="1:15" x14ac:dyDescent="0.25">
      <c r="A8" t="s">
        <v>32</v>
      </c>
      <c r="B8" s="15" t="s">
        <v>7</v>
      </c>
      <c r="C8" s="82"/>
      <c r="D8" s="83"/>
    </row>
    <row r="9" spans="1:15" x14ac:dyDescent="0.25">
      <c r="B9" s="15" t="s">
        <v>20</v>
      </c>
      <c r="C9" s="84"/>
      <c r="D9" s="85"/>
    </row>
    <row r="10" spans="1:15" ht="15.75" thickBot="1" x14ac:dyDescent="0.3">
      <c r="B10" s="22" t="s">
        <v>21</v>
      </c>
      <c r="C10" s="86"/>
      <c r="D10" s="87"/>
    </row>
    <row r="12" spans="1:15" ht="15.75" thickBot="1" x14ac:dyDescent="0.3">
      <c r="B12" s="8" t="s">
        <v>28</v>
      </c>
    </row>
    <row r="13" spans="1:15" x14ac:dyDescent="0.25">
      <c r="A13" t="s">
        <v>33</v>
      </c>
      <c r="B13" s="14" t="s">
        <v>22</v>
      </c>
      <c r="C13" s="69">
        <v>0</v>
      </c>
      <c r="D13" s="58" t="s">
        <v>30</v>
      </c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5" x14ac:dyDescent="0.25">
      <c r="A14" t="s">
        <v>34</v>
      </c>
      <c r="B14" s="15" t="s">
        <v>9</v>
      </c>
      <c r="C14" s="72"/>
      <c r="D14" s="29">
        <f>+C13*2</f>
        <v>0</v>
      </c>
      <c r="E14" s="37" t="s">
        <v>45</v>
      </c>
      <c r="F14" s="38" t="s">
        <v>45</v>
      </c>
      <c r="G14" s="46" t="s">
        <v>45</v>
      </c>
      <c r="H14" s="46" t="s">
        <v>45</v>
      </c>
      <c r="I14" s="46" t="s">
        <v>45</v>
      </c>
      <c r="J14" s="46" t="s">
        <v>45</v>
      </c>
      <c r="K14" s="46" t="s">
        <v>45</v>
      </c>
      <c r="L14" s="46" t="s">
        <v>45</v>
      </c>
      <c r="M14" s="46" t="s">
        <v>45</v>
      </c>
      <c r="N14" s="46" t="s">
        <v>45</v>
      </c>
      <c r="O14" s="39" t="s">
        <v>45</v>
      </c>
    </row>
    <row r="15" spans="1:15" x14ac:dyDescent="0.25">
      <c r="B15" s="15" t="s">
        <v>23</v>
      </c>
      <c r="C15" s="73"/>
      <c r="D15" s="30"/>
      <c r="E15" s="9"/>
      <c r="F15" s="60"/>
      <c r="G15" s="61"/>
      <c r="H15" s="61"/>
      <c r="I15" s="61"/>
      <c r="J15" s="61"/>
      <c r="K15" s="61"/>
      <c r="L15" s="61"/>
      <c r="M15" s="61"/>
      <c r="N15" s="61"/>
      <c r="O15" s="40"/>
    </row>
    <row r="16" spans="1:15" x14ac:dyDescent="0.25">
      <c r="B16" s="15" t="s">
        <v>24</v>
      </c>
      <c r="C16" s="73"/>
      <c r="D16" s="30"/>
      <c r="E16" s="60"/>
      <c r="F16" s="60"/>
      <c r="G16" s="61"/>
      <c r="H16" s="61"/>
      <c r="I16" s="61"/>
      <c r="J16" s="61"/>
      <c r="K16" s="61"/>
      <c r="L16" s="61"/>
      <c r="M16" s="61"/>
      <c r="N16" s="61"/>
      <c r="O16" s="40"/>
    </row>
    <row r="17" spans="1:15" x14ac:dyDescent="0.25">
      <c r="A17" t="s">
        <v>35</v>
      </c>
      <c r="B17" s="16" t="s">
        <v>47</v>
      </c>
      <c r="C17" s="73"/>
      <c r="D17" s="29">
        <f>SUM(E17:O17)</f>
        <v>0</v>
      </c>
      <c r="E17" s="62">
        <v>0</v>
      </c>
      <c r="F17" s="63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5">
        <v>0</v>
      </c>
    </row>
    <row r="18" spans="1:15" ht="30" x14ac:dyDescent="0.25">
      <c r="A18" t="s">
        <v>36</v>
      </c>
      <c r="B18" s="17" t="s">
        <v>25</v>
      </c>
      <c r="C18" s="88"/>
      <c r="D18" s="30"/>
      <c r="E18" s="66">
        <v>0</v>
      </c>
      <c r="F18" s="67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5">
        <v>0</v>
      </c>
    </row>
    <row r="19" spans="1:15" x14ac:dyDescent="0.25">
      <c r="A19" t="s">
        <v>37</v>
      </c>
      <c r="B19" s="17" t="s">
        <v>27</v>
      </c>
      <c r="C19" s="20">
        <v>12</v>
      </c>
      <c r="D19" s="30"/>
      <c r="E19" s="68">
        <f>E18/$C$19</f>
        <v>0</v>
      </c>
      <c r="F19" s="68">
        <f>F18/$C$19</f>
        <v>0</v>
      </c>
      <c r="G19" s="56">
        <f>G18/$C$19</f>
        <v>0</v>
      </c>
      <c r="H19" s="56">
        <f t="shared" ref="H19:O19" si="0">H18/$C$19</f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42">
        <f t="shared" si="0"/>
        <v>0</v>
      </c>
    </row>
    <row r="20" spans="1:15" x14ac:dyDescent="0.25">
      <c r="A20" t="s">
        <v>38</v>
      </c>
      <c r="B20" s="17" t="s">
        <v>26</v>
      </c>
      <c r="C20" s="72"/>
      <c r="D20" s="30"/>
      <c r="E20" s="66">
        <v>0</v>
      </c>
      <c r="F20" s="66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41">
        <v>0</v>
      </c>
    </row>
    <row r="21" spans="1:15" ht="15.75" thickBot="1" x14ac:dyDescent="0.3">
      <c r="A21" t="s">
        <v>39</v>
      </c>
      <c r="B21" s="17" t="s">
        <v>48</v>
      </c>
      <c r="C21" s="73"/>
      <c r="D21" s="70">
        <f>SUM(E21:O21)</f>
        <v>0</v>
      </c>
      <c r="E21" s="4">
        <f>+$C$13*E19*E20</f>
        <v>0</v>
      </c>
      <c r="F21" s="4">
        <f>+$C$13*F19*F20</f>
        <v>0</v>
      </c>
      <c r="G21" s="52">
        <f t="shared" ref="G21:O21" si="1">+$C$13*G19*G20</f>
        <v>0</v>
      </c>
      <c r="H21" s="52">
        <f t="shared" si="1"/>
        <v>0</v>
      </c>
      <c r="I21" s="52">
        <f t="shared" si="1"/>
        <v>0</v>
      </c>
      <c r="J21" s="52">
        <f t="shared" si="1"/>
        <v>0</v>
      </c>
      <c r="K21" s="52">
        <f t="shared" si="1"/>
        <v>0</v>
      </c>
      <c r="L21" s="52">
        <f t="shared" si="1"/>
        <v>0</v>
      </c>
      <c r="M21" s="52">
        <f t="shared" si="1"/>
        <v>0</v>
      </c>
      <c r="N21" s="52">
        <f t="shared" si="1"/>
        <v>0</v>
      </c>
      <c r="O21" s="18">
        <f t="shared" si="1"/>
        <v>0</v>
      </c>
    </row>
    <row r="22" spans="1:15" ht="31.5" customHeight="1" thickTop="1" thickBot="1" x14ac:dyDescent="0.3">
      <c r="A22" t="s">
        <v>40</v>
      </c>
      <c r="B22" s="19" t="s">
        <v>18</v>
      </c>
      <c r="C22" s="74"/>
      <c r="D22" s="71">
        <f>D14-D21-D17</f>
        <v>0</v>
      </c>
      <c r="E22" s="75" t="s">
        <v>31</v>
      </c>
      <c r="F22" s="76"/>
      <c r="G22" s="76"/>
      <c r="H22" s="76"/>
      <c r="I22" s="76"/>
      <c r="J22" s="76"/>
      <c r="K22" s="76"/>
      <c r="L22" s="76"/>
      <c r="M22" s="76"/>
      <c r="N22" s="76"/>
      <c r="O22" s="77"/>
    </row>
    <row r="25" spans="1:15" x14ac:dyDescent="0.25">
      <c r="B25" s="8"/>
    </row>
    <row r="32" spans="1:15" x14ac:dyDescent="0.25">
      <c r="E32" s="1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E34" s="1"/>
    </row>
    <row r="35" spans="2:15" x14ac:dyDescent="0.25">
      <c r="E35" s="2"/>
    </row>
    <row r="45" spans="2:15" x14ac:dyDescent="0.25">
      <c r="B45">
        <v>12</v>
      </c>
    </row>
  </sheetData>
  <mergeCells count="8">
    <mergeCell ref="C20:C22"/>
    <mergeCell ref="E22:O22"/>
    <mergeCell ref="C6:D6"/>
    <mergeCell ref="C7:D7"/>
    <mergeCell ref="C8:D8"/>
    <mergeCell ref="C9:D9"/>
    <mergeCell ref="C10:D10"/>
    <mergeCell ref="C14:C18"/>
  </mergeCells>
  <dataValidations count="1">
    <dataValidation type="list" allowBlank="1" showInputMessage="1" showErrorMessage="1" sqref="E14:O14">
      <formula1>"Null,Proposal,Current,Pending"</formula1>
    </dataValidation>
  </dataValidations>
  <hyperlinks>
    <hyperlink ref="B17" r:id="rId1" display="Expended to Date (from EDW report)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Normal="100" workbookViewId="0">
      <selection activeCell="H6" sqref="H5:H6"/>
    </sheetView>
  </sheetViews>
  <sheetFormatPr defaultRowHeight="15" x14ac:dyDescent="0.25"/>
  <cols>
    <col min="1" max="1" width="16.85546875" customWidth="1"/>
    <col min="2" max="2" width="49.85546875" customWidth="1"/>
    <col min="3" max="3" width="8.7109375" customWidth="1"/>
    <col min="4" max="4" width="9.85546875" customWidth="1"/>
    <col min="5" max="6" width="11.7109375" bestFit="1" customWidth="1"/>
    <col min="7" max="15" width="11.7109375" customWidth="1"/>
  </cols>
  <sheetData>
    <row r="1" spans="1:15" x14ac:dyDescent="0.25">
      <c r="A1" s="8" t="s">
        <v>53</v>
      </c>
    </row>
    <row r="2" spans="1:15" x14ac:dyDescent="0.25">
      <c r="A2" s="36" t="s">
        <v>41</v>
      </c>
    </row>
    <row r="3" spans="1:15" x14ac:dyDescent="0.25">
      <c r="A3" t="s">
        <v>46</v>
      </c>
    </row>
    <row r="4" spans="1:15" x14ac:dyDescent="0.25">
      <c r="A4" s="21" t="s">
        <v>42</v>
      </c>
    </row>
    <row r="5" spans="1:15" ht="15.75" thickBot="1" x14ac:dyDescent="0.3">
      <c r="B5" s="8" t="s">
        <v>29</v>
      </c>
    </row>
    <row r="6" spans="1:15" x14ac:dyDescent="0.25">
      <c r="B6" s="14" t="s">
        <v>8</v>
      </c>
      <c r="C6" s="89" t="s">
        <v>17</v>
      </c>
      <c r="D6" s="90"/>
    </row>
    <row r="7" spans="1:15" x14ac:dyDescent="0.25">
      <c r="B7" s="15" t="s">
        <v>0</v>
      </c>
      <c r="C7" s="91">
        <v>43497</v>
      </c>
      <c r="D7" s="92"/>
    </row>
    <row r="8" spans="1:15" x14ac:dyDescent="0.25">
      <c r="A8" t="s">
        <v>32</v>
      </c>
      <c r="B8" s="15" t="s">
        <v>7</v>
      </c>
      <c r="C8" s="93">
        <v>5.5</v>
      </c>
      <c r="D8" s="94"/>
    </row>
    <row r="9" spans="1:15" x14ac:dyDescent="0.25">
      <c r="B9" s="15" t="s">
        <v>20</v>
      </c>
      <c r="C9" s="95" t="s">
        <v>10</v>
      </c>
      <c r="D9" s="96"/>
    </row>
    <row r="10" spans="1:15" ht="15.75" thickBot="1" x14ac:dyDescent="0.3">
      <c r="B10" s="22" t="s">
        <v>21</v>
      </c>
      <c r="C10" s="97">
        <v>812345678</v>
      </c>
      <c r="D10" s="98"/>
    </row>
    <row r="12" spans="1:15" ht="15.75" thickBot="1" x14ac:dyDescent="0.3">
      <c r="B12" s="8" t="s">
        <v>28</v>
      </c>
    </row>
    <row r="13" spans="1:15" x14ac:dyDescent="0.25">
      <c r="A13" t="s">
        <v>33</v>
      </c>
      <c r="B13" s="14" t="s">
        <v>22</v>
      </c>
      <c r="C13" s="28">
        <v>13000</v>
      </c>
      <c r="D13" s="58" t="s">
        <v>30</v>
      </c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5" x14ac:dyDescent="0.25">
      <c r="A14" t="s">
        <v>34</v>
      </c>
      <c r="B14" s="15" t="s">
        <v>9</v>
      </c>
      <c r="C14" s="72"/>
      <c r="D14" s="29">
        <f>+C13*2</f>
        <v>26000</v>
      </c>
      <c r="E14" s="37" t="s">
        <v>6</v>
      </c>
      <c r="F14" s="38" t="s">
        <v>1</v>
      </c>
      <c r="G14" s="46" t="s">
        <v>1</v>
      </c>
      <c r="H14" s="46" t="s">
        <v>5</v>
      </c>
      <c r="I14" s="46" t="s">
        <v>45</v>
      </c>
      <c r="J14" s="46" t="s">
        <v>45</v>
      </c>
      <c r="K14" s="46" t="s">
        <v>45</v>
      </c>
      <c r="L14" s="46" t="s">
        <v>45</v>
      </c>
      <c r="M14" s="46" t="s">
        <v>45</v>
      </c>
      <c r="N14" s="46" t="s">
        <v>45</v>
      </c>
      <c r="O14" s="39" t="s">
        <v>45</v>
      </c>
    </row>
    <row r="15" spans="1:15" x14ac:dyDescent="0.25">
      <c r="B15" s="15" t="s">
        <v>23</v>
      </c>
      <c r="C15" s="73"/>
      <c r="D15" s="30"/>
      <c r="E15" s="23" t="s">
        <v>43</v>
      </c>
      <c r="F15" s="24" t="s">
        <v>14</v>
      </c>
      <c r="G15" s="47" t="s">
        <v>15</v>
      </c>
      <c r="H15" s="47" t="s">
        <v>44</v>
      </c>
      <c r="I15" s="47"/>
      <c r="J15" s="47"/>
      <c r="K15" s="47"/>
      <c r="L15" s="47"/>
      <c r="M15" s="47"/>
      <c r="N15" s="47"/>
      <c r="O15" s="25"/>
    </row>
    <row r="16" spans="1:15" x14ac:dyDescent="0.25">
      <c r="B16" s="15" t="s">
        <v>24</v>
      </c>
      <c r="C16" s="73"/>
      <c r="D16" s="30"/>
      <c r="E16" s="24" t="s">
        <v>16</v>
      </c>
      <c r="F16" s="24" t="s">
        <v>11</v>
      </c>
      <c r="G16" s="47" t="s">
        <v>12</v>
      </c>
      <c r="H16" s="47" t="s">
        <v>13</v>
      </c>
      <c r="I16" s="47"/>
      <c r="J16" s="47"/>
      <c r="K16" s="47"/>
      <c r="L16" s="47"/>
      <c r="M16" s="47"/>
      <c r="N16" s="47"/>
      <c r="O16" s="25"/>
    </row>
    <row r="17" spans="1:15" x14ac:dyDescent="0.25">
      <c r="A17" t="s">
        <v>35</v>
      </c>
      <c r="B17" s="16" t="s">
        <v>47</v>
      </c>
      <c r="C17" s="73"/>
      <c r="D17" s="29">
        <f>SUM(E17:O17)</f>
        <v>5204.45</v>
      </c>
      <c r="E17" s="26">
        <v>0</v>
      </c>
      <c r="F17" s="27">
        <v>4239.5</v>
      </c>
      <c r="G17" s="48">
        <v>964.95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53">
        <v>0</v>
      </c>
    </row>
    <row r="18" spans="1:15" ht="30" x14ac:dyDescent="0.25">
      <c r="A18" t="s">
        <v>36</v>
      </c>
      <c r="B18" s="17" t="s">
        <v>25</v>
      </c>
      <c r="C18" s="88"/>
      <c r="D18" s="30"/>
      <c r="E18" s="33">
        <v>1.2</v>
      </c>
      <c r="F18" s="34">
        <v>1.8</v>
      </c>
      <c r="G18" s="49">
        <v>1.2</v>
      </c>
      <c r="H18" s="49">
        <v>2.4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5">
        <v>0</v>
      </c>
    </row>
    <row r="19" spans="1:15" x14ac:dyDescent="0.25">
      <c r="A19" t="s">
        <v>37</v>
      </c>
      <c r="B19" s="17" t="s">
        <v>27</v>
      </c>
      <c r="C19" s="20">
        <v>12</v>
      </c>
      <c r="D19" s="30"/>
      <c r="E19" s="35">
        <f>E18/$C$19</f>
        <v>9.9999999999999992E-2</v>
      </c>
      <c r="F19" s="35">
        <f>F18/$C$19</f>
        <v>0.15</v>
      </c>
      <c r="G19" s="50">
        <f>G18/$C$19</f>
        <v>9.9999999999999992E-2</v>
      </c>
      <c r="H19" s="50">
        <f t="shared" ref="H19" si="0">H18/$C$19</f>
        <v>0.19999999999999998</v>
      </c>
      <c r="I19" s="56">
        <f t="shared" ref="I19:J19" si="1">I18/$C$19</f>
        <v>0</v>
      </c>
      <c r="J19" s="56">
        <f t="shared" si="1"/>
        <v>0</v>
      </c>
      <c r="K19" s="56">
        <f t="shared" ref="K19:N19" si="2">K18/$C$19</f>
        <v>0</v>
      </c>
      <c r="L19" s="56">
        <f t="shared" si="2"/>
        <v>0</v>
      </c>
      <c r="M19" s="56">
        <f t="shared" si="2"/>
        <v>0</v>
      </c>
      <c r="N19" s="56">
        <f t="shared" si="2"/>
        <v>0</v>
      </c>
      <c r="O19" s="42">
        <f t="shared" ref="O19" si="3">O18/$C$19</f>
        <v>0</v>
      </c>
    </row>
    <row r="20" spans="1:15" x14ac:dyDescent="0.25">
      <c r="A20" t="s">
        <v>38</v>
      </c>
      <c r="B20" s="17" t="s">
        <v>26</v>
      </c>
      <c r="C20" s="72"/>
      <c r="D20" s="30"/>
      <c r="E20" s="33">
        <v>3</v>
      </c>
      <c r="F20" s="33">
        <v>5.5</v>
      </c>
      <c r="G20" s="51">
        <v>0</v>
      </c>
      <c r="H20" s="51">
        <v>4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41">
        <v>0</v>
      </c>
    </row>
    <row r="21" spans="1:15" ht="15.75" thickBot="1" x14ac:dyDescent="0.3">
      <c r="A21" t="s">
        <v>39</v>
      </c>
      <c r="B21" s="17" t="s">
        <v>48</v>
      </c>
      <c r="C21" s="73"/>
      <c r="D21" s="31">
        <f>SUM(E21:O21)</f>
        <v>25025</v>
      </c>
      <c r="E21" s="4">
        <f>+$C$13*E19*E20</f>
        <v>3900</v>
      </c>
      <c r="F21" s="4">
        <f>+$C$13*F19*F20</f>
        <v>10725</v>
      </c>
      <c r="G21" s="52">
        <f t="shared" ref="G21:H21" si="4">+$C$13*G19*G20</f>
        <v>0</v>
      </c>
      <c r="H21" s="52">
        <f t="shared" si="4"/>
        <v>10400</v>
      </c>
      <c r="I21" s="52">
        <f t="shared" ref="I21:J21" si="5">+$C$13*I19*I20</f>
        <v>0</v>
      </c>
      <c r="J21" s="52">
        <f t="shared" si="5"/>
        <v>0</v>
      </c>
      <c r="K21" s="52">
        <f t="shared" ref="K21:N21" si="6">+$C$13*K19*K20</f>
        <v>0</v>
      </c>
      <c r="L21" s="52">
        <f t="shared" si="6"/>
        <v>0</v>
      </c>
      <c r="M21" s="52">
        <f t="shared" si="6"/>
        <v>0</v>
      </c>
      <c r="N21" s="52">
        <f t="shared" si="6"/>
        <v>0</v>
      </c>
      <c r="O21" s="18">
        <f t="shared" ref="O21" si="7">+$C$13*O19*O20</f>
        <v>0</v>
      </c>
    </row>
    <row r="22" spans="1:15" ht="31.5" customHeight="1" thickTop="1" thickBot="1" x14ac:dyDescent="0.3">
      <c r="A22" t="s">
        <v>40</v>
      </c>
      <c r="B22" s="19" t="s">
        <v>18</v>
      </c>
      <c r="C22" s="74"/>
      <c r="D22" s="32">
        <f>D14-D21-D17</f>
        <v>-4229.45</v>
      </c>
      <c r="E22" s="75" t="s">
        <v>31</v>
      </c>
      <c r="F22" s="76"/>
      <c r="G22" s="76"/>
      <c r="H22" s="76"/>
      <c r="I22" s="76"/>
      <c r="J22" s="76"/>
      <c r="K22" s="76"/>
      <c r="L22" s="76"/>
      <c r="M22" s="76"/>
      <c r="N22" s="76"/>
      <c r="O22" s="77"/>
    </row>
    <row r="25" spans="1:15" x14ac:dyDescent="0.25">
      <c r="B25" s="8"/>
    </row>
    <row r="32" spans="1:15" x14ac:dyDescent="0.25">
      <c r="E32" s="1"/>
    </row>
    <row r="33" spans="2:15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E34" s="1"/>
    </row>
    <row r="35" spans="2:15" x14ac:dyDescent="0.25">
      <c r="E35" s="2"/>
    </row>
    <row r="45" spans="2:15" x14ac:dyDescent="0.25">
      <c r="B45">
        <v>12</v>
      </c>
    </row>
  </sheetData>
  <mergeCells count="8">
    <mergeCell ref="E22:O22"/>
    <mergeCell ref="C20:C22"/>
    <mergeCell ref="C14:C18"/>
    <mergeCell ref="C6:D6"/>
    <mergeCell ref="C7:D7"/>
    <mergeCell ref="C8:D8"/>
    <mergeCell ref="C9:D9"/>
    <mergeCell ref="C10:D10"/>
  </mergeCells>
  <dataValidations count="1">
    <dataValidation type="list" allowBlank="1" showInputMessage="1" showErrorMessage="1" sqref="E14:O14">
      <formula1>"Null,Proposal,Current,Pending"</formula1>
    </dataValidation>
  </dataValidations>
  <hyperlinks>
    <hyperlink ref="B17" r:id="rId1" display="Expended to Date (from EDW report)"/>
  </hyperlinks>
  <pageMargins left="0.7" right="0.7" top="0.75" bottom="0.75" header="0.3" footer="0.3"/>
  <pageSetup scale="57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0" sqref="A20"/>
    </sheetView>
  </sheetViews>
  <sheetFormatPr defaultRowHeight="15" x14ac:dyDescent="0.25"/>
  <cols>
    <col min="1" max="1" width="10.7109375" bestFit="1" customWidth="1"/>
    <col min="4" max="4" width="9.85546875" bestFit="1" customWidth="1"/>
    <col min="5" max="5" width="10.85546875" bestFit="1" customWidth="1"/>
    <col min="6" max="6" width="10" bestFit="1" customWidth="1"/>
    <col min="7" max="7" width="10.140625" bestFit="1" customWidth="1"/>
    <col min="8" max="8" width="12.42578125" bestFit="1" customWidth="1"/>
    <col min="9" max="9" width="14.5703125" bestFit="1" customWidth="1"/>
  </cols>
  <sheetData>
    <row r="1" spans="1:9" s="59" customFormat="1" ht="30" x14ac:dyDescent="0.25">
      <c r="A1" s="59" t="s">
        <v>2</v>
      </c>
      <c r="B1" s="59" t="s">
        <v>49</v>
      </c>
      <c r="C1" s="59" t="s">
        <v>50</v>
      </c>
      <c r="D1" s="59" t="s">
        <v>3</v>
      </c>
      <c r="E1" s="59" t="s">
        <v>4</v>
      </c>
      <c r="F1" s="59" t="s">
        <v>51</v>
      </c>
      <c r="G1" s="59" t="s">
        <v>19</v>
      </c>
    </row>
    <row r="2" spans="1:9" x14ac:dyDescent="0.25">
      <c r="A2" s="5">
        <v>43296</v>
      </c>
      <c r="B2">
        <v>611234</v>
      </c>
      <c r="C2" t="s">
        <v>11</v>
      </c>
      <c r="D2" s="6">
        <v>321.64999999999998</v>
      </c>
      <c r="E2" t="s">
        <v>10</v>
      </c>
      <c r="F2">
        <v>812345678</v>
      </c>
    </row>
    <row r="3" spans="1:9" x14ac:dyDescent="0.25">
      <c r="A3" s="5">
        <v>43312</v>
      </c>
      <c r="B3">
        <v>611234</v>
      </c>
      <c r="C3" t="s">
        <v>11</v>
      </c>
      <c r="D3" s="6">
        <v>321.64999999999998</v>
      </c>
      <c r="E3" t="s">
        <v>10</v>
      </c>
      <c r="F3">
        <v>812345678</v>
      </c>
    </row>
    <row r="4" spans="1:9" x14ac:dyDescent="0.25">
      <c r="A4" s="5">
        <v>43327</v>
      </c>
      <c r="B4">
        <v>611234</v>
      </c>
      <c r="C4" t="s">
        <v>11</v>
      </c>
      <c r="D4" s="6">
        <v>321.64999999999998</v>
      </c>
      <c r="E4" t="s">
        <v>10</v>
      </c>
      <c r="F4">
        <v>812345678</v>
      </c>
      <c r="H4" s="7"/>
      <c r="I4" s="11"/>
    </row>
    <row r="5" spans="1:9" x14ac:dyDescent="0.25">
      <c r="A5" s="5">
        <v>43343</v>
      </c>
      <c r="B5">
        <v>611234</v>
      </c>
      <c r="C5" t="s">
        <v>11</v>
      </c>
      <c r="D5" s="6">
        <v>321.64999999999998</v>
      </c>
      <c r="E5" t="s">
        <v>10</v>
      </c>
      <c r="F5">
        <v>812345678</v>
      </c>
      <c r="H5" s="7"/>
      <c r="I5" s="11"/>
    </row>
    <row r="6" spans="1:9" x14ac:dyDescent="0.25">
      <c r="A6" s="5">
        <v>43358</v>
      </c>
      <c r="B6">
        <v>611234</v>
      </c>
      <c r="C6" t="s">
        <v>11</v>
      </c>
      <c r="D6" s="6">
        <v>328.1</v>
      </c>
      <c r="E6" t="s">
        <v>10</v>
      </c>
      <c r="F6">
        <v>812345678</v>
      </c>
      <c r="H6" s="7"/>
      <c r="I6" s="11"/>
    </row>
    <row r="7" spans="1:9" x14ac:dyDescent="0.25">
      <c r="A7" s="5">
        <v>43373</v>
      </c>
      <c r="B7">
        <v>611234</v>
      </c>
      <c r="C7" t="s">
        <v>11</v>
      </c>
      <c r="D7" s="6">
        <v>328.1</v>
      </c>
      <c r="E7" t="s">
        <v>10</v>
      </c>
      <c r="F7">
        <v>812345678</v>
      </c>
    </row>
    <row r="8" spans="1:9" x14ac:dyDescent="0.25">
      <c r="A8" s="5">
        <v>43388</v>
      </c>
      <c r="B8">
        <v>611234</v>
      </c>
      <c r="C8" t="s">
        <v>11</v>
      </c>
      <c r="D8" s="6">
        <v>328.1</v>
      </c>
      <c r="E8" t="s">
        <v>10</v>
      </c>
      <c r="F8">
        <v>812345678</v>
      </c>
    </row>
    <row r="9" spans="1:9" x14ac:dyDescent="0.25">
      <c r="A9" s="5">
        <v>43404</v>
      </c>
      <c r="B9">
        <v>611234</v>
      </c>
      <c r="C9" t="s">
        <v>11</v>
      </c>
      <c r="D9" s="6">
        <v>328.1</v>
      </c>
      <c r="E9" t="s">
        <v>10</v>
      </c>
      <c r="F9">
        <v>812345678</v>
      </c>
    </row>
    <row r="10" spans="1:9" x14ac:dyDescent="0.25">
      <c r="A10" s="5">
        <v>43419</v>
      </c>
      <c r="B10">
        <v>611234</v>
      </c>
      <c r="C10" t="s">
        <v>11</v>
      </c>
      <c r="D10" s="6">
        <v>328.1</v>
      </c>
      <c r="E10" t="s">
        <v>10</v>
      </c>
      <c r="F10">
        <v>812345678</v>
      </c>
    </row>
    <row r="11" spans="1:9" x14ac:dyDescent="0.25">
      <c r="A11" s="5">
        <v>43434</v>
      </c>
      <c r="B11">
        <v>611234</v>
      </c>
      <c r="C11" t="s">
        <v>11</v>
      </c>
      <c r="D11" s="6">
        <v>328.1</v>
      </c>
      <c r="E11" t="s">
        <v>10</v>
      </c>
      <c r="F11">
        <v>812345678</v>
      </c>
    </row>
    <row r="12" spans="1:9" x14ac:dyDescent="0.25">
      <c r="A12" s="5">
        <v>43449</v>
      </c>
      <c r="B12">
        <v>611234</v>
      </c>
      <c r="C12" t="s">
        <v>11</v>
      </c>
      <c r="D12" s="6">
        <v>328.1</v>
      </c>
      <c r="E12" t="s">
        <v>10</v>
      </c>
      <c r="F12">
        <v>812345678</v>
      </c>
    </row>
    <row r="13" spans="1:9" x14ac:dyDescent="0.25">
      <c r="A13" s="5">
        <v>43465</v>
      </c>
      <c r="B13">
        <v>611234</v>
      </c>
      <c r="C13" t="s">
        <v>11</v>
      </c>
      <c r="D13" s="6">
        <v>328.1</v>
      </c>
      <c r="E13" t="s">
        <v>10</v>
      </c>
      <c r="F13">
        <v>812345678</v>
      </c>
    </row>
    <row r="14" spans="1:9" x14ac:dyDescent="0.25">
      <c r="A14" s="5">
        <v>43480</v>
      </c>
      <c r="B14">
        <v>611234</v>
      </c>
      <c r="C14" t="s">
        <v>11</v>
      </c>
      <c r="D14" s="13">
        <v>328.1</v>
      </c>
      <c r="E14" t="s">
        <v>10</v>
      </c>
      <c r="F14">
        <v>812345678</v>
      </c>
    </row>
    <row r="15" spans="1:9" x14ac:dyDescent="0.25">
      <c r="A15" s="5"/>
      <c r="D15" s="6"/>
      <c r="G15" s="10">
        <f>SUM(D2:D14)</f>
        <v>4239.4999999999991</v>
      </c>
    </row>
    <row r="16" spans="1:9" x14ac:dyDescent="0.25">
      <c r="A16" s="5">
        <v>43296</v>
      </c>
      <c r="B16">
        <v>615678</v>
      </c>
      <c r="C16" t="s">
        <v>12</v>
      </c>
      <c r="D16" s="13">
        <v>964.95</v>
      </c>
      <c r="E16" t="s">
        <v>10</v>
      </c>
      <c r="F16">
        <v>812345678</v>
      </c>
      <c r="G16" s="10"/>
    </row>
    <row r="17" spans="7:7" ht="15.75" thickBot="1" x14ac:dyDescent="0.3">
      <c r="G17" s="12">
        <f>+D16</f>
        <v>964.95</v>
      </c>
    </row>
    <row r="18" spans="7:7" ht="15.75" thickTop="1" x14ac:dyDescent="0.25">
      <c r="G18" s="10">
        <f>SUM(G2:G17)</f>
        <v>5204.4499999999989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20" sqref="T20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Blank Worksheet</vt:lpstr>
      <vt:lpstr>Sample Worksheet</vt:lpstr>
      <vt:lpstr>Sample EDW data</vt:lpstr>
      <vt:lpstr>Sample C&amp;P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 Sawyer</dc:creator>
  <cp:lastModifiedBy>Andra Sawyer</cp:lastModifiedBy>
  <cp:lastPrinted>2019-02-06T20:08:49Z</cp:lastPrinted>
  <dcterms:created xsi:type="dcterms:W3CDTF">2018-06-12T19:44:39Z</dcterms:created>
  <dcterms:modified xsi:type="dcterms:W3CDTF">2019-02-12T21:32:42Z</dcterms:modified>
</cp:coreProperties>
</file>