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2.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omments1.xml" ContentType="application/vnd.openxmlformats-officedocument.spreadsheetml.comments+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defaultThemeVersion="164011"/>
  <mc:AlternateContent xmlns:mc="http://schemas.openxmlformats.org/markup-compatibility/2006">
    <mc:Choice Requires="x15">
      <x15ac:absPath xmlns:x15ac="http://schemas.microsoft.com/office/spreadsheetml/2010/11/ac" url="I:\groups\opb\COMMON\FY 2021 Straw Budget\Planning Documents\Fiscal Vitality\_Templates and Documents for Units\"/>
    </mc:Choice>
  </mc:AlternateContent>
  <bookViews>
    <workbookView xWindow="0" yWindow="0" windowWidth="28800" windowHeight="12300" tabRatio="889" firstSheet="7" activeTab="16"/>
  </bookViews>
  <sheets>
    <sheet name="All Funds Rollup" sheetId="6" r:id="rId1"/>
    <sheet name="Revenue-Expense Summary" sheetId="49" r:id="rId2"/>
    <sheet name="Fund Balance Summary" sheetId="48" r:id="rId3"/>
    <sheet name="GOF-DOF-Approp-Self Sus Roll Up" sheetId="39" r:id="rId4"/>
    <sheet name="GOF" sheetId="1" r:id="rId5"/>
    <sheet name="DOF" sheetId="40" r:id="rId6"/>
    <sheet name="Special State Appropriations" sheetId="41" r:id="rId7"/>
    <sheet name="Sponsored Projects" sheetId="43" r:id="rId8"/>
    <sheet name="Student Aid" sheetId="44" r:id="rId9"/>
    <sheet name="Other Grant-Contract Types" sheetId="45" r:id="rId10"/>
    <sheet name="Gifts-Discretionary" sheetId="46" r:id="rId11"/>
    <sheet name="Self Sustaining" sheetId="47" r:id="rId12"/>
    <sheet name="UWC2 Fee Based Programs" sheetId="51" r:id="rId13"/>
    <sheet name="Practice Plan" sheetId="42" r:id="rId14"/>
    <sheet name="Carryover Plan" sheetId="53" r:id="rId15"/>
    <sheet name="CO Use List" sheetId="52" state="hidden" r:id="rId16"/>
    <sheet name="OPB Analysis Tab" sheetId="36" r:id="rId17"/>
    <sheet name="OPB List" sheetId="50" state="hidden" r:id="rId18"/>
    <sheet name="Benefits Drivers" sheetId="37" r:id="rId19"/>
  </sheets>
  <definedNames>
    <definedName name="_xlnm.Print_Area" localSheetId="0">'All Funds Rollup'!$A$1:$M$46</definedName>
    <definedName name="_xlnm.Print_Area" localSheetId="14">'Carryover Plan'!$A$1:$J$77</definedName>
    <definedName name="_xlnm.Print_Area" localSheetId="5">DOF!$A$1:$M$34</definedName>
    <definedName name="_xlnm.Print_Area" localSheetId="2">'Fund Balance Summary'!$A$1:$I$39</definedName>
    <definedName name="_xlnm.Print_Area" localSheetId="10">'Gifts-Discretionary'!$A$1:$M$33</definedName>
    <definedName name="_xlnm.Print_Area" localSheetId="4">GOF!$A$1:$M$38</definedName>
    <definedName name="_xlnm.Print_Area" localSheetId="3">'GOF-DOF-Approp-Self Sus Roll Up'!$A$1:$O$42</definedName>
    <definedName name="_xlnm.Print_Area" localSheetId="16">'OPB Analysis Tab'!$M$2:$U$149</definedName>
    <definedName name="_xlnm.Print_Area" localSheetId="9">'Other Grant-Contract Types'!$A$1:$M$33</definedName>
    <definedName name="_xlnm.Print_Area" localSheetId="13">'Practice Plan'!$A$1:$M$33</definedName>
    <definedName name="_xlnm.Print_Area" localSheetId="1">'Revenue-Expense Summary'!$A$1:$H$158</definedName>
    <definedName name="_xlnm.Print_Area" localSheetId="11">'Self Sustaining'!$A$1:$M$33</definedName>
    <definedName name="_xlnm.Print_Area" localSheetId="6">'Special State Appropriations'!$A$1:$M$35</definedName>
    <definedName name="_xlnm.Print_Area" localSheetId="7">'Sponsored Projects'!$A$1:$M$33</definedName>
    <definedName name="_xlnm.Print_Area" localSheetId="8">'Student Aid'!$A$1:$M$33</definedName>
    <definedName name="_xlnm.Print_Area" localSheetId="12">'UWC2 Fee Based Programs'!$A$1:$M$33</definedName>
    <definedName name="_xlnm.Print_Titles" localSheetId="16">'OPB Analysis Tab'!$1:$7</definedName>
    <definedName name="_xlnm.Print_Titles" localSheetId="1">'Revenue-Expense Summary'!$1:$3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39" i="39" l="1"/>
  <c r="L16" i="6" l="1"/>
  <c r="M23" i="42" l="1"/>
  <c r="L23" i="42"/>
  <c r="I23" i="42"/>
  <c r="H23" i="42"/>
  <c r="M23" i="51"/>
  <c r="L23" i="51"/>
  <c r="I23" i="51"/>
  <c r="H23" i="51"/>
  <c r="M23" i="47"/>
  <c r="L23" i="47"/>
  <c r="I23" i="47"/>
  <c r="H23" i="47"/>
  <c r="M23" i="46"/>
  <c r="L23" i="46"/>
  <c r="I23" i="46"/>
  <c r="H23" i="46"/>
  <c r="M23" i="45"/>
  <c r="L23" i="45"/>
  <c r="I23" i="45"/>
  <c r="H23" i="45"/>
  <c r="M23" i="44"/>
  <c r="L23" i="44"/>
  <c r="I23" i="44"/>
  <c r="H23" i="44"/>
  <c r="M23" i="43"/>
  <c r="L23" i="43"/>
  <c r="I23" i="43"/>
  <c r="H23" i="43"/>
  <c r="M24" i="41"/>
  <c r="L24" i="41"/>
  <c r="I24" i="41"/>
  <c r="H24" i="41"/>
  <c r="M24" i="40"/>
  <c r="L24" i="40"/>
  <c r="I24" i="40"/>
  <c r="H24" i="40"/>
  <c r="H27" i="1" l="1"/>
  <c r="M27" i="1" l="1"/>
  <c r="L27" i="1"/>
  <c r="I27" i="1"/>
  <c r="Q51" i="36" l="1"/>
  <c r="Q35" i="36"/>
  <c r="Q19" i="36"/>
  <c r="G75" i="53" l="1"/>
  <c r="E60" i="53"/>
  <c r="G74" i="53"/>
  <c r="G58" i="53"/>
  <c r="E55" i="53" l="1"/>
  <c r="J71" i="53"/>
  <c r="I71" i="53"/>
  <c r="F71" i="53"/>
  <c r="E71" i="53"/>
  <c r="J70" i="53"/>
  <c r="I70" i="53"/>
  <c r="F70" i="53"/>
  <c r="E70" i="53"/>
  <c r="J69" i="53"/>
  <c r="I69" i="53"/>
  <c r="F69" i="53"/>
  <c r="E69" i="53"/>
  <c r="J68" i="53"/>
  <c r="I68" i="53"/>
  <c r="F68" i="53"/>
  <c r="E68" i="53"/>
  <c r="J67" i="53"/>
  <c r="I67" i="53"/>
  <c r="F67" i="53"/>
  <c r="E67" i="53"/>
  <c r="J66" i="53"/>
  <c r="I66" i="53"/>
  <c r="F66" i="53"/>
  <c r="E66" i="53"/>
  <c r="J65" i="53"/>
  <c r="I65" i="53"/>
  <c r="F65" i="53"/>
  <c r="E65" i="53"/>
  <c r="J64" i="53"/>
  <c r="I64" i="53"/>
  <c r="F64" i="53"/>
  <c r="E64" i="53"/>
  <c r="J63" i="53"/>
  <c r="I63" i="53"/>
  <c r="F63" i="53"/>
  <c r="E63" i="53"/>
  <c r="J62" i="53"/>
  <c r="I62" i="53"/>
  <c r="F62" i="53"/>
  <c r="E62" i="53"/>
  <c r="J61" i="53"/>
  <c r="I61" i="53"/>
  <c r="F61" i="53"/>
  <c r="E61" i="53"/>
  <c r="J60" i="53"/>
  <c r="I60" i="53"/>
  <c r="G60" i="53"/>
  <c r="F60" i="53"/>
  <c r="J55" i="53"/>
  <c r="I55" i="53"/>
  <c r="F55" i="53"/>
  <c r="E72" i="53" l="1"/>
  <c r="I72" i="53"/>
  <c r="J72" i="53"/>
  <c r="F72" i="53"/>
  <c r="C41" i="39" l="1"/>
  <c r="B41" i="39"/>
  <c r="C11" i="39" l="1"/>
  <c r="C26" i="39"/>
  <c r="I12" i="39" l="1"/>
  <c r="I11" i="39"/>
  <c r="B39" i="39" l="1"/>
  <c r="E27" i="42" l="1"/>
  <c r="E26" i="42"/>
  <c r="E25" i="42"/>
  <c r="E23" i="42"/>
  <c r="E22" i="42"/>
  <c r="E21" i="42"/>
  <c r="E20" i="42"/>
  <c r="E19" i="42"/>
  <c r="E18" i="42"/>
  <c r="E17" i="42"/>
  <c r="E16" i="42"/>
  <c r="E15" i="42"/>
  <c r="E10" i="42"/>
  <c r="E27" i="51"/>
  <c r="E26" i="51"/>
  <c r="E25" i="51"/>
  <c r="E23" i="51"/>
  <c r="E22" i="51"/>
  <c r="E21" i="51"/>
  <c r="E20" i="51"/>
  <c r="E19" i="51"/>
  <c r="E18" i="51"/>
  <c r="E17" i="51"/>
  <c r="E16" i="51"/>
  <c r="E15" i="51"/>
  <c r="E10" i="51"/>
  <c r="E11" i="51" s="1"/>
  <c r="E27" i="47"/>
  <c r="E26" i="47"/>
  <c r="E25" i="47"/>
  <c r="E17" i="47"/>
  <c r="E18" i="47"/>
  <c r="E19" i="47"/>
  <c r="E20" i="47"/>
  <c r="E21" i="47"/>
  <c r="E22" i="47"/>
  <c r="E23" i="47"/>
  <c r="E16" i="47"/>
  <c r="E24" i="47" s="1"/>
  <c r="E15" i="47"/>
  <c r="E10" i="47"/>
  <c r="E11" i="47" s="1"/>
  <c r="E27" i="46"/>
  <c r="E26" i="46"/>
  <c r="E25" i="46"/>
  <c r="E17" i="46"/>
  <c r="E18" i="46"/>
  <c r="E19" i="46"/>
  <c r="E20" i="46"/>
  <c r="E21" i="46"/>
  <c r="E22" i="46"/>
  <c r="E23" i="46"/>
  <c r="E16" i="46"/>
  <c r="E15" i="46"/>
  <c r="E10" i="46"/>
  <c r="E24" i="51" l="1"/>
  <c r="E28" i="51" s="1"/>
  <c r="E29" i="51" s="1"/>
  <c r="E32" i="51" s="1"/>
  <c r="E28" i="47"/>
  <c r="E29" i="47" s="1"/>
  <c r="E32" i="47" s="1"/>
  <c r="E27" i="45" l="1"/>
  <c r="E26" i="45"/>
  <c r="E25" i="45"/>
  <c r="E17" i="45"/>
  <c r="E18" i="45"/>
  <c r="E19" i="45"/>
  <c r="E20" i="45"/>
  <c r="E21" i="45"/>
  <c r="E22" i="45"/>
  <c r="E23" i="45"/>
  <c r="E16" i="45"/>
  <c r="E15" i="45"/>
  <c r="E10" i="45"/>
  <c r="E11" i="45" s="1"/>
  <c r="E27" i="44"/>
  <c r="E26" i="44"/>
  <c r="E25" i="44"/>
  <c r="E17" i="44"/>
  <c r="E18" i="44"/>
  <c r="E19" i="44"/>
  <c r="E20" i="44"/>
  <c r="E21" i="44"/>
  <c r="E22" i="44"/>
  <c r="E23" i="44"/>
  <c r="E16" i="44"/>
  <c r="E15" i="44"/>
  <c r="E10" i="44"/>
  <c r="E11" i="44" s="1"/>
  <c r="E27" i="43"/>
  <c r="E26" i="43"/>
  <c r="E25" i="43"/>
  <c r="E16" i="43"/>
  <c r="E23" i="43"/>
  <c r="E22" i="43"/>
  <c r="E21" i="43"/>
  <c r="E20" i="43"/>
  <c r="E19" i="43"/>
  <c r="E18" i="43"/>
  <c r="E17" i="43"/>
  <c r="E15" i="43"/>
  <c r="E10" i="43"/>
  <c r="E28" i="41"/>
  <c r="E27" i="41"/>
  <c r="E26" i="41"/>
  <c r="E24" i="41"/>
  <c r="E23" i="41"/>
  <c r="E22" i="41"/>
  <c r="E21" i="41"/>
  <c r="E20" i="41"/>
  <c r="E19" i="41"/>
  <c r="E18" i="41"/>
  <c r="E17" i="41"/>
  <c r="E16" i="41"/>
  <c r="E11" i="41"/>
  <c r="E10" i="41"/>
  <c r="C12" i="41"/>
  <c r="C17" i="39" s="1"/>
  <c r="E28" i="40"/>
  <c r="E27" i="40"/>
  <c r="E26" i="40"/>
  <c r="E24" i="40"/>
  <c r="E23" i="40"/>
  <c r="E22" i="40"/>
  <c r="E21" i="40"/>
  <c r="E20" i="40"/>
  <c r="E19" i="40"/>
  <c r="E18" i="40"/>
  <c r="E17" i="40"/>
  <c r="E16" i="40"/>
  <c r="E11" i="40"/>
  <c r="E10" i="40"/>
  <c r="E12" i="40" s="1"/>
  <c r="F32" i="1"/>
  <c r="E31" i="1"/>
  <c r="E30" i="1"/>
  <c r="E29" i="1"/>
  <c r="E27" i="1"/>
  <c r="E26" i="1"/>
  <c r="E25" i="1"/>
  <c r="E24" i="1"/>
  <c r="E23" i="1"/>
  <c r="E22" i="1"/>
  <c r="E21" i="1"/>
  <c r="E20" i="1"/>
  <c r="E19" i="1"/>
  <c r="E14" i="1"/>
  <c r="E13" i="1"/>
  <c r="E11" i="1"/>
  <c r="E10" i="1"/>
  <c r="E28" i="1" l="1"/>
  <c r="E32" i="1" s="1"/>
  <c r="E25" i="40"/>
  <c r="E15" i="1"/>
  <c r="E24" i="45"/>
  <c r="E28" i="45" s="1"/>
  <c r="E29" i="45" s="1"/>
  <c r="E32" i="45" s="1"/>
  <c r="E24" i="44"/>
  <c r="E28" i="44" s="1"/>
  <c r="E29" i="44" s="1"/>
  <c r="E32" i="44" s="1"/>
  <c r="E33" i="1" l="1"/>
  <c r="E36" i="1" s="1"/>
  <c r="C38" i="6" l="1"/>
  <c r="B67" i="49" s="1"/>
  <c r="C37" i="6"/>
  <c r="B62" i="49" s="1"/>
  <c r="C36" i="6"/>
  <c r="B65" i="49" s="1"/>
  <c r="C35" i="6"/>
  <c r="B68" i="49" s="1"/>
  <c r="C34" i="6"/>
  <c r="B61" i="49" s="1"/>
  <c r="C33" i="6"/>
  <c r="B60" i="49" s="1"/>
  <c r="C32" i="6"/>
  <c r="B59" i="49" s="1"/>
  <c r="C31" i="6"/>
  <c r="B58" i="49" s="1"/>
  <c r="C30" i="6"/>
  <c r="B57" i="49" s="1"/>
  <c r="B38" i="6"/>
  <c r="B37" i="6"/>
  <c r="B36" i="6"/>
  <c r="B35" i="6"/>
  <c r="B34" i="6"/>
  <c r="B33" i="6"/>
  <c r="B32" i="6"/>
  <c r="B31" i="6"/>
  <c r="B30" i="6"/>
  <c r="E13" i="6" l="1"/>
  <c r="M13" i="6" l="1"/>
  <c r="L13" i="6"/>
  <c r="I13" i="6"/>
  <c r="E27" i="49" s="1"/>
  <c r="H13" i="6"/>
  <c r="D27" i="49" s="1"/>
  <c r="A2" i="39" l="1"/>
  <c r="A2" i="6" l="1"/>
  <c r="A2" i="48" l="1"/>
  <c r="A2" i="49"/>
  <c r="D25" i="40" l="1"/>
  <c r="B12" i="40" l="1"/>
  <c r="B24" i="43"/>
  <c r="B28" i="43" s="1"/>
  <c r="E31" i="39"/>
  <c r="E30" i="39"/>
  <c r="E29" i="39"/>
  <c r="E28" i="39"/>
  <c r="E27" i="39"/>
  <c r="E26" i="39"/>
  <c r="E25" i="39"/>
  <c r="E24" i="39"/>
  <c r="E23" i="39"/>
  <c r="N30" i="39"/>
  <c r="N29" i="39"/>
  <c r="N28" i="39"/>
  <c r="N27" i="39"/>
  <c r="N26" i="39"/>
  <c r="N25" i="39"/>
  <c r="N24" i="39"/>
  <c r="N23" i="39"/>
  <c r="M30" i="39"/>
  <c r="M29" i="39"/>
  <c r="M28" i="39"/>
  <c r="M27" i="39"/>
  <c r="M26" i="39"/>
  <c r="M25" i="39"/>
  <c r="M24" i="39"/>
  <c r="M23" i="39"/>
  <c r="J30" i="39"/>
  <c r="J29" i="39"/>
  <c r="J28" i="39"/>
  <c r="J27" i="39"/>
  <c r="J26" i="39"/>
  <c r="J25" i="39"/>
  <c r="J24" i="39"/>
  <c r="J23" i="39"/>
  <c r="I30" i="39"/>
  <c r="I29" i="39"/>
  <c r="I28" i="39"/>
  <c r="I27" i="39"/>
  <c r="I26" i="39"/>
  <c r="I25" i="39"/>
  <c r="I24" i="39"/>
  <c r="C31" i="39"/>
  <c r="C30" i="39"/>
  <c r="C29" i="39"/>
  <c r="C28" i="39"/>
  <c r="C27" i="39"/>
  <c r="C25" i="39"/>
  <c r="C24" i="39"/>
  <c r="C23" i="39"/>
  <c r="B31" i="39"/>
  <c r="B30" i="39"/>
  <c r="B29" i="39"/>
  <c r="B28" i="39"/>
  <c r="B27" i="39"/>
  <c r="B26" i="39"/>
  <c r="B25" i="39"/>
  <c r="B24" i="39"/>
  <c r="E12" i="39"/>
  <c r="E11" i="39"/>
  <c r="M42" i="6"/>
  <c r="L42" i="6"/>
  <c r="M41" i="6"/>
  <c r="L41" i="6"/>
  <c r="M40" i="6"/>
  <c r="L40" i="6"/>
  <c r="I42" i="6"/>
  <c r="I41" i="6"/>
  <c r="I40" i="6"/>
  <c r="H42" i="6"/>
  <c r="H41" i="6"/>
  <c r="H40" i="6"/>
  <c r="E42" i="6"/>
  <c r="E41" i="6"/>
  <c r="E40" i="6"/>
  <c r="C42" i="6"/>
  <c r="B63" i="49" s="1"/>
  <c r="B42" i="6"/>
  <c r="C41" i="6"/>
  <c r="B64" i="49" s="1"/>
  <c r="B41" i="6"/>
  <c r="C40" i="6"/>
  <c r="B66" i="49" s="1"/>
  <c r="M37" i="6"/>
  <c r="M36" i="6"/>
  <c r="M35" i="6"/>
  <c r="M34" i="6"/>
  <c r="M33" i="6"/>
  <c r="M32" i="6"/>
  <c r="M31" i="6"/>
  <c r="M30" i="6"/>
  <c r="L37" i="6"/>
  <c r="L36" i="6"/>
  <c r="L35" i="6"/>
  <c r="L34" i="6"/>
  <c r="L33" i="6"/>
  <c r="L32" i="6"/>
  <c r="L31" i="6"/>
  <c r="L30" i="6"/>
  <c r="I37" i="6"/>
  <c r="I36" i="6"/>
  <c r="I35" i="6"/>
  <c r="I34" i="6"/>
  <c r="I33" i="6"/>
  <c r="I32" i="6"/>
  <c r="I31" i="6"/>
  <c r="I30" i="6"/>
  <c r="H37" i="6"/>
  <c r="H36" i="6"/>
  <c r="H35" i="6"/>
  <c r="H34" i="6"/>
  <c r="H33" i="6"/>
  <c r="H32" i="6"/>
  <c r="H31" i="6"/>
  <c r="H30" i="6"/>
  <c r="E38" i="6"/>
  <c r="E37" i="6"/>
  <c r="E36" i="6"/>
  <c r="E35" i="6"/>
  <c r="E34" i="6"/>
  <c r="E33" i="6"/>
  <c r="E32" i="6"/>
  <c r="E31" i="6"/>
  <c r="E30" i="6"/>
  <c r="B39" i="6" l="1"/>
  <c r="N15" i="39" l="1"/>
  <c r="M15" i="39"/>
  <c r="J15" i="39"/>
  <c r="I15" i="39"/>
  <c r="E15" i="39"/>
  <c r="C15" i="39"/>
  <c r="B15" i="39"/>
  <c r="N14" i="39"/>
  <c r="M14" i="39"/>
  <c r="J14" i="39"/>
  <c r="I14" i="39"/>
  <c r="E14" i="39"/>
  <c r="C14" i="39"/>
  <c r="B14" i="39"/>
  <c r="M16" i="6"/>
  <c r="I16" i="6"/>
  <c r="E29" i="49" s="1"/>
  <c r="H16" i="6"/>
  <c r="D29" i="49" s="1"/>
  <c r="E16" i="6"/>
  <c r="C16" i="6"/>
  <c r="M15" i="6"/>
  <c r="L15" i="6"/>
  <c r="I15" i="6"/>
  <c r="E28" i="49" s="1"/>
  <c r="F163" i="49" s="1"/>
  <c r="H15" i="6"/>
  <c r="D28" i="49" s="1"/>
  <c r="E15" i="6"/>
  <c r="C15" i="6"/>
  <c r="B16" i="6"/>
  <c r="B15" i="6"/>
  <c r="C12" i="40"/>
  <c r="E163" i="49" l="1"/>
  <c r="B40" i="6"/>
  <c r="B43" i="6" s="1"/>
  <c r="N24" i="6"/>
  <c r="J24" i="51"/>
  <c r="F24" i="51"/>
  <c r="D24" i="51"/>
  <c r="D28" i="51" s="1"/>
  <c r="C24" i="51"/>
  <c r="C28" i="51" s="1"/>
  <c r="B24" i="51"/>
  <c r="B28" i="51" s="1"/>
  <c r="B83" i="49" s="1"/>
  <c r="C176" i="49" s="1"/>
  <c r="M11" i="51"/>
  <c r="M24" i="6" s="1"/>
  <c r="L11" i="51"/>
  <c r="L24" i="6" s="1"/>
  <c r="J11" i="51"/>
  <c r="I11" i="51"/>
  <c r="I24" i="6" s="1"/>
  <c r="E36" i="49" s="1"/>
  <c r="F175" i="49" s="1"/>
  <c r="H11" i="51"/>
  <c r="H24" i="6" s="1"/>
  <c r="D36" i="49" s="1"/>
  <c r="E175" i="49" s="1"/>
  <c r="D11" i="51"/>
  <c r="F24" i="6" s="1"/>
  <c r="C11" i="51"/>
  <c r="C24" i="6" s="1"/>
  <c r="C36" i="49" s="1"/>
  <c r="B11" i="51"/>
  <c r="B24" i="6" s="1"/>
  <c r="B36" i="49" s="1"/>
  <c r="C175" i="49" s="1"/>
  <c r="D175" i="49" l="1"/>
  <c r="D51" i="49"/>
  <c r="C29" i="51"/>
  <c r="C32" i="51" s="1"/>
  <c r="E24" i="6"/>
  <c r="C83" i="49"/>
  <c r="B29" i="51"/>
  <c r="B32" i="51" s="1"/>
  <c r="B33" i="51" s="1"/>
  <c r="C51" i="49"/>
  <c r="D29" i="51"/>
  <c r="D32" i="51" s="1"/>
  <c r="D176" i="49" l="1"/>
  <c r="C31" i="51"/>
  <c r="B35" i="48"/>
  <c r="C96" i="49"/>
  <c r="C33" i="51" l="1"/>
  <c r="D31" i="51"/>
  <c r="D33" i="51" s="1"/>
  <c r="M12" i="6"/>
  <c r="L12" i="6"/>
  <c r="I12" i="6"/>
  <c r="E26" i="49" s="1"/>
  <c r="H12" i="6"/>
  <c r="D26" i="49" s="1"/>
  <c r="E12" i="6"/>
  <c r="C13" i="6"/>
  <c r="B13" i="6"/>
  <c r="C12" i="6"/>
  <c r="C26" i="49" s="1"/>
  <c r="B12" i="6"/>
  <c r="D41" i="49" l="1"/>
  <c r="E31" i="51"/>
  <c r="E33" i="51" s="1"/>
  <c r="C35" i="48"/>
  <c r="H31" i="51"/>
  <c r="H4" i="36"/>
  <c r="D12" i="40" l="1"/>
  <c r="D28" i="1"/>
  <c r="F16" i="6" l="1"/>
  <c r="F15" i="39"/>
  <c r="F15" i="6"/>
  <c r="F14" i="39"/>
  <c r="D29" i="40"/>
  <c r="D30" i="40" s="1"/>
  <c r="D33" i="40" s="1"/>
  <c r="C18" i="49"/>
  <c r="C17" i="49"/>
  <c r="C16" i="49"/>
  <c r="C15" i="49"/>
  <c r="C14" i="49"/>
  <c r="C13" i="49"/>
  <c r="C12" i="49"/>
  <c r="C11" i="49"/>
  <c r="C10" i="49"/>
  <c r="N35" i="39" l="1"/>
  <c r="M35" i="39"/>
  <c r="J35" i="39"/>
  <c r="I35" i="39"/>
  <c r="E35" i="39"/>
  <c r="N34" i="39"/>
  <c r="M34" i="39"/>
  <c r="J34" i="39"/>
  <c r="I34" i="39"/>
  <c r="E34" i="39"/>
  <c r="N33" i="39"/>
  <c r="M33" i="39"/>
  <c r="J33" i="39"/>
  <c r="I33" i="39"/>
  <c r="E33" i="39"/>
  <c r="I23" i="39"/>
  <c r="C35" i="39"/>
  <c r="C34" i="39"/>
  <c r="C33" i="39"/>
  <c r="B35" i="39"/>
  <c r="B34" i="39"/>
  <c r="B33" i="39"/>
  <c r="B23" i="39"/>
  <c r="D32" i="39"/>
  <c r="O23" i="39"/>
  <c r="N12" i="39"/>
  <c r="M12" i="39"/>
  <c r="J12" i="39"/>
  <c r="C12" i="39"/>
  <c r="B12" i="39"/>
  <c r="N11" i="39"/>
  <c r="M11" i="39"/>
  <c r="J11" i="39"/>
  <c r="B11" i="39"/>
  <c r="C32" i="39" l="1"/>
  <c r="C36" i="39" s="1"/>
  <c r="E32" i="39"/>
  <c r="E36" i="39" s="1"/>
  <c r="B32" i="39"/>
  <c r="B36" i="39" s="1"/>
  <c r="N30" i="6"/>
  <c r="G28" i="49"/>
  <c r="F29" i="49"/>
  <c r="F27" i="49"/>
  <c r="D39" i="6"/>
  <c r="C28" i="49"/>
  <c r="B27" i="49"/>
  <c r="B29" i="49"/>
  <c r="B26" i="49"/>
  <c r="G27" i="49"/>
  <c r="G29" i="49"/>
  <c r="F28" i="49"/>
  <c r="F26" i="49"/>
  <c r="C27" i="49"/>
  <c r="C29" i="49"/>
  <c r="D44" i="49" s="1"/>
  <c r="B28" i="49"/>
  <c r="J24" i="47"/>
  <c r="F24" i="47"/>
  <c r="D24" i="47"/>
  <c r="D28" i="47" s="1"/>
  <c r="C24" i="47"/>
  <c r="C28" i="47" s="1"/>
  <c r="C82" i="49" s="1"/>
  <c r="B24" i="47"/>
  <c r="B28" i="47" s="1"/>
  <c r="B82" i="49" s="1"/>
  <c r="C174" i="49" s="1"/>
  <c r="M11" i="47"/>
  <c r="L11" i="47"/>
  <c r="M18" i="39" s="1"/>
  <c r="J11" i="47"/>
  <c r="I11" i="47"/>
  <c r="J18" i="39" s="1"/>
  <c r="H11" i="47"/>
  <c r="H23" i="6" s="1"/>
  <c r="D35" i="49" s="1"/>
  <c r="E173" i="49" s="1"/>
  <c r="D11" i="47"/>
  <c r="C11" i="47"/>
  <c r="B11" i="47"/>
  <c r="J24" i="46"/>
  <c r="F24" i="46"/>
  <c r="D24" i="46"/>
  <c r="D28" i="46" s="1"/>
  <c r="C24" i="46"/>
  <c r="C28" i="46" s="1"/>
  <c r="B24" i="46"/>
  <c r="B28" i="46" s="1"/>
  <c r="E24" i="46"/>
  <c r="E28" i="46" s="1"/>
  <c r="M11" i="46"/>
  <c r="L11" i="46"/>
  <c r="J11" i="46"/>
  <c r="I11" i="46"/>
  <c r="H11" i="46"/>
  <c r="D11" i="46"/>
  <c r="E22" i="6" s="1"/>
  <c r="C11" i="46"/>
  <c r="B11" i="46"/>
  <c r="E11" i="46"/>
  <c r="J24" i="45"/>
  <c r="F24" i="45"/>
  <c r="D24" i="45"/>
  <c r="D28" i="45" s="1"/>
  <c r="C24" i="45"/>
  <c r="C28" i="45" s="1"/>
  <c r="B24" i="45"/>
  <c r="B28" i="45" s="1"/>
  <c r="M11" i="45"/>
  <c r="L11" i="45"/>
  <c r="J11" i="45"/>
  <c r="I11" i="45"/>
  <c r="H11" i="45"/>
  <c r="D11" i="45"/>
  <c r="E21" i="6" s="1"/>
  <c r="C11" i="45"/>
  <c r="B11" i="45"/>
  <c r="B21" i="6" s="1"/>
  <c r="B33" i="49" s="1"/>
  <c r="C169" i="49" s="1"/>
  <c r="J24" i="44"/>
  <c r="F24" i="44"/>
  <c r="D24" i="44"/>
  <c r="D28" i="44" s="1"/>
  <c r="C24" i="44"/>
  <c r="C28" i="44" s="1"/>
  <c r="B24" i="44"/>
  <c r="B28" i="44" s="1"/>
  <c r="M11" i="44"/>
  <c r="L11" i="44"/>
  <c r="J11" i="44"/>
  <c r="I11" i="44"/>
  <c r="H11" i="44"/>
  <c r="D11" i="44"/>
  <c r="C11" i="44"/>
  <c r="B11" i="44"/>
  <c r="J24" i="43"/>
  <c r="F24" i="43"/>
  <c r="D24" i="43"/>
  <c r="D28" i="43" s="1"/>
  <c r="C24" i="43"/>
  <c r="C28" i="43" s="1"/>
  <c r="E24" i="43"/>
  <c r="E28" i="43" s="1"/>
  <c r="M11" i="43"/>
  <c r="L11" i="43"/>
  <c r="J11" i="43"/>
  <c r="I11" i="43"/>
  <c r="H11" i="43"/>
  <c r="D11" i="43"/>
  <c r="E19" i="6" s="1"/>
  <c r="C11" i="43"/>
  <c r="B11" i="43"/>
  <c r="B19" i="6" s="1"/>
  <c r="E11" i="43"/>
  <c r="J24" i="42"/>
  <c r="F24" i="42"/>
  <c r="D24" i="42"/>
  <c r="D28" i="42" s="1"/>
  <c r="C24" i="42"/>
  <c r="C28" i="42" s="1"/>
  <c r="B24" i="42"/>
  <c r="B28" i="42" s="1"/>
  <c r="E24" i="42"/>
  <c r="E28" i="42" s="1"/>
  <c r="M11" i="42"/>
  <c r="U30" i="36" s="1"/>
  <c r="L11" i="42"/>
  <c r="T30" i="36" s="1"/>
  <c r="J11" i="42"/>
  <c r="J25" i="6" s="1"/>
  <c r="I11" i="42"/>
  <c r="H11" i="42"/>
  <c r="D11" i="42"/>
  <c r="E25" i="6" s="1"/>
  <c r="C11" i="42"/>
  <c r="B11" i="42"/>
  <c r="E11" i="42"/>
  <c r="J25" i="41"/>
  <c r="F25" i="41"/>
  <c r="D25" i="41"/>
  <c r="D29" i="41" s="1"/>
  <c r="C25" i="41"/>
  <c r="C29" i="41" s="1"/>
  <c r="B25" i="41"/>
  <c r="B29" i="41" s="1"/>
  <c r="M12" i="41"/>
  <c r="M18" i="6" s="1"/>
  <c r="G30" i="49" s="1"/>
  <c r="H165" i="49" s="1"/>
  <c r="L12" i="41"/>
  <c r="J12" i="41"/>
  <c r="I12" i="41"/>
  <c r="H12" i="41"/>
  <c r="H18" i="6" s="1"/>
  <c r="D30" i="49" s="1"/>
  <c r="E165" i="49" s="1"/>
  <c r="D12" i="41"/>
  <c r="B12" i="41"/>
  <c r="E12" i="41"/>
  <c r="J25" i="40"/>
  <c r="F25" i="40"/>
  <c r="C25" i="40"/>
  <c r="C29" i="40" s="1"/>
  <c r="E29" i="40" s="1"/>
  <c r="E30" i="40" s="1"/>
  <c r="E33" i="40" s="1"/>
  <c r="B25" i="40"/>
  <c r="B29" i="40" s="1"/>
  <c r="M12" i="40"/>
  <c r="U14" i="36" s="1"/>
  <c r="L12" i="40"/>
  <c r="T14" i="36" s="1"/>
  <c r="J12" i="40"/>
  <c r="I12" i="40"/>
  <c r="S14" i="36" s="1"/>
  <c r="H12" i="40"/>
  <c r="R14" i="36" s="1"/>
  <c r="Q14" i="36"/>
  <c r="P14" i="36"/>
  <c r="B28" i="1"/>
  <c r="B32" i="1" s="1"/>
  <c r="J28" i="1"/>
  <c r="F28" i="1"/>
  <c r="D32" i="1"/>
  <c r="C28" i="1"/>
  <c r="C32" i="1" s="1"/>
  <c r="M15" i="1"/>
  <c r="U6" i="36" s="1"/>
  <c r="L15" i="1"/>
  <c r="T6" i="36" s="1"/>
  <c r="J15" i="1"/>
  <c r="I15" i="1"/>
  <c r="S6" i="36" s="1"/>
  <c r="H15" i="1"/>
  <c r="R6" i="36" s="1"/>
  <c r="D15" i="1"/>
  <c r="C15" i="1"/>
  <c r="Q6" i="36" s="1"/>
  <c r="B15" i="1"/>
  <c r="P6" i="36" s="1"/>
  <c r="I18" i="6" l="1"/>
  <c r="E30" i="49" s="1"/>
  <c r="F165" i="49" s="1"/>
  <c r="J17" i="39"/>
  <c r="L18" i="6"/>
  <c r="F30" i="49" s="1"/>
  <c r="G165" i="49" s="1"/>
  <c r="R15" i="36"/>
  <c r="H163" i="49"/>
  <c r="R7" i="36"/>
  <c r="D174" i="49"/>
  <c r="G163" i="49"/>
  <c r="D163" i="49"/>
  <c r="D43" i="49"/>
  <c r="D42" i="49"/>
  <c r="D161" i="49"/>
  <c r="E29" i="42"/>
  <c r="E32" i="42" s="1"/>
  <c r="E29" i="46"/>
  <c r="E32" i="46" s="1"/>
  <c r="E29" i="43"/>
  <c r="E32" i="43" s="1"/>
  <c r="F27" i="39"/>
  <c r="F25" i="39"/>
  <c r="F23" i="39"/>
  <c r="E25" i="41"/>
  <c r="E29" i="41" s="1"/>
  <c r="E30" i="41" s="1"/>
  <c r="E33" i="41" s="1"/>
  <c r="B25" i="6"/>
  <c r="B37" i="49" s="1"/>
  <c r="C177" i="49" s="1"/>
  <c r="Q30" i="36"/>
  <c r="C25" i="6"/>
  <c r="C95" i="49"/>
  <c r="P70" i="36"/>
  <c r="P128" i="36" s="1"/>
  <c r="B18" i="39"/>
  <c r="B23" i="6"/>
  <c r="B35" i="49" s="1"/>
  <c r="C173" i="49" s="1"/>
  <c r="E18" i="39"/>
  <c r="E23" i="6"/>
  <c r="F24" i="39"/>
  <c r="Q70" i="36"/>
  <c r="C18" i="39"/>
  <c r="C23" i="6"/>
  <c r="C35" i="49" s="1"/>
  <c r="P62" i="36"/>
  <c r="P120" i="36" s="1"/>
  <c r="B22" i="6"/>
  <c r="B34" i="49" s="1"/>
  <c r="C171" i="49" s="1"/>
  <c r="Q62" i="36"/>
  <c r="C22" i="6"/>
  <c r="C34" i="49" s="1"/>
  <c r="D171" i="49" s="1"/>
  <c r="F41" i="6"/>
  <c r="Q54" i="36"/>
  <c r="Q112" i="36" s="1"/>
  <c r="C21" i="6"/>
  <c r="C33" i="49" s="1"/>
  <c r="D169" i="49" s="1"/>
  <c r="P46" i="36"/>
  <c r="B20" i="6"/>
  <c r="B32" i="49" s="1"/>
  <c r="Q46" i="36"/>
  <c r="C20" i="6"/>
  <c r="C32" i="49" s="1"/>
  <c r="F42" i="6"/>
  <c r="P22" i="36"/>
  <c r="B18" i="6"/>
  <c r="B30" i="49" s="1"/>
  <c r="C165" i="49" s="1"/>
  <c r="B17" i="39"/>
  <c r="Q22" i="36"/>
  <c r="C18" i="6"/>
  <c r="C30" i="49" s="1"/>
  <c r="F30" i="6"/>
  <c r="F13" i="6"/>
  <c r="F11" i="39"/>
  <c r="F26" i="39"/>
  <c r="F32" i="6"/>
  <c r="D29" i="44"/>
  <c r="D32" i="44" s="1"/>
  <c r="E20" i="6"/>
  <c r="F34" i="6"/>
  <c r="E17" i="39"/>
  <c r="E18" i="6"/>
  <c r="F33" i="6"/>
  <c r="F31" i="6"/>
  <c r="M25" i="6"/>
  <c r="G37" i="49" s="1"/>
  <c r="H177" i="49" s="1"/>
  <c r="L25" i="6"/>
  <c r="F37" i="49" s="1"/>
  <c r="G177" i="49" s="1"/>
  <c r="S30" i="36"/>
  <c r="S136" i="36" s="1"/>
  <c r="I25" i="6"/>
  <c r="E37" i="49" s="1"/>
  <c r="F177" i="49" s="1"/>
  <c r="R30" i="36"/>
  <c r="R136" i="36" s="1"/>
  <c r="H25" i="6"/>
  <c r="D37" i="49" s="1"/>
  <c r="E177" i="49" s="1"/>
  <c r="G36" i="49"/>
  <c r="H175" i="49" s="1"/>
  <c r="M23" i="6"/>
  <c r="G35" i="49" s="1"/>
  <c r="H173" i="49" s="1"/>
  <c r="F36" i="49"/>
  <c r="G175" i="49" s="1"/>
  <c r="L23" i="6"/>
  <c r="F35" i="49" s="1"/>
  <c r="G173" i="49" s="1"/>
  <c r="I23" i="6"/>
  <c r="U62" i="36"/>
  <c r="U120" i="36" s="1"/>
  <c r="M22" i="6"/>
  <c r="G34" i="49" s="1"/>
  <c r="H171" i="49" s="1"/>
  <c r="T62" i="36"/>
  <c r="T120" i="36" s="1"/>
  <c r="T121" i="36" s="1"/>
  <c r="L22" i="6"/>
  <c r="F34" i="49" s="1"/>
  <c r="G171" i="49" s="1"/>
  <c r="S62" i="36"/>
  <c r="S120" i="36" s="1"/>
  <c r="I22" i="6"/>
  <c r="E34" i="49" s="1"/>
  <c r="F171" i="49" s="1"/>
  <c r="R62" i="36"/>
  <c r="R120" i="36" s="1"/>
  <c r="H22" i="6"/>
  <c r="D34" i="49" s="1"/>
  <c r="U54" i="36"/>
  <c r="U112" i="36" s="1"/>
  <c r="M21" i="6"/>
  <c r="G33" i="49" s="1"/>
  <c r="H169" i="49" s="1"/>
  <c r="T54" i="36"/>
  <c r="T112" i="36" s="1"/>
  <c r="L21" i="6"/>
  <c r="F33" i="49" s="1"/>
  <c r="G169" i="49" s="1"/>
  <c r="S54" i="36"/>
  <c r="S112" i="36" s="1"/>
  <c r="I21" i="6"/>
  <c r="E33" i="49" s="1"/>
  <c r="F169" i="49" s="1"/>
  <c r="R54" i="36"/>
  <c r="R112" i="36" s="1"/>
  <c r="H21" i="6"/>
  <c r="D33" i="49" s="1"/>
  <c r="E169" i="49" s="1"/>
  <c r="U46" i="36"/>
  <c r="M20" i="6"/>
  <c r="G32" i="49" s="1"/>
  <c r="T46" i="36"/>
  <c r="L20" i="6"/>
  <c r="F32" i="49" s="1"/>
  <c r="S46" i="36"/>
  <c r="I20" i="6"/>
  <c r="E32" i="49" s="1"/>
  <c r="R46" i="36"/>
  <c r="H20" i="6"/>
  <c r="D32" i="49" s="1"/>
  <c r="H24" i="51"/>
  <c r="H28" i="51" s="1"/>
  <c r="D83" i="49" s="1"/>
  <c r="H24" i="45"/>
  <c r="H28" i="45" s="1"/>
  <c r="D80" i="49" s="1"/>
  <c r="E170" i="49" s="1"/>
  <c r="H25" i="41"/>
  <c r="H29" i="41" s="1"/>
  <c r="R24" i="36" s="1"/>
  <c r="H24" i="46"/>
  <c r="H28" i="46" s="1"/>
  <c r="H24" i="42"/>
  <c r="H28" i="42" s="1"/>
  <c r="D84" i="49" s="1"/>
  <c r="E178" i="49" s="1"/>
  <c r="H24" i="43"/>
  <c r="H28" i="43" s="1"/>
  <c r="H24" i="47"/>
  <c r="H28" i="47" s="1"/>
  <c r="D82" i="49" s="1"/>
  <c r="E174" i="49" s="1"/>
  <c r="H24" i="44"/>
  <c r="H28" i="44" s="1"/>
  <c r="D79" i="49" s="1"/>
  <c r="H28" i="1"/>
  <c r="H32" i="1" s="1"/>
  <c r="B31" i="49"/>
  <c r="C167" i="49" s="1"/>
  <c r="F40" i="6"/>
  <c r="R38" i="36"/>
  <c r="H19" i="6"/>
  <c r="D31" i="49" s="1"/>
  <c r="T38" i="36"/>
  <c r="L19" i="6"/>
  <c r="S38" i="36"/>
  <c r="I19" i="6"/>
  <c r="E31" i="49" s="1"/>
  <c r="F167" i="49" s="1"/>
  <c r="Q38" i="36"/>
  <c r="Q104" i="36" s="1"/>
  <c r="C19" i="6"/>
  <c r="C31" i="49" s="1"/>
  <c r="D167" i="49" s="1"/>
  <c r="U38" i="36"/>
  <c r="U104" i="36" s="1"/>
  <c r="M19" i="6"/>
  <c r="S15" i="36"/>
  <c r="F12" i="39"/>
  <c r="C161" i="49"/>
  <c r="C41" i="49"/>
  <c r="F28" i="39"/>
  <c r="F35" i="6"/>
  <c r="F29" i="39"/>
  <c r="F36" i="6"/>
  <c r="F30" i="39"/>
  <c r="F37" i="6"/>
  <c r="F38" i="6"/>
  <c r="F31" i="39"/>
  <c r="G161" i="49"/>
  <c r="F35" i="39"/>
  <c r="F34" i="39"/>
  <c r="C75" i="49"/>
  <c r="Q8" i="36"/>
  <c r="Q10" i="36" s="1"/>
  <c r="B75" i="49"/>
  <c r="C162" i="49" s="1"/>
  <c r="P8" i="36"/>
  <c r="P10" i="36" s="1"/>
  <c r="F12" i="6"/>
  <c r="Q7" i="36"/>
  <c r="C163" i="49"/>
  <c r="D29" i="42"/>
  <c r="D32" i="42" s="1"/>
  <c r="F43" i="49"/>
  <c r="G42" i="49"/>
  <c r="D29" i="47"/>
  <c r="D32" i="47" s="1"/>
  <c r="R70" i="36"/>
  <c r="I18" i="39"/>
  <c r="S70" i="36"/>
  <c r="F23" i="6"/>
  <c r="T70" i="36"/>
  <c r="U70" i="36"/>
  <c r="N18" i="39"/>
  <c r="B29" i="45"/>
  <c r="B32" i="45" s="1"/>
  <c r="B33" i="45" s="1"/>
  <c r="P54" i="36"/>
  <c r="P112" i="36" s="1"/>
  <c r="P116" i="36" s="1"/>
  <c r="F21" i="6"/>
  <c r="F20" i="6"/>
  <c r="F19" i="6"/>
  <c r="B29" i="43"/>
  <c r="B32" i="43" s="1"/>
  <c r="B33" i="43" s="1"/>
  <c r="C31" i="43" s="1"/>
  <c r="P38" i="36"/>
  <c r="P104" i="36" s="1"/>
  <c r="Q72" i="36"/>
  <c r="C29" i="47"/>
  <c r="C32" i="47" s="1"/>
  <c r="P72" i="36"/>
  <c r="B81" i="49"/>
  <c r="C172" i="49" s="1"/>
  <c r="P64" i="36"/>
  <c r="B29" i="46"/>
  <c r="C29" i="46"/>
  <c r="Q64" i="36"/>
  <c r="C81" i="49"/>
  <c r="D172" i="49" s="1"/>
  <c r="D29" i="46"/>
  <c r="D32" i="46" s="1"/>
  <c r="Q56" i="36"/>
  <c r="Q114" i="36" s="1"/>
  <c r="C80" i="49"/>
  <c r="D170" i="49" s="1"/>
  <c r="C29" i="45"/>
  <c r="C32" i="45" s="1"/>
  <c r="B80" i="49"/>
  <c r="C170" i="49" s="1"/>
  <c r="P56" i="36"/>
  <c r="P114" i="36" s="1"/>
  <c r="C79" i="49"/>
  <c r="Q48" i="36"/>
  <c r="B79" i="49"/>
  <c r="P48" i="36"/>
  <c r="B29" i="44"/>
  <c r="B32" i="44" s="1"/>
  <c r="B33" i="44" s="1"/>
  <c r="C29" i="44"/>
  <c r="C32" i="44" s="1"/>
  <c r="Q40" i="36"/>
  <c r="Q106" i="36" s="1"/>
  <c r="C78" i="49"/>
  <c r="D168" i="49" s="1"/>
  <c r="C29" i="43"/>
  <c r="C32" i="43" s="1"/>
  <c r="B78" i="49"/>
  <c r="C168" i="49" s="1"/>
  <c r="P40" i="36"/>
  <c r="P106" i="36" s="1"/>
  <c r="D29" i="43"/>
  <c r="D32" i="43" s="1"/>
  <c r="G44" i="49"/>
  <c r="P32" i="36"/>
  <c r="P138" i="36" s="1"/>
  <c r="B84" i="49"/>
  <c r="C178" i="49" s="1"/>
  <c r="C84" i="49"/>
  <c r="Q32" i="36"/>
  <c r="F25" i="6"/>
  <c r="B29" i="42"/>
  <c r="B32" i="42" s="1"/>
  <c r="B33" i="42" s="1"/>
  <c r="P30" i="36"/>
  <c r="C37" i="49"/>
  <c r="R22" i="36"/>
  <c r="I17" i="39"/>
  <c r="S22" i="36"/>
  <c r="T22" i="36"/>
  <c r="M17" i="39"/>
  <c r="U22" i="36"/>
  <c r="N17" i="39"/>
  <c r="P24" i="36"/>
  <c r="B77" i="49"/>
  <c r="C166" i="49" s="1"/>
  <c r="Q24" i="36"/>
  <c r="C77" i="49"/>
  <c r="P80" i="36"/>
  <c r="F33" i="39"/>
  <c r="T15" i="36"/>
  <c r="Q96" i="36"/>
  <c r="Q15" i="36"/>
  <c r="U15" i="36"/>
  <c r="P96" i="36"/>
  <c r="C76" i="49"/>
  <c r="Q16" i="36"/>
  <c r="P16" i="36"/>
  <c r="B76" i="49"/>
  <c r="C164" i="49" s="1"/>
  <c r="T96" i="36"/>
  <c r="U96" i="36"/>
  <c r="U7" i="36"/>
  <c r="R96" i="36"/>
  <c r="S96" i="36"/>
  <c r="T7" i="36"/>
  <c r="S7" i="36"/>
  <c r="C42" i="49"/>
  <c r="E43" i="49"/>
  <c r="C44" i="49"/>
  <c r="E44" i="49"/>
  <c r="C48" i="49"/>
  <c r="F51" i="49"/>
  <c r="C43" i="49"/>
  <c r="G43" i="49"/>
  <c r="F42" i="49"/>
  <c r="G45" i="49"/>
  <c r="E42" i="49"/>
  <c r="F44" i="49"/>
  <c r="F161" i="49"/>
  <c r="G26" i="49"/>
  <c r="H161" i="49" s="1"/>
  <c r="E161" i="49"/>
  <c r="C39" i="6"/>
  <c r="C43" i="6" s="1"/>
  <c r="B29" i="47"/>
  <c r="B32" i="47" s="1"/>
  <c r="B33" i="47" s="1"/>
  <c r="C31" i="47" s="1"/>
  <c r="F22" i="6"/>
  <c r="D29" i="45"/>
  <c r="D32" i="45" s="1"/>
  <c r="C29" i="42"/>
  <c r="C32" i="42" s="1"/>
  <c r="D30" i="41"/>
  <c r="D33" i="41" s="1"/>
  <c r="B30" i="41"/>
  <c r="B33" i="41" s="1"/>
  <c r="B35" i="41" s="1"/>
  <c r="C30" i="41"/>
  <c r="C33" i="41" s="1"/>
  <c r="F18" i="6"/>
  <c r="C30" i="40"/>
  <c r="C33" i="40" s="1"/>
  <c r="B30" i="40"/>
  <c r="B33" i="40" s="1"/>
  <c r="B34" i="40" s="1"/>
  <c r="C32" i="40" s="1"/>
  <c r="C33" i="1"/>
  <c r="C36" i="1" s="1"/>
  <c r="B33" i="1"/>
  <c r="B36" i="1" s="1"/>
  <c r="B38" i="1" s="1"/>
  <c r="D33" i="1"/>
  <c r="D36" i="1" s="1"/>
  <c r="S104" i="36" l="1"/>
  <c r="R104" i="36"/>
  <c r="T104" i="36"/>
  <c r="Q115" i="36"/>
  <c r="U113" i="36"/>
  <c r="S113" i="36"/>
  <c r="T113" i="36"/>
  <c r="Q116" i="36"/>
  <c r="Q113" i="36"/>
  <c r="R113" i="36"/>
  <c r="Q11" i="36"/>
  <c r="E167" i="49"/>
  <c r="D81" i="49"/>
  <c r="E172" i="49" s="1"/>
  <c r="C32" i="46"/>
  <c r="B32" i="46"/>
  <c r="B33" i="46" s="1"/>
  <c r="B33" i="48" s="1"/>
  <c r="R23" i="36"/>
  <c r="Q50" i="36"/>
  <c r="R47" i="36"/>
  <c r="E48" i="49"/>
  <c r="S55" i="36"/>
  <c r="C31" i="45"/>
  <c r="B34" i="48"/>
  <c r="R31" i="36"/>
  <c r="Q128" i="36"/>
  <c r="Q129" i="36" s="1"/>
  <c r="R71" i="36"/>
  <c r="D93" i="49"/>
  <c r="R55" i="36"/>
  <c r="U121" i="36"/>
  <c r="S121" i="36"/>
  <c r="Q120" i="36"/>
  <c r="R63" i="36"/>
  <c r="Q122" i="36"/>
  <c r="R39" i="36"/>
  <c r="R97" i="36"/>
  <c r="R25" i="36"/>
  <c r="S39" i="36"/>
  <c r="D48" i="49"/>
  <c r="D31" i="45"/>
  <c r="E31" i="45" s="1"/>
  <c r="E33" i="45" s="1"/>
  <c r="D92" i="49"/>
  <c r="D47" i="49"/>
  <c r="U47" i="36"/>
  <c r="D46" i="49"/>
  <c r="D31" i="43"/>
  <c r="E31" i="43" s="1"/>
  <c r="E33" i="43" s="1"/>
  <c r="D178" i="49"/>
  <c r="D97" i="49"/>
  <c r="D177" i="49"/>
  <c r="D52" i="49"/>
  <c r="Q136" i="36"/>
  <c r="R137" i="36" s="1"/>
  <c r="Q34" i="36"/>
  <c r="E176" i="49"/>
  <c r="D96" i="49"/>
  <c r="D95" i="49"/>
  <c r="E35" i="49"/>
  <c r="F173" i="49" s="1"/>
  <c r="Q71" i="36"/>
  <c r="D173" i="49"/>
  <c r="D50" i="49"/>
  <c r="D166" i="49"/>
  <c r="D165" i="49"/>
  <c r="D45" i="49"/>
  <c r="Q23" i="36"/>
  <c r="D164" i="49"/>
  <c r="D32" i="40"/>
  <c r="E32" i="40" s="1"/>
  <c r="E34" i="40" s="1"/>
  <c r="F32" i="39"/>
  <c r="F36" i="39" s="1"/>
  <c r="D162" i="49"/>
  <c r="D94" i="49"/>
  <c r="E171" i="49"/>
  <c r="D49" i="49"/>
  <c r="C47" i="49"/>
  <c r="C19" i="39"/>
  <c r="C37" i="39" s="1"/>
  <c r="C40" i="39" s="1"/>
  <c r="N19" i="39"/>
  <c r="D31" i="47"/>
  <c r="E31" i="47" s="1"/>
  <c r="E33" i="47" s="1"/>
  <c r="C49" i="49"/>
  <c r="Q63" i="36"/>
  <c r="T55" i="36"/>
  <c r="C33" i="45"/>
  <c r="S47" i="36"/>
  <c r="G51" i="49"/>
  <c r="E19" i="39"/>
  <c r="E37" i="39" s="1"/>
  <c r="E40" i="39" s="1"/>
  <c r="M19" i="39"/>
  <c r="C33" i="47"/>
  <c r="C50" i="49"/>
  <c r="J19" i="39"/>
  <c r="B19" i="39"/>
  <c r="B37" i="39" s="1"/>
  <c r="B40" i="39" s="1"/>
  <c r="C31" i="46"/>
  <c r="S63" i="36"/>
  <c r="B26" i="6"/>
  <c r="B44" i="6" s="1"/>
  <c r="Q47" i="36"/>
  <c r="C45" i="49"/>
  <c r="P144" i="36"/>
  <c r="P147" i="36" s="1"/>
  <c r="C35" i="1"/>
  <c r="C38" i="1" s="1"/>
  <c r="S31" i="36"/>
  <c r="E51" i="49"/>
  <c r="U63" i="36"/>
  <c r="T63" i="36"/>
  <c r="L26" i="6"/>
  <c r="T78" i="36" s="1"/>
  <c r="T86" i="36" s="1"/>
  <c r="U55" i="36"/>
  <c r="I26" i="6"/>
  <c r="S78" i="36" s="1"/>
  <c r="S86" i="36" s="1"/>
  <c r="E26" i="6"/>
  <c r="H29" i="45"/>
  <c r="H32" i="45" s="1"/>
  <c r="D77" i="49"/>
  <c r="E166" i="49" s="1"/>
  <c r="H30" i="41"/>
  <c r="H33" i="41" s="1"/>
  <c r="G52" i="49"/>
  <c r="H26" i="6"/>
  <c r="R78" i="36" s="1"/>
  <c r="G50" i="49"/>
  <c r="M26" i="6"/>
  <c r="U78" i="36" s="1"/>
  <c r="U86" i="36" s="1"/>
  <c r="T47" i="36"/>
  <c r="R48" i="36"/>
  <c r="H29" i="42"/>
  <c r="H32" i="42" s="1"/>
  <c r="R56" i="36"/>
  <c r="R32" i="36"/>
  <c r="R34" i="36" s="1"/>
  <c r="R35" i="36" s="1"/>
  <c r="H29" i="44"/>
  <c r="H32" i="44" s="1"/>
  <c r="H29" i="51"/>
  <c r="H32" i="51" s="1"/>
  <c r="H33" i="51" s="1"/>
  <c r="D35" i="48" s="1"/>
  <c r="R40" i="36"/>
  <c r="H29" i="43"/>
  <c r="H32" i="43" s="1"/>
  <c r="D78" i="49"/>
  <c r="E168" i="49" s="1"/>
  <c r="H29" i="46"/>
  <c r="R64" i="36"/>
  <c r="R122" i="36" s="1"/>
  <c r="R124" i="36" s="1"/>
  <c r="D75" i="49"/>
  <c r="E162" i="49" s="1"/>
  <c r="R8" i="36"/>
  <c r="H33" i="1"/>
  <c r="R72" i="36"/>
  <c r="R74" i="36" s="1"/>
  <c r="H29" i="47"/>
  <c r="H32" i="47" s="1"/>
  <c r="I24" i="51"/>
  <c r="I28" i="51" s="1"/>
  <c r="I24" i="44"/>
  <c r="I28" i="44" s="1"/>
  <c r="I24" i="47"/>
  <c r="I28" i="47" s="1"/>
  <c r="I24" i="43"/>
  <c r="I28" i="43" s="1"/>
  <c r="I24" i="42"/>
  <c r="I28" i="42" s="1"/>
  <c r="I24" i="46"/>
  <c r="I28" i="46" s="1"/>
  <c r="I25" i="41"/>
  <c r="I29" i="41" s="1"/>
  <c r="I24" i="45"/>
  <c r="I28" i="45" s="1"/>
  <c r="I28" i="1"/>
  <c r="I32" i="1" s="1"/>
  <c r="I19" i="39"/>
  <c r="C46" i="49"/>
  <c r="G31" i="49"/>
  <c r="H167" i="49" s="1"/>
  <c r="P58" i="36"/>
  <c r="Q55" i="36"/>
  <c r="P88" i="36"/>
  <c r="T39" i="36"/>
  <c r="F26" i="6"/>
  <c r="U39" i="36"/>
  <c r="F31" i="49"/>
  <c r="G167" i="49" s="1"/>
  <c r="C26" i="6"/>
  <c r="Q78" i="36" s="1"/>
  <c r="C33" i="43"/>
  <c r="H31" i="43" s="1"/>
  <c r="Q9" i="36"/>
  <c r="C88" i="49"/>
  <c r="F52" i="49"/>
  <c r="C52" i="49"/>
  <c r="F48" i="49"/>
  <c r="E45" i="49"/>
  <c r="E47" i="49"/>
  <c r="F47" i="49"/>
  <c r="F49" i="49"/>
  <c r="G47" i="49"/>
  <c r="E49" i="49"/>
  <c r="G41" i="49"/>
  <c r="F45" i="49"/>
  <c r="G48" i="49"/>
  <c r="G49" i="49"/>
  <c r="E52" i="49"/>
  <c r="R128" i="36"/>
  <c r="T128" i="36"/>
  <c r="T71" i="36"/>
  <c r="F18" i="39"/>
  <c r="U128" i="36"/>
  <c r="U71" i="36"/>
  <c r="S128" i="36"/>
  <c r="S71" i="36"/>
  <c r="Q39" i="36"/>
  <c r="P145" i="36"/>
  <c r="P148" i="36" s="1"/>
  <c r="B36" i="48"/>
  <c r="B39" i="48" s="1"/>
  <c r="P130" i="36"/>
  <c r="P132" i="36" s="1"/>
  <c r="P74" i="36"/>
  <c r="Q130" i="36"/>
  <c r="Q74" i="36"/>
  <c r="Q73" i="36"/>
  <c r="Q65" i="36"/>
  <c r="Q66" i="36"/>
  <c r="P66" i="36"/>
  <c r="P122" i="36"/>
  <c r="P124" i="36" s="1"/>
  <c r="C94" i="49"/>
  <c r="C93" i="49"/>
  <c r="Q57" i="36"/>
  <c r="Q58" i="36"/>
  <c r="C31" i="44"/>
  <c r="Q49" i="36"/>
  <c r="P50" i="36"/>
  <c r="C92" i="49"/>
  <c r="Q41" i="36"/>
  <c r="P42" i="36"/>
  <c r="C91" i="49"/>
  <c r="Q42" i="36"/>
  <c r="Q33" i="36"/>
  <c r="Q138" i="36"/>
  <c r="C97" i="49"/>
  <c r="P34" i="36"/>
  <c r="P136" i="36"/>
  <c r="P140" i="36" s="1"/>
  <c r="C31" i="42"/>
  <c r="B32" i="48"/>
  <c r="Q31" i="36"/>
  <c r="S137" i="36"/>
  <c r="T23" i="36"/>
  <c r="T136" i="36"/>
  <c r="T137" i="36" s="1"/>
  <c r="T31" i="36"/>
  <c r="U136" i="36"/>
  <c r="U31" i="36"/>
  <c r="F17" i="39"/>
  <c r="F19" i="39" s="1"/>
  <c r="U23" i="36"/>
  <c r="S23" i="36"/>
  <c r="P26" i="36"/>
  <c r="Q27" i="36" s="1"/>
  <c r="C90" i="49"/>
  <c r="C32" i="41"/>
  <c r="C35" i="41" s="1"/>
  <c r="B31" i="48"/>
  <c r="Q26" i="36"/>
  <c r="Q25" i="36"/>
  <c r="R26" i="36"/>
  <c r="R27" i="36" s="1"/>
  <c r="C89" i="49"/>
  <c r="Q97" i="36"/>
  <c r="C34" i="40"/>
  <c r="H32" i="40" s="1"/>
  <c r="B30" i="48"/>
  <c r="P98" i="36"/>
  <c r="P100" i="36" s="1"/>
  <c r="P18" i="36"/>
  <c r="Q98" i="36"/>
  <c r="Q18" i="36"/>
  <c r="Q17" i="36"/>
  <c r="Q80" i="36"/>
  <c r="Q88" i="36" s="1"/>
  <c r="U97" i="36"/>
  <c r="T97" i="36"/>
  <c r="S97" i="36"/>
  <c r="E41" i="49"/>
  <c r="F41" i="49"/>
  <c r="B29" i="48"/>
  <c r="Q75" i="36" l="1"/>
  <c r="R75" i="36"/>
  <c r="R58" i="36"/>
  <c r="R114" i="36"/>
  <c r="Q59" i="36"/>
  <c r="R59" i="36"/>
  <c r="Q117" i="36"/>
  <c r="Q67" i="36"/>
  <c r="R41" i="36"/>
  <c r="R106" i="36"/>
  <c r="Q43" i="36"/>
  <c r="I33" i="1"/>
  <c r="H36" i="1"/>
  <c r="Q124" i="36"/>
  <c r="H32" i="46"/>
  <c r="F50" i="49"/>
  <c r="H31" i="45"/>
  <c r="C34" i="48"/>
  <c r="B42" i="39"/>
  <c r="C39" i="39" s="1"/>
  <c r="H35" i="1"/>
  <c r="E8" i="53" s="1"/>
  <c r="S105" i="36"/>
  <c r="R33" i="36"/>
  <c r="Q139" i="36"/>
  <c r="R129" i="36"/>
  <c r="R73" i="36"/>
  <c r="R57" i="36"/>
  <c r="R65" i="36"/>
  <c r="R123" i="36"/>
  <c r="Q123" i="36"/>
  <c r="R121" i="36"/>
  <c r="Q121" i="36"/>
  <c r="U105" i="36"/>
  <c r="R50" i="36"/>
  <c r="R51" i="36" s="1"/>
  <c r="R49" i="36"/>
  <c r="Q105" i="36"/>
  <c r="R86" i="36"/>
  <c r="R79" i="36"/>
  <c r="T105" i="36"/>
  <c r="R105" i="36"/>
  <c r="R10" i="36"/>
  <c r="R11" i="36" s="1"/>
  <c r="R9" i="36"/>
  <c r="C33" i="44"/>
  <c r="H31" i="44" s="1"/>
  <c r="D31" i="44"/>
  <c r="E31" i="44" s="1"/>
  <c r="E33" i="44" s="1"/>
  <c r="D91" i="49"/>
  <c r="C33" i="42"/>
  <c r="H31" i="42" s="1"/>
  <c r="D31" i="42"/>
  <c r="E31" i="42"/>
  <c r="E50" i="49"/>
  <c r="D88" i="49"/>
  <c r="D90" i="49"/>
  <c r="F37" i="39"/>
  <c r="F40" i="39" s="1"/>
  <c r="D35" i="1"/>
  <c r="E35" i="1" s="1"/>
  <c r="Q145" i="36"/>
  <c r="Q148" i="36" s="1"/>
  <c r="H31" i="47"/>
  <c r="C36" i="48"/>
  <c r="C39" i="48" s="1"/>
  <c r="C33" i="46"/>
  <c r="D31" i="46"/>
  <c r="D33" i="46" s="1"/>
  <c r="R138" i="36"/>
  <c r="R139" i="36" s="1"/>
  <c r="D32" i="41"/>
  <c r="Q137" i="36"/>
  <c r="P78" i="36"/>
  <c r="Q79" i="36" s="1"/>
  <c r="C44" i="6"/>
  <c r="S129" i="36"/>
  <c r="U79" i="36"/>
  <c r="E46" i="49"/>
  <c r="S8" i="36"/>
  <c r="S9" i="36" s="1"/>
  <c r="E75" i="49"/>
  <c r="F162" i="49" s="1"/>
  <c r="R42" i="36"/>
  <c r="R43" i="36" s="1"/>
  <c r="I31" i="51"/>
  <c r="R130" i="36"/>
  <c r="R131" i="36" s="1"/>
  <c r="R66" i="36"/>
  <c r="R67" i="36" s="1"/>
  <c r="E82" i="49"/>
  <c r="F174" i="49" s="1"/>
  <c r="S72" i="36"/>
  <c r="I29" i="47"/>
  <c r="I32" i="47" s="1"/>
  <c r="I29" i="44"/>
  <c r="I32" i="44" s="1"/>
  <c r="E79" i="49"/>
  <c r="E92" i="49" s="1"/>
  <c r="S48" i="36"/>
  <c r="E80" i="49"/>
  <c r="S56" i="36"/>
  <c r="S114" i="36" s="1"/>
  <c r="I29" i="45"/>
  <c r="I32" i="45" s="1"/>
  <c r="E83" i="49"/>
  <c r="F176" i="49" s="1"/>
  <c r="I29" i="51"/>
  <c r="I32" i="51" s="1"/>
  <c r="S40" i="36"/>
  <c r="E78" i="49"/>
  <c r="F168" i="49" s="1"/>
  <c r="E77" i="49"/>
  <c r="F166" i="49" s="1"/>
  <c r="S24" i="36"/>
  <c r="I30" i="41"/>
  <c r="I33" i="41" s="1"/>
  <c r="L24" i="51"/>
  <c r="L28" i="51" s="1"/>
  <c r="L24" i="47"/>
  <c r="L28" i="47" s="1"/>
  <c r="L24" i="43"/>
  <c r="L28" i="43" s="1"/>
  <c r="L25" i="41"/>
  <c r="L29" i="41" s="1"/>
  <c r="L24" i="42"/>
  <c r="L28" i="42" s="1"/>
  <c r="L24" i="46"/>
  <c r="L28" i="46" s="1"/>
  <c r="L24" i="44"/>
  <c r="L28" i="44" s="1"/>
  <c r="L24" i="45"/>
  <c r="L28" i="45" s="1"/>
  <c r="E81" i="49"/>
  <c r="F172" i="49" s="1"/>
  <c r="S64" i="36"/>
  <c r="I29" i="46"/>
  <c r="I29" i="43"/>
  <c r="I32" i="43" s="1"/>
  <c r="I29" i="42"/>
  <c r="I32" i="42" s="1"/>
  <c r="S32" i="36"/>
  <c r="E84" i="49"/>
  <c r="F178" i="49" s="1"/>
  <c r="P108" i="36"/>
  <c r="Q86" i="36"/>
  <c r="G46" i="49"/>
  <c r="F46" i="49"/>
  <c r="T129" i="36"/>
  <c r="U129" i="36"/>
  <c r="T79" i="36"/>
  <c r="S79" i="36"/>
  <c r="Q132" i="36"/>
  <c r="Q131" i="36"/>
  <c r="D33" i="45"/>
  <c r="Q140" i="36"/>
  <c r="Q141" i="36" s="1"/>
  <c r="C32" i="48"/>
  <c r="U137" i="36"/>
  <c r="Q107" i="36"/>
  <c r="Q108" i="36"/>
  <c r="B38" i="48"/>
  <c r="Q81" i="36"/>
  <c r="Q82" i="36"/>
  <c r="Q99" i="36"/>
  <c r="Q100" i="36"/>
  <c r="Q101" i="36" s="1"/>
  <c r="Q89" i="36"/>
  <c r="C30" i="48"/>
  <c r="U87" i="36"/>
  <c r="T87" i="36"/>
  <c r="S106" i="36" l="1"/>
  <c r="Q133" i="36"/>
  <c r="S115" i="36"/>
  <c r="S116" i="36"/>
  <c r="R116" i="36"/>
  <c r="R117" i="36" s="1"/>
  <c r="R115" i="36"/>
  <c r="E93" i="49"/>
  <c r="F170" i="49"/>
  <c r="R125" i="36"/>
  <c r="Q125" i="36"/>
  <c r="Q109" i="36"/>
  <c r="I36" i="1"/>
  <c r="I32" i="46"/>
  <c r="E75" i="53"/>
  <c r="E58" i="53"/>
  <c r="E12" i="53"/>
  <c r="E74" i="53"/>
  <c r="C42" i="39"/>
  <c r="E39" i="39"/>
  <c r="C29" i="48"/>
  <c r="C38" i="48" s="1"/>
  <c r="Q144" i="36"/>
  <c r="Q147" i="36" s="1"/>
  <c r="R87" i="36"/>
  <c r="R108" i="36"/>
  <c r="R109" i="36" s="1"/>
  <c r="R107" i="36"/>
  <c r="S87" i="36"/>
  <c r="E31" i="46"/>
  <c r="E33" i="46" s="1"/>
  <c r="C31" i="48"/>
  <c r="E32" i="41"/>
  <c r="E35" i="41" s="1"/>
  <c r="E38" i="1"/>
  <c r="R140" i="36"/>
  <c r="R141" i="36" s="1"/>
  <c r="H31" i="46"/>
  <c r="H33" i="46" s="1"/>
  <c r="D33" i="48" s="1"/>
  <c r="C33" i="48"/>
  <c r="P82" i="36"/>
  <c r="Q83" i="36" s="1"/>
  <c r="P86" i="36"/>
  <c r="P90" i="36" s="1"/>
  <c r="D38" i="1"/>
  <c r="E88" i="49"/>
  <c r="S10" i="36"/>
  <c r="S11" i="36" s="1"/>
  <c r="I33" i="51"/>
  <c r="R132" i="36"/>
  <c r="R133" i="36" s="1"/>
  <c r="L29" i="46"/>
  <c r="F81" i="49"/>
  <c r="G172" i="49" s="1"/>
  <c r="T64" i="36"/>
  <c r="S49" i="36"/>
  <c r="S50" i="36"/>
  <c r="S51" i="36" s="1"/>
  <c r="S122" i="36"/>
  <c r="S66" i="36"/>
  <c r="S65" i="36"/>
  <c r="L30" i="41"/>
  <c r="L33" i="41" s="1"/>
  <c r="T24" i="36"/>
  <c r="F77" i="49"/>
  <c r="G166" i="49" s="1"/>
  <c r="E91" i="49"/>
  <c r="L29" i="42"/>
  <c r="L32" i="42" s="1"/>
  <c r="T32" i="36"/>
  <c r="F84" i="49"/>
  <c r="G178" i="49" s="1"/>
  <c r="E97" i="49"/>
  <c r="E94" i="49"/>
  <c r="S42" i="36"/>
  <c r="S41" i="36"/>
  <c r="E90" i="49"/>
  <c r="S34" i="36"/>
  <c r="S35" i="36" s="1"/>
  <c r="S138" i="36"/>
  <c r="S33" i="36"/>
  <c r="M24" i="51"/>
  <c r="M28" i="51" s="1"/>
  <c r="M24" i="42"/>
  <c r="M28" i="42" s="1"/>
  <c r="M24" i="43"/>
  <c r="M28" i="43" s="1"/>
  <c r="M24" i="46"/>
  <c r="M28" i="46" s="1"/>
  <c r="M25" i="41"/>
  <c r="M29" i="41" s="1"/>
  <c r="M24" i="45"/>
  <c r="M28" i="45" s="1"/>
  <c r="M24" i="44"/>
  <c r="M28" i="44" s="1"/>
  <c r="M24" i="47"/>
  <c r="M28" i="47" s="1"/>
  <c r="T40" i="36"/>
  <c r="T106" i="36" s="1"/>
  <c r="F78" i="49"/>
  <c r="G168" i="49" s="1"/>
  <c r="L29" i="43"/>
  <c r="L32" i="43" s="1"/>
  <c r="L28" i="1"/>
  <c r="L32" i="1" s="1"/>
  <c r="F82" i="49"/>
  <c r="G174" i="49" s="1"/>
  <c r="T72" i="36"/>
  <c r="L29" i="47"/>
  <c r="L32" i="47" s="1"/>
  <c r="E96" i="49"/>
  <c r="T56" i="36"/>
  <c r="T114" i="36" s="1"/>
  <c r="T116" i="36" s="1"/>
  <c r="F80" i="49"/>
  <c r="L29" i="45"/>
  <c r="L32" i="45" s="1"/>
  <c r="F83" i="49"/>
  <c r="G176" i="49" s="1"/>
  <c r="L29" i="51"/>
  <c r="L32" i="51" s="1"/>
  <c r="S130" i="36"/>
  <c r="S74" i="36"/>
  <c r="S73" i="36"/>
  <c r="S25" i="36"/>
  <c r="S26" i="36"/>
  <c r="S27" i="36" s="1"/>
  <c r="F79" i="49"/>
  <c r="F92" i="49" s="1"/>
  <c r="L29" i="44"/>
  <c r="L32" i="44" s="1"/>
  <c r="T48" i="36"/>
  <c r="S58" i="36"/>
  <c r="S57" i="36"/>
  <c r="E95" i="49"/>
  <c r="Q90" i="36"/>
  <c r="D34" i="40"/>
  <c r="D33" i="47"/>
  <c r="D33" i="44"/>
  <c r="D33" i="43"/>
  <c r="D33" i="42"/>
  <c r="S75" i="36" l="1"/>
  <c r="T115" i="36"/>
  <c r="F93" i="49"/>
  <c r="G170" i="49"/>
  <c r="T117" i="36"/>
  <c r="S117" i="36"/>
  <c r="S59" i="36"/>
  <c r="S67" i="36"/>
  <c r="S43" i="36"/>
  <c r="Q91" i="36"/>
  <c r="L32" i="46"/>
  <c r="F39" i="39"/>
  <c r="F42" i="39" s="1"/>
  <c r="S124" i="36"/>
  <c r="S123" i="36"/>
  <c r="L31" i="51"/>
  <c r="L33" i="51" s="1"/>
  <c r="F35" i="48" s="1"/>
  <c r="E35" i="48"/>
  <c r="E33" i="42"/>
  <c r="Q87" i="36"/>
  <c r="E42" i="39"/>
  <c r="F97" i="49"/>
  <c r="G77" i="49"/>
  <c r="H166" i="49" s="1"/>
  <c r="U24" i="36"/>
  <c r="M30" i="41"/>
  <c r="M33" i="41" s="1"/>
  <c r="S140" i="36"/>
  <c r="S141" i="36" s="1"/>
  <c r="S139" i="36"/>
  <c r="T34" i="36"/>
  <c r="T35" i="36" s="1"/>
  <c r="T138" i="36"/>
  <c r="T33" i="36"/>
  <c r="M29" i="46"/>
  <c r="U64" i="36"/>
  <c r="G81" i="49"/>
  <c r="H172" i="49" s="1"/>
  <c r="S108" i="36"/>
  <c r="S107" i="36"/>
  <c r="T58" i="36"/>
  <c r="T59" i="36" s="1"/>
  <c r="T57" i="36"/>
  <c r="L33" i="1"/>
  <c r="T8" i="36"/>
  <c r="F75" i="49"/>
  <c r="G162" i="49" s="1"/>
  <c r="T49" i="36"/>
  <c r="T50" i="36"/>
  <c r="T51" i="36" s="1"/>
  <c r="F91" i="49"/>
  <c r="M29" i="43"/>
  <c r="M32" i="43" s="1"/>
  <c r="U40" i="36"/>
  <c r="G78" i="49"/>
  <c r="U56" i="36"/>
  <c r="U114" i="36" s="1"/>
  <c r="M29" i="45"/>
  <c r="M32" i="45" s="1"/>
  <c r="G80" i="49"/>
  <c r="S132" i="36"/>
  <c r="S131" i="36"/>
  <c r="T41" i="36"/>
  <c r="T42" i="36"/>
  <c r="T43" i="36" s="1"/>
  <c r="M29" i="42"/>
  <c r="M32" i="42" s="1"/>
  <c r="G84" i="49"/>
  <c r="H178" i="49" s="1"/>
  <c r="U32" i="36"/>
  <c r="F90" i="49"/>
  <c r="T122" i="36"/>
  <c r="T66" i="36"/>
  <c r="T67" i="36" s="1"/>
  <c r="T65" i="36"/>
  <c r="T130" i="36"/>
  <c r="T73" i="36"/>
  <c r="T74" i="36"/>
  <c r="T75" i="36" s="1"/>
  <c r="G82" i="49"/>
  <c r="H174" i="49" s="1"/>
  <c r="U72" i="36"/>
  <c r="M29" i="47"/>
  <c r="M32" i="47" s="1"/>
  <c r="M29" i="51"/>
  <c r="M32" i="51" s="1"/>
  <c r="G83" i="49"/>
  <c r="H176" i="49" s="1"/>
  <c r="T26" i="36"/>
  <c r="T27" i="36" s="1"/>
  <c r="T25" i="36"/>
  <c r="F94" i="49"/>
  <c r="F96" i="49"/>
  <c r="F95" i="49"/>
  <c r="U48" i="36"/>
  <c r="G79" i="49"/>
  <c r="G92" i="49" s="1"/>
  <c r="M29" i="44"/>
  <c r="M32" i="44" s="1"/>
  <c r="M28" i="1"/>
  <c r="M32" i="1" s="1"/>
  <c r="H33" i="47"/>
  <c r="D36" i="48" s="1"/>
  <c r="D39" i="48" s="1"/>
  <c r="I31" i="46"/>
  <c r="I33" i="46" s="1"/>
  <c r="E33" i="48" s="1"/>
  <c r="H33" i="45"/>
  <c r="D34" i="48" s="1"/>
  <c r="H33" i="44"/>
  <c r="H33" i="43"/>
  <c r="D35" i="41"/>
  <c r="H168" i="49" l="1"/>
  <c r="U106" i="36"/>
  <c r="S133" i="36"/>
  <c r="G93" i="49"/>
  <c r="H170" i="49"/>
  <c r="U115" i="36"/>
  <c r="U116" i="36"/>
  <c r="U117" i="36" s="1"/>
  <c r="S125" i="36"/>
  <c r="S109" i="36"/>
  <c r="L36" i="1"/>
  <c r="M32" i="46"/>
  <c r="T124" i="36"/>
  <c r="T125" i="36" s="1"/>
  <c r="T123" i="36"/>
  <c r="U130" i="36"/>
  <c r="U74" i="36"/>
  <c r="U75" i="36" s="1"/>
  <c r="U73" i="36"/>
  <c r="G95" i="49"/>
  <c r="G97" i="49"/>
  <c r="U57" i="36"/>
  <c r="U58" i="36"/>
  <c r="U59" i="36" s="1"/>
  <c r="F88" i="49"/>
  <c r="U122" i="36"/>
  <c r="U65" i="36"/>
  <c r="U66" i="36"/>
  <c r="U67" i="36" s="1"/>
  <c r="U138" i="36"/>
  <c r="U34" i="36"/>
  <c r="U35" i="36" s="1"/>
  <c r="U33" i="36"/>
  <c r="G94" i="49"/>
  <c r="U49" i="36"/>
  <c r="U50" i="36"/>
  <c r="U51" i="36" s="1"/>
  <c r="G91" i="49"/>
  <c r="T9" i="36"/>
  <c r="T10" i="36"/>
  <c r="T11" i="36" s="1"/>
  <c r="U41" i="36"/>
  <c r="U42" i="36"/>
  <c r="U43" i="36" s="1"/>
  <c r="U25" i="36"/>
  <c r="U26" i="36"/>
  <c r="U27" i="36" s="1"/>
  <c r="M31" i="51"/>
  <c r="M33" i="51" s="1"/>
  <c r="G35" i="48" s="1"/>
  <c r="T131" i="36"/>
  <c r="T132" i="36"/>
  <c r="T133" i="36" s="1"/>
  <c r="T139" i="36"/>
  <c r="T140" i="36"/>
  <c r="T141" i="36" s="1"/>
  <c r="G90" i="49"/>
  <c r="U8" i="36"/>
  <c r="G75" i="49"/>
  <c r="H162" i="49" s="1"/>
  <c r="M33" i="1"/>
  <c r="G96" i="49"/>
  <c r="T107" i="36"/>
  <c r="T108" i="36"/>
  <c r="T109" i="36" s="1"/>
  <c r="I31" i="47"/>
  <c r="I33" i="47" s="1"/>
  <c r="E36" i="48" s="1"/>
  <c r="E39" i="48" s="1"/>
  <c r="R145" i="36"/>
  <c r="R148" i="36" s="1"/>
  <c r="L31" i="46"/>
  <c r="L33" i="46" s="1"/>
  <c r="F33" i="48" s="1"/>
  <c r="I31" i="45"/>
  <c r="I33" i="45" s="1"/>
  <c r="E34" i="48" s="1"/>
  <c r="I31" i="44"/>
  <c r="I33" i="44" s="1"/>
  <c r="I31" i="43"/>
  <c r="I33" i="43" s="1"/>
  <c r="H33" i="42"/>
  <c r="D32" i="48" s="1"/>
  <c r="H35" i="41"/>
  <c r="H38" i="1"/>
  <c r="D31" i="48" l="1"/>
  <c r="D29" i="48"/>
  <c r="M36" i="1"/>
  <c r="U124" i="36"/>
  <c r="U125" i="36" s="1"/>
  <c r="U123" i="36"/>
  <c r="G88" i="49"/>
  <c r="U9" i="36"/>
  <c r="U10" i="36"/>
  <c r="U11" i="36" s="1"/>
  <c r="U108" i="36"/>
  <c r="U109" i="36" s="1"/>
  <c r="U107" i="36"/>
  <c r="U140" i="36"/>
  <c r="U141" i="36" s="1"/>
  <c r="U139" i="36"/>
  <c r="U132" i="36"/>
  <c r="U133" i="36" s="1"/>
  <c r="U131" i="36"/>
  <c r="L31" i="47"/>
  <c r="L33" i="47" s="1"/>
  <c r="F36" i="48" s="1"/>
  <c r="F39" i="48" s="1"/>
  <c r="S145" i="36"/>
  <c r="S148" i="36" s="1"/>
  <c r="M31" i="46"/>
  <c r="M33" i="46" s="1"/>
  <c r="G33" i="48" s="1"/>
  <c r="L31" i="45"/>
  <c r="L33" i="45" s="1"/>
  <c r="F34" i="48" s="1"/>
  <c r="L31" i="44"/>
  <c r="L33" i="44" s="1"/>
  <c r="L31" i="43"/>
  <c r="L33" i="43" s="1"/>
  <c r="I31" i="42"/>
  <c r="I33" i="42" s="1"/>
  <c r="E32" i="48" s="1"/>
  <c r="I32" i="41"/>
  <c r="I35" i="41" s="1"/>
  <c r="E31" i="48" s="1"/>
  <c r="I35" i="1"/>
  <c r="I38" i="1" l="1"/>
  <c r="E29" i="48" s="1"/>
  <c r="M31" i="47"/>
  <c r="M33" i="47" s="1"/>
  <c r="G36" i="48" s="1"/>
  <c r="G39" i="48" s="1"/>
  <c r="T145" i="36"/>
  <c r="T148" i="36" s="1"/>
  <c r="M31" i="45"/>
  <c r="M33" i="45" s="1"/>
  <c r="G34" i="48" s="1"/>
  <c r="M31" i="44"/>
  <c r="M33" i="44" s="1"/>
  <c r="M31" i="43"/>
  <c r="M33" i="43" s="1"/>
  <c r="L31" i="42"/>
  <c r="L33" i="42" s="1"/>
  <c r="F32" i="48" s="1"/>
  <c r="L35" i="41"/>
  <c r="F31" i="48" s="1"/>
  <c r="L35" i="1" l="1"/>
  <c r="U145" i="36"/>
  <c r="U148" i="36" s="1"/>
  <c r="M31" i="42"/>
  <c r="M33" i="42" s="1"/>
  <c r="G32" i="48" s="1"/>
  <c r="M32" i="41"/>
  <c r="M35" i="41" s="1"/>
  <c r="E39" i="6"/>
  <c r="F39" i="6"/>
  <c r="F43" i="6" s="1"/>
  <c r="L38" i="1" l="1"/>
  <c r="F29" i="48" s="1"/>
  <c r="G31" i="48"/>
  <c r="E43" i="6"/>
  <c r="E44" i="6" s="1"/>
  <c r="F44" i="6"/>
  <c r="M35" i="1" l="1"/>
  <c r="M38" i="1" s="1"/>
  <c r="I38" i="6"/>
  <c r="I39" i="6" s="1"/>
  <c r="I43" i="6" s="1"/>
  <c r="L38" i="6"/>
  <c r="L39" i="6" s="1"/>
  <c r="L43" i="6" s="1"/>
  <c r="J31" i="39"/>
  <c r="J32" i="39" s="1"/>
  <c r="J36" i="39" s="1"/>
  <c r="J37" i="39" s="1"/>
  <c r="J40" i="39" s="1"/>
  <c r="L25" i="40"/>
  <c r="L29" i="40" s="1"/>
  <c r="M31" i="39"/>
  <c r="M32" i="39" s="1"/>
  <c r="M36" i="39" s="1"/>
  <c r="M37" i="39" s="1"/>
  <c r="M40" i="39" s="1"/>
  <c r="N31" i="39"/>
  <c r="N32" i="39" s="1"/>
  <c r="N36" i="39" s="1"/>
  <c r="N37" i="39" s="1"/>
  <c r="N40" i="39" s="1"/>
  <c r="M25" i="40"/>
  <c r="M29" i="40" s="1"/>
  <c r="M38" i="6"/>
  <c r="M39" i="6" s="1"/>
  <c r="M43" i="6" s="1"/>
  <c r="H38" i="6"/>
  <c r="H39" i="6" s="1"/>
  <c r="H43" i="6" s="1"/>
  <c r="I25" i="40"/>
  <c r="I29" i="40" s="1"/>
  <c r="I31" i="39"/>
  <c r="I32" i="39" s="1"/>
  <c r="I36" i="39" s="1"/>
  <c r="I37" i="39" s="1"/>
  <c r="I40" i="39" s="1"/>
  <c r="I42" i="39" s="1"/>
  <c r="J39" i="39" s="1"/>
  <c r="H25" i="40"/>
  <c r="H29" i="40" s="1"/>
  <c r="G29" i="48" l="1"/>
  <c r="M30" i="40"/>
  <c r="L44" i="6"/>
  <c r="U16" i="36"/>
  <c r="U98" i="36" s="1"/>
  <c r="J42" i="39"/>
  <c r="R80" i="36"/>
  <c r="R81" i="36" s="1"/>
  <c r="H44" i="6"/>
  <c r="S80" i="36"/>
  <c r="I44" i="6"/>
  <c r="M44" i="6"/>
  <c r="U80" i="36"/>
  <c r="R16" i="36"/>
  <c r="R17" i="36" s="1"/>
  <c r="D76" i="49"/>
  <c r="H30" i="40"/>
  <c r="F76" i="49"/>
  <c r="G164" i="49" s="1"/>
  <c r="L30" i="40"/>
  <c r="T16" i="36"/>
  <c r="S16" i="36"/>
  <c r="E76" i="49"/>
  <c r="F164" i="49" s="1"/>
  <c r="I30" i="40"/>
  <c r="T80" i="36"/>
  <c r="G76" i="49"/>
  <c r="H164" i="49" s="1"/>
  <c r="I33" i="40" l="1"/>
  <c r="H33" i="40"/>
  <c r="H34" i="40" s="1"/>
  <c r="L33" i="40"/>
  <c r="M33" i="40"/>
  <c r="U18" i="36"/>
  <c r="U88" i="36"/>
  <c r="U90" i="36" s="1"/>
  <c r="U17" i="36"/>
  <c r="E164" i="49"/>
  <c r="D89" i="49"/>
  <c r="E89" i="49"/>
  <c r="S98" i="36"/>
  <c r="S88" i="36"/>
  <c r="S17" i="36"/>
  <c r="S18" i="36"/>
  <c r="U81" i="36"/>
  <c r="U82" i="36"/>
  <c r="G89" i="49"/>
  <c r="S81" i="36"/>
  <c r="S82" i="36"/>
  <c r="F89" i="49"/>
  <c r="R18" i="36"/>
  <c r="R19" i="36" s="1"/>
  <c r="R98" i="36"/>
  <c r="R99" i="36" s="1"/>
  <c r="R88" i="36"/>
  <c r="R89" i="36" s="1"/>
  <c r="U100" i="36"/>
  <c r="T98" i="36"/>
  <c r="T18" i="36"/>
  <c r="T17" i="36"/>
  <c r="T88" i="36"/>
  <c r="T82" i="36"/>
  <c r="T81" i="36"/>
  <c r="I32" i="40"/>
  <c r="R144" i="36"/>
  <c r="R147" i="36" s="1"/>
  <c r="R82" i="36"/>
  <c r="R83" i="36" s="1"/>
  <c r="D30" i="48" l="1"/>
  <c r="D38" i="48" s="1"/>
  <c r="S19" i="36"/>
  <c r="T19" i="36"/>
  <c r="S83" i="36"/>
  <c r="T83" i="36"/>
  <c r="U83" i="36"/>
  <c r="U19" i="36"/>
  <c r="U89" i="36"/>
  <c r="I34" i="40"/>
  <c r="E30" i="48" s="1"/>
  <c r="E38" i="48" s="1"/>
  <c r="F8" i="53"/>
  <c r="T90" i="36"/>
  <c r="T89" i="36"/>
  <c r="R100" i="36"/>
  <c r="R101" i="36" s="1"/>
  <c r="S89" i="36"/>
  <c r="S90" i="36"/>
  <c r="S99" i="36"/>
  <c r="S100" i="36"/>
  <c r="T99" i="36"/>
  <c r="T100" i="36"/>
  <c r="R90" i="36"/>
  <c r="R91" i="36" s="1"/>
  <c r="U99" i="36"/>
  <c r="T91" i="36" l="1"/>
  <c r="T101" i="36"/>
  <c r="S101" i="36"/>
  <c r="S91" i="36"/>
  <c r="U91" i="36"/>
  <c r="S144" i="36"/>
  <c r="S147" i="36" s="1"/>
  <c r="U101" i="36"/>
  <c r="F75" i="53"/>
  <c r="F58" i="53"/>
  <c r="F74" i="53"/>
  <c r="L32" i="40"/>
  <c r="F12" i="53"/>
  <c r="L34" i="40" l="1"/>
  <c r="F30" i="48" s="1"/>
  <c r="F38" i="48" s="1"/>
  <c r="M39" i="39"/>
  <c r="M42" i="39" s="1"/>
  <c r="N39" i="39" s="1"/>
  <c r="N42" i="39" s="1"/>
  <c r="I8" i="53"/>
  <c r="T144" i="36" l="1"/>
  <c r="T147" i="36" s="1"/>
  <c r="M32" i="40"/>
  <c r="M34" i="40" s="1"/>
  <c r="G30" i="48"/>
  <c r="G38" i="48" s="1"/>
  <c r="J8" i="53"/>
  <c r="J12" i="53" s="1"/>
  <c r="I75" i="53"/>
  <c r="I58" i="53"/>
  <c r="I74" i="53"/>
  <c r="I12" i="53"/>
  <c r="U144" i="36"/>
  <c r="U147" i="36" s="1"/>
  <c r="J74" i="53" l="1"/>
  <c r="J58" i="53"/>
  <c r="J75" i="53"/>
</calcChain>
</file>

<file path=xl/comments1.xml><?xml version="1.0" encoding="utf-8"?>
<comments xmlns="http://schemas.openxmlformats.org/spreadsheetml/2006/main">
  <authors>
    <author>Mary E. Coffel</author>
  </authors>
  <commentList>
    <comment ref="H32" authorId="0" shapeId="0">
      <text>
        <r>
          <rPr>
            <b/>
            <sz val="9"/>
            <color indexed="81"/>
            <rFont val="Tahoma"/>
            <family val="2"/>
          </rPr>
          <t>Mary E. Coffel:</t>
        </r>
        <r>
          <rPr>
            <sz val="9"/>
            <color indexed="81"/>
            <rFont val="Tahoma"/>
            <family val="2"/>
          </rPr>
          <t xml:space="preserve">
Opening Balance for both fiscal year and biennial special provisos will always be zero at the beginning of a biennium; no amounts will carry over from the prior biennium</t>
        </r>
      </text>
    </comment>
    <comment ref="L32" authorId="0" shapeId="0">
      <text>
        <r>
          <rPr>
            <b/>
            <sz val="9"/>
            <color indexed="81"/>
            <rFont val="Tahoma"/>
            <family val="2"/>
          </rPr>
          <t>Mary E. Coffel:</t>
        </r>
        <r>
          <rPr>
            <sz val="9"/>
            <color indexed="81"/>
            <rFont val="Tahoma"/>
            <family val="2"/>
          </rPr>
          <t xml:space="preserve">
Opening Balance for both fiscal year and biennial special provisos will always be zero at the beginning of a biennium; no amounts will carry over from the prior biennium</t>
        </r>
      </text>
    </comment>
  </commentList>
</comments>
</file>

<file path=xl/sharedStrings.xml><?xml version="1.0" encoding="utf-8"?>
<sst xmlns="http://schemas.openxmlformats.org/spreadsheetml/2006/main" count="967" uniqueCount="231">
  <si>
    <t>Bien Total</t>
  </si>
  <si>
    <t>FY20 Plan</t>
  </si>
  <si>
    <t>FY21 Plan</t>
  </si>
  <si>
    <t>Permanent Budget</t>
  </si>
  <si>
    <t>Temporary Budget</t>
  </si>
  <si>
    <t>EXPENDITURES</t>
  </si>
  <si>
    <t>Faculty and academic personnel (01-10)</t>
  </si>
  <si>
    <t>Auxiliary teaching (01-20)</t>
  </si>
  <si>
    <t>Professional staff (01-70)</t>
  </si>
  <si>
    <t>Classified staff (01-60)</t>
  </si>
  <si>
    <t>Post-doc research trainee (01-50)</t>
  </si>
  <si>
    <t>Temporary staff (01-80)</t>
  </si>
  <si>
    <t>Employee benefits (07)</t>
  </si>
  <si>
    <t>Cost transfer invoices (CTIs) (21)</t>
  </si>
  <si>
    <t>TOTAL EXPENDITURES</t>
  </si>
  <si>
    <t>Practice Plan Dept of Public Assistance</t>
  </si>
  <si>
    <t>Indirect Cost (25)</t>
  </si>
  <si>
    <t>Special State Appropriations</t>
  </si>
  <si>
    <t>Grants &amp; Contracts Sponsored Projects</t>
  </si>
  <si>
    <t>Grants &amp; Contracts Student Aid</t>
  </si>
  <si>
    <t>Grants &amp; Contracts Others</t>
  </si>
  <si>
    <t>BUDGET AUTHORITY/REVENUES</t>
  </si>
  <si>
    <t xml:space="preserve">  Restricted Operating Fund</t>
  </si>
  <si>
    <t xml:space="preserve">  Designated Operating Fund</t>
  </si>
  <si>
    <t xml:space="preserve">  General Operating Fund</t>
  </si>
  <si>
    <t xml:space="preserve">  Practice Plan Dept of Public Assistance</t>
  </si>
  <si>
    <t xml:space="preserve">  Grants &amp; Contracts Sponsored Projects</t>
  </si>
  <si>
    <t xml:space="preserve">  Grants &amp; Contracts Student Aid</t>
  </si>
  <si>
    <t xml:space="preserve">  Grants &amp; Contracts Others</t>
  </si>
  <si>
    <t xml:space="preserve">  General Operating Fund (includes provisos)</t>
  </si>
  <si>
    <t>Salaries, Wages and Benefits</t>
  </si>
  <si>
    <t>Subtotal Salaries, Wages and Benefits</t>
  </si>
  <si>
    <t>Alternative Assumptions</t>
  </si>
  <si>
    <t>FY18</t>
  </si>
  <si>
    <t>FY19</t>
  </si>
  <si>
    <t>FY20</t>
  </si>
  <si>
    <t>FY21</t>
  </si>
  <si>
    <t>GOF</t>
  </si>
  <si>
    <t>Unit</t>
  </si>
  <si>
    <t>FY22 Plan</t>
  </si>
  <si>
    <t>FY23 Plan</t>
  </si>
  <si>
    <t>FY18 Actuals</t>
  </si>
  <si>
    <t>FY22</t>
  </si>
  <si>
    <t>FY23</t>
  </si>
  <si>
    <t>TOTAL BUDGET AUTHORITY</t>
  </si>
  <si>
    <t>Opening Balance</t>
  </si>
  <si>
    <t>Closing Balance</t>
  </si>
  <si>
    <t>Net Contribution to (Use of) Fund Balance</t>
  </si>
  <si>
    <t>Graduate Students (01-30, 01-40)</t>
  </si>
  <si>
    <t>Pre-doc Trainees (01-90)</t>
  </si>
  <si>
    <t>TOTAL REVENUES</t>
  </si>
  <si>
    <t>Revenues</t>
  </si>
  <si>
    <t>DOF</t>
  </si>
  <si>
    <t>Practice Plan</t>
  </si>
  <si>
    <t>Sponsored Projects</t>
  </si>
  <si>
    <t>Student Aid</t>
  </si>
  <si>
    <t>Self Sustaining</t>
  </si>
  <si>
    <t>Fund Type</t>
  </si>
  <si>
    <t>GOF/DOF Fund Balance</t>
  </si>
  <si>
    <t>Self Sustaining Fund Balance</t>
  </si>
  <si>
    <t>GOF - Permanent Budget</t>
  </si>
  <si>
    <t>GOF - Temporary Budget</t>
  </si>
  <si>
    <t>DOF - Permanent Budget</t>
  </si>
  <si>
    <t>DOF - Temporary Budget</t>
  </si>
  <si>
    <t xml:space="preserve">Total Budget Authority &amp; Revenues </t>
  </si>
  <si>
    <t>Year over Year Change</t>
  </si>
  <si>
    <t>Revenues &amp; Budget Authority, by Fiscal Year</t>
  </si>
  <si>
    <t>Unit Reviewed</t>
  </si>
  <si>
    <t>Reviewed By</t>
  </si>
  <si>
    <t>Peer Reviewed By:</t>
  </si>
  <si>
    <t>Revenues/Budget Authority</t>
  </si>
  <si>
    <t>Net Change</t>
  </si>
  <si>
    <t>Expenditures</t>
  </si>
  <si>
    <t>General Observations &amp; Reviewer Comments</t>
  </si>
  <si>
    <t>Surplus (Deficit)</t>
  </si>
  <si>
    <t>Total Budget Authority</t>
  </si>
  <si>
    <t>Qualitative Assessment Observations</t>
  </si>
  <si>
    <t>Total Expenditures</t>
  </si>
  <si>
    <t>Special Appropriations</t>
  </si>
  <si>
    <t>Outstanding Questions or Concerns</t>
  </si>
  <si>
    <t>Summary - Check</t>
  </si>
  <si>
    <t>Consolidated Surplus(Deficit)</t>
  </si>
  <si>
    <t>Summary - Variance</t>
  </si>
  <si>
    <t>GOF &amp; DOF</t>
  </si>
  <si>
    <t>Carryover Usage Plan</t>
  </si>
  <si>
    <t>CHART DATA</t>
  </si>
  <si>
    <t>Fund Balance</t>
  </si>
  <si>
    <t>Fund Balance as a % of Self Sustaining Expenditures</t>
  </si>
  <si>
    <t>Analyst Confirmations</t>
  </si>
  <si>
    <t>Expenditures, by Fiscal Year</t>
  </si>
  <si>
    <t>Budget Authority, Revenue and Expenditure Summary</t>
  </si>
  <si>
    <t>Operations</t>
  </si>
  <si>
    <t>Benefit Assumptions, by Fiscal Year</t>
  </si>
  <si>
    <t>**Do Not Modify Sheet**</t>
  </si>
  <si>
    <t>Grants &amp; Contracts</t>
  </si>
  <si>
    <t>Type</t>
  </si>
  <si>
    <t>Revenue</t>
  </si>
  <si>
    <t>Self-Sustaining</t>
  </si>
  <si>
    <t>Expenditure</t>
  </si>
  <si>
    <t>Budget Authority</t>
  </si>
  <si>
    <t>State Appropriations</t>
  </si>
  <si>
    <t>Philanthropy</t>
  </si>
  <si>
    <t>Reviewer</t>
  </si>
  <si>
    <t>Peer Reviewer</t>
  </si>
  <si>
    <t>Tram Nguyen</t>
  </si>
  <si>
    <t>Lisa McDonald</t>
  </si>
  <si>
    <t>Mary Coffel</t>
  </si>
  <si>
    <t>Jason Campbell</t>
  </si>
  <si>
    <t>Judy Gustafson Golisch</t>
  </si>
  <si>
    <t>201  Attorney General</t>
  </si>
  <si>
    <t>202  Academic &amp; Student Affairs</t>
  </si>
  <si>
    <t>202  Academic Personnel</t>
  </si>
  <si>
    <t>202  Compliance &amp; Risk Services</t>
  </si>
  <si>
    <t>202  Executive Office (Pres/Prov)</t>
  </si>
  <si>
    <t>202  Global Affairs</t>
  </si>
  <si>
    <t>202  Office of Planning &amp; Budgeting</t>
  </si>
  <si>
    <t>205  Finance &amp; Administration</t>
  </si>
  <si>
    <t>206  Minority Affairs &amp; Diversity, Office of</t>
  </si>
  <si>
    <t>207  Libraries</t>
  </si>
  <si>
    <t>212  Student Life</t>
  </si>
  <si>
    <t>214  External Affairs</t>
  </si>
  <si>
    <t>215  Advancement, UW</t>
  </si>
  <si>
    <t>216  Research, Office of</t>
  </si>
  <si>
    <t>217  CoMotion</t>
  </si>
  <si>
    <t>252  Built Environments, College of</t>
  </si>
  <si>
    <t>254  Arts &amp; Sciences, College of</t>
  </si>
  <si>
    <t>255  Continuum College</t>
  </si>
  <si>
    <t>256  Foster School of Business</t>
  </si>
  <si>
    <t>258  Education, College of</t>
  </si>
  <si>
    <t>260  Engineering, College of</t>
  </si>
  <si>
    <t>263  Environment, College of the</t>
  </si>
  <si>
    <t>266  Graduate School</t>
  </si>
  <si>
    <t>267  Information School</t>
  </si>
  <si>
    <t>268  Law, School of</t>
  </si>
  <si>
    <t>270  Evans School of Public Affairs</t>
  </si>
  <si>
    <t>272  Social Work, School of</t>
  </si>
  <si>
    <t>282  Undergraduate Academic Affairs</t>
  </si>
  <si>
    <t>301  Health Sciences Administration</t>
  </si>
  <si>
    <t>302  Dentistry, School of</t>
  </si>
  <si>
    <t>304  Medicine, School of</t>
  </si>
  <si>
    <t>306  Nursing, School of</t>
  </si>
  <si>
    <t>308  Pharmacy, School of</t>
  </si>
  <si>
    <t>310  Public Health, School of</t>
  </si>
  <si>
    <t>500  UW Bothell</t>
  </si>
  <si>
    <t>600  UW Tacoma</t>
  </si>
  <si>
    <r>
      <t xml:space="preserve">  Special State Appropriations - </t>
    </r>
    <r>
      <rPr>
        <b/>
        <u/>
        <sz val="11"/>
        <color rgb="FFFF0000"/>
        <rFont val="Calibri"/>
        <family val="2"/>
      </rPr>
      <t>ROF</t>
    </r>
  </si>
  <si>
    <t xml:space="preserve">  Philanthropy - Gifts &amp; Discretionary</t>
  </si>
  <si>
    <t>Special State Appropriations - Perm &amp; Temp</t>
  </si>
  <si>
    <t>Benefit Rate Assumptions</t>
  </si>
  <si>
    <t xml:space="preserve">  Provisos - GOF Only</t>
  </si>
  <si>
    <t>Graduate students (01-30, 01-40)</t>
  </si>
  <si>
    <t>Pre-doc trainees (01-90)</t>
  </si>
  <si>
    <t>Gifts and Discretionary</t>
  </si>
  <si>
    <t>Operations                                                                      (All exp obj codes except 01, 07, 21 and 25)</t>
  </si>
  <si>
    <t>Self Sustaining Activity</t>
  </si>
  <si>
    <t>Faculty (01-10)</t>
  </si>
  <si>
    <t>UWC2 Fee Based Programs</t>
  </si>
  <si>
    <t>FY19 Actuals</t>
  </si>
  <si>
    <t>FY19 Submitted Plan</t>
  </si>
  <si>
    <t>FY19 Variance (Actuals Over [Under] Plan)</t>
  </si>
  <si>
    <t>Biennium 19 (Plan)</t>
  </si>
  <si>
    <t>Biennium 21 (Plan)</t>
  </si>
  <si>
    <t xml:space="preserve">FY18 Actuals </t>
  </si>
  <si>
    <r>
      <t>FY20 Plan</t>
    </r>
    <r>
      <rPr>
        <b/>
        <sz val="12"/>
        <color rgb="FFFF0000"/>
        <rFont val="Calibri"/>
        <family val="2"/>
      </rPr>
      <t xml:space="preserve"> </t>
    </r>
  </si>
  <si>
    <r>
      <rPr>
        <b/>
        <sz val="12"/>
        <rFont val="Calibri"/>
        <family val="2"/>
      </rPr>
      <t>FY23 Plan</t>
    </r>
    <r>
      <rPr>
        <b/>
        <sz val="12"/>
        <color rgb="FFFF0000"/>
        <rFont val="Calibri"/>
        <family val="2"/>
      </rPr>
      <t xml:space="preserve"> </t>
    </r>
  </si>
  <si>
    <t xml:space="preserve">FY21 Plan </t>
  </si>
  <si>
    <t xml:space="preserve">FY22 Plan </t>
  </si>
  <si>
    <t xml:space="preserve">FY23 Plan </t>
  </si>
  <si>
    <t>FY2018</t>
  </si>
  <si>
    <t xml:space="preserve">FY2019 </t>
  </si>
  <si>
    <t xml:space="preserve">FY2020 </t>
  </si>
  <si>
    <t xml:space="preserve">FY2021 </t>
  </si>
  <si>
    <t xml:space="preserve">FY2022 </t>
  </si>
  <si>
    <t>FY2023</t>
  </si>
  <si>
    <t>Biennium 17 (Actuals/Plan)</t>
  </si>
  <si>
    <t xml:space="preserve">  Designated Operating Fund (excludes tech fee)</t>
  </si>
  <si>
    <t>Carryover Use Categories</t>
  </si>
  <si>
    <t>Faculty Startup Commitments</t>
  </si>
  <si>
    <t>Equipment</t>
  </si>
  <si>
    <t>Facility/Space Investments</t>
  </si>
  <si>
    <t>Professional Development</t>
  </si>
  <si>
    <t>Recruitment</t>
  </si>
  <si>
    <t>Research Initiatives</t>
  </si>
  <si>
    <t>Initiatives, other than Research</t>
  </si>
  <si>
    <t>Temporary Salaries &amp; Benefits</t>
  </si>
  <si>
    <t>Workday HR/FT</t>
  </si>
  <si>
    <t>Other (be specific in description)</t>
  </si>
  <si>
    <t>University of Washington</t>
  </si>
  <si>
    <t>Biennium 19</t>
  </si>
  <si>
    <t>Biennium 21</t>
  </si>
  <si>
    <t>Equals: Carryover Available For Specific Use</t>
  </si>
  <si>
    <t>FTE 
(if applicable)</t>
  </si>
  <si>
    <t>Category (Choose One)</t>
  </si>
  <si>
    <t>Category not provided</t>
  </si>
  <si>
    <t>% Committed</t>
  </si>
  <si>
    <t>% Uncommitted</t>
  </si>
  <si>
    <t>Committed to a Specific Use</t>
  </si>
  <si>
    <t>1. Current policy suggests that Seattle units maintain uncommitted reserve levels of 10% of permanent GOF/DOF. This policy is subject to change. Reference https://www.washington.edu/opb/uw-budget/budget-policies/ for details.</t>
  </si>
  <si>
    <t>Summary of Planned GOF/DOF Carryover Balance Usage and Commitments</t>
  </si>
  <si>
    <r>
      <t>Less: Uncommitted Carryover Balance Held In Reserve</t>
    </r>
    <r>
      <rPr>
        <vertAlign val="superscript"/>
        <sz val="11"/>
        <color theme="1"/>
        <rFont val="Calibri"/>
        <family val="2"/>
      </rPr>
      <t>1</t>
    </r>
  </si>
  <si>
    <t>Beginning GOF/DOF Carryover Balance</t>
  </si>
  <si>
    <r>
      <rPr>
        <b/>
        <u/>
        <sz val="11"/>
        <rFont val="Calibri"/>
        <family val="2"/>
      </rPr>
      <t>Instructions</t>
    </r>
    <r>
      <rPr>
        <b/>
        <sz val="11"/>
        <rFont val="Calibri"/>
        <family val="2"/>
      </rPr>
      <t xml:space="preserve">: </t>
    </r>
    <r>
      <rPr>
        <sz val="11"/>
        <rFont val="Calibri"/>
        <family val="2"/>
      </rPr>
      <t>Please provide a list of planned uses of your unit's GOF/DOF carryover balance, by fiscal year. Any amounts entered in the "Uncommitted Carryover Balance Held In Reserve" line should reflect the balance your unit truly has uncommitted to a specific use or uncommitted to a specific ILP loan covenant. For carryover amounts committed to a specific purpose, please select a "category" from the in-cell dropdown list that most closely matches your commitment type. You have the opportunity to provide additional detail in your Annual Review Narrative response, if necessary.</t>
    </r>
  </si>
  <si>
    <t xml:space="preserve">Uncommitted </t>
  </si>
  <si>
    <t>Other Grants-Contracts</t>
  </si>
  <si>
    <t>Total Commitments of Carryover</t>
  </si>
  <si>
    <t>Remaining Amount to Allocate (Check Figure)</t>
  </si>
  <si>
    <t>Grants &amp; Contracts - Other</t>
  </si>
  <si>
    <t>Grants &amp; Contracts - Others</t>
  </si>
  <si>
    <t>Philanthropy - Gifts &amp; Discretionary</t>
  </si>
  <si>
    <t>Special Appropriations, Research Grants and Scholarships</t>
  </si>
  <si>
    <t>Fund Balance as a % of GOF/DOF Revenue</t>
  </si>
  <si>
    <r>
      <t xml:space="preserve">Instructions:
</t>
    </r>
    <r>
      <rPr>
        <sz val="10"/>
        <rFont val="Calibri"/>
        <family val="2"/>
        <scheme val="minor"/>
      </rPr>
      <t>1)  Please read the instructions on the individual fund source worksheets (purple tabs) and provide the requested budget authority/revenues and expenditure forecasts for FY's 2020-2023.
2)  All data from the purple tabs will automatically calculate for this tab. No input is needed on this sheet by end users.</t>
    </r>
    <r>
      <rPr>
        <b/>
        <u/>
        <sz val="10"/>
        <rFont val="Calibri"/>
        <family val="2"/>
        <scheme val="minor"/>
      </rPr>
      <t xml:space="preserve">
</t>
    </r>
    <r>
      <rPr>
        <sz val="10"/>
        <rFont val="Calibri"/>
        <family val="2"/>
        <scheme val="minor"/>
      </rPr>
      <t xml:space="preserve">3) This worksheet is a reflection of the unit's annual net operating position. Therefore, opening and ending balances are not included. Net contributions to (or Use of) Fund Balance figures on this sheet are presented for purposes of providing a contextual scale of the unit's operations only. 
4) Many of the underlying funds presented here are restricted to a specific use and are, therefore, not freely accessible to be directed towards initiatives or operations outside of the restricted scope.
5) If applicable, UWC2 Fee-Based program activity is included to represent the unit's total scope of responsibility. 
</t>
    </r>
  </si>
  <si>
    <t>3) Provide full budget authority and expenditure plans for fiscal years 2020-2023 in the green colored cells. 
4) The "Opening Balance" row includes carryover. Carryover amounts have been removed from the "temporary budget" line and should not be included in any projections of temporary budget.
5) The Student Technoloby Fee is not included as part of DOF actuals.</t>
  </si>
  <si>
    <t xml:space="preserve">3) Provide full revenue (not award) and expenditure plans for fiscal years 2020-2023 in the green colored cells. 
4) The expenditure amounts provided can be reconciled to FAS. For purposes of this exercise, revenues have been set to equal expenditures. OPB would expect units to apply that same assumption for future fiscal years as the primary purpose of this section of the fiscal vitality reports is to capture and focus on activity rather than sort through the nuances of revenue recognition principles as applied to the variety of grant and contract types across campus. </t>
  </si>
  <si>
    <t xml:space="preserve">3)  Provide full revenue (not award) and expenditure plans for fiscal years 2020-2023 in the green colored cells. 
4) The expenditure amounts provided can be reconciled to FAS.  For purposes of this exercise, revenues have been set to equal expenditures. OPB would expect units to apply that same assumption for future fiscal years as the primary purpose of this section of the fiscal vitality reports is to capture and focus on activity rather than sort through the nuances of revenue recognition principles as applied to the variety of grant and contract types across campus. </t>
  </si>
  <si>
    <t xml:space="preserve">3) Provide full revenue and expenditure plans for fiscal years 2020-2023 in the green colored cells.
4) The "Opening Balance" row reflects the beginning fund balance and is not included in the "revenue" line.  </t>
  </si>
  <si>
    <t>3) Provide full revenue and expenditure plans for fiscal years 2020-2023 in the green colored cells. 
4) This data represents fee based program activity, residing in org 255 Continuum College (UWC2), that has been parsed out into the “home” school/college.  It does not reflect splits or exceptions made by UWC2 based on formulas or designated %’s in MOA’s.
5) The "Opening Balance" row reflects the beginning fund balance and is not included in the "revenue" line.</t>
  </si>
  <si>
    <t xml:space="preserve">3)  Provide full revenue and expenditure plans for fiscal years 2020-2023 in the green colored cells.
4) The "Opening Balance" row reflects the beginning fund balance and is not included in the "revenue" line.  </t>
  </si>
  <si>
    <r>
      <rPr>
        <b/>
        <u/>
        <sz val="10"/>
        <rFont val="Calibri"/>
        <family val="2"/>
        <scheme val="minor"/>
      </rPr>
      <t>Instructions:</t>
    </r>
    <r>
      <rPr>
        <sz val="10"/>
        <rFont val="Calibri"/>
        <family val="2"/>
        <scheme val="minor"/>
      </rPr>
      <t xml:space="preserve">
1) Please review the budget authority, expenditures, and transfers for your unit for FYs 18-19 and refer to</t>
    </r>
    <r>
      <rPr>
        <b/>
        <sz val="10"/>
        <rFont val="Calibri"/>
        <family val="2"/>
        <scheme val="minor"/>
      </rPr>
      <t xml:space="preserve"> Fiscal Vitality Process Guide</t>
    </r>
    <r>
      <rPr>
        <sz val="10"/>
        <rFont val="Calibri"/>
        <family val="2"/>
        <scheme val="minor"/>
      </rPr>
      <t xml:space="preserve"> at </t>
    </r>
    <r>
      <rPr>
        <sz val="10"/>
        <color rgb="FF0000FF"/>
        <rFont val="Calibri"/>
        <family val="2"/>
        <scheme val="minor"/>
      </rPr>
      <t xml:space="preserve">https://www.washington.edu/opb/uw-budget/annual-budgets/fy21-annual-review-materials/ </t>
    </r>
    <r>
      <rPr>
        <sz val="10"/>
        <rFont val="Calibri"/>
        <family val="2"/>
        <scheme val="minor"/>
      </rPr>
      <t xml:space="preserve"> for the data parameters and definitions that were used to generate these figures. For detailed amounts down to the budget number level or other data exploration, please see the Fiscal Vitality Budget Tableau report titled Export to Crosstab at </t>
    </r>
    <r>
      <rPr>
        <sz val="10"/>
        <color rgb="FF0000FF"/>
        <rFont val="Calibri"/>
        <family val="2"/>
        <scheme val="minor"/>
      </rPr>
      <t>https://bitools.uw.edu/#/site/Transitional/views/FiscalVitalityBudget/DocumentationandResources</t>
    </r>
    <r>
      <rPr>
        <sz val="10"/>
        <rFont val="Calibri"/>
        <family val="2"/>
        <scheme val="minor"/>
      </rPr>
      <t xml:space="preserve">
2) The Central Budget Policies and Assumptions document is available at </t>
    </r>
    <r>
      <rPr>
        <sz val="10"/>
        <color rgb="FF0000FF"/>
        <rFont val="Calibri"/>
        <family val="2"/>
        <scheme val="minor"/>
      </rPr>
      <t>https://www.washington.edu/opb/uw-budget/annual-budgets/fy21-annual-review-materials/</t>
    </r>
    <r>
      <rPr>
        <sz val="10"/>
        <rFont val="Calibri"/>
        <family val="2"/>
        <scheme val="minor"/>
      </rPr>
      <t xml:space="preserve">. If you use alternative assumptions, you should briefly explain them in the Annual Review Submission Portal.
</t>
    </r>
  </si>
  <si>
    <t>--Select--</t>
  </si>
  <si>
    <t>Description - Planned Uses of Carryover Balance</t>
  </si>
  <si>
    <r>
      <rPr>
        <b/>
        <u/>
        <sz val="10"/>
        <rFont val="Calibri"/>
        <family val="2"/>
        <scheme val="minor"/>
      </rPr>
      <t>Instructions:</t>
    </r>
    <r>
      <rPr>
        <sz val="10"/>
        <rFont val="Calibri"/>
        <family val="2"/>
        <scheme val="minor"/>
      </rPr>
      <t xml:space="preserve">
1)  Please read the instructions on the individual fund source worksheets (purple tabs) and provide the requested budget authority/revenue and expenditure plans for FY's 2020-2023 on those tabs.
2)  All data from the purple "GOF", "DOF", "Special Appropriations" and "Self Sustaining" tabs will automatically calculate for this tab. No input is needed by end users.
3)  The Foregone Proviso/Appropriation Funds line represents unspent or overspent funds that do not carryover into the 2019-2021 biennium. Fiscal year provisos/special appropriations cannot carryover any funds across fiscal years.  Biennial provisos/special appropriations, however, can have unspent or overspent funds at the end of the 1st fiscal year which can carryover into the 2nd fiscal year. This can happen when the funds are distributed over several units.  Some units can underspend and some can overspend as long as the total proviso/special apprpropriation nets to zero.  Otherwise, provisos/special appropriations cannot be overspent. For FY’s 2020-2023, the assumption is that units will fully spend (not overspend) any proviso/special appropriation funds.  Therefore, the Foregone Funds line is not applicable.  </t>
    </r>
  </si>
  <si>
    <t xml:space="preserve">3) Provide full budget authority and expenditure plans for fiscal years 2020-2023 in the green colored cells.
4) The "Opening Balance" row includes carryover. Carryover amounts have been removed from the "temporary budget" line and should not be included in any projections of temporary budget.
5) The Foregone Proviso Funds line represents unspent or overspent funds that do not carryover into the 2019-2021 biennium. Fiscal year provisos cannot carryover any funds across fiscal years.  Biennial provisos, however, can have unspent or overspent funds at the end of the 1st fiscal year which can carryover into the 2nd fiscal year. This can happen when the funds are distributed over several units.  Some units can underspend and some can overspend as long as the total proviso nets to zero.  Otherwise, provisos cannot be overspent. For FY’s 2020-2023, the assumption is that units will fully spend (not overspend) any proviso funds.  Therefore, the Foregone Funds line is not applicable.   </t>
  </si>
  <si>
    <t>3) Provide full budget authority and expenditure plans for fiscal years 2020-2023 in the green colored cells.  
4) The Foregone Funds line represents unspent or overspent funds that do not carryover into the 2019-2021 biennium. Fiscal year special appropriations cannot carryover any funds across fiscal years.  Biennial special appropriations, however, can have unspent or overspent funds at the end of the 1st fiscal year which can carryover into the 2nd fiscal year. This can happen when the funds are distributed over several units.  Some units can underspend and some can overspend as long as the total special apprpropriation nets to zero.  Otherwise, special appropriations cannot be overspent. For FY’s 2020-2023, the assumption is that units will fully spend (not overspend) any special appropriation funds.  Therefore, the Foregone Funds line is not applicable.  
5) The "Opening Balance" row in year 2 includes carryover from year 1.</t>
  </si>
  <si>
    <r>
      <t xml:space="preserve">Foregone Proviso/Appropriation Funds </t>
    </r>
    <r>
      <rPr>
        <i/>
        <vertAlign val="superscript"/>
        <sz val="11"/>
        <color theme="1"/>
        <rFont val="Calibri"/>
        <family val="2"/>
        <scheme val="minor"/>
      </rPr>
      <t>3</t>
    </r>
  </si>
  <si>
    <r>
      <t>Opening Balance</t>
    </r>
    <r>
      <rPr>
        <vertAlign val="superscript"/>
        <sz val="11"/>
        <color theme="1"/>
        <rFont val="Calibri"/>
        <family val="2"/>
        <scheme val="minor"/>
      </rPr>
      <t xml:space="preserve"> 4</t>
    </r>
  </si>
  <si>
    <r>
      <t xml:space="preserve">Foregone Proviso Funds </t>
    </r>
    <r>
      <rPr>
        <i/>
        <vertAlign val="superscript"/>
        <sz val="11"/>
        <color theme="1"/>
        <rFont val="Calibri"/>
        <family val="2"/>
        <scheme val="minor"/>
      </rPr>
      <t>5</t>
    </r>
  </si>
  <si>
    <r>
      <t>Opening Balance</t>
    </r>
    <r>
      <rPr>
        <vertAlign val="superscript"/>
        <sz val="11"/>
        <color theme="1"/>
        <rFont val="Calibri"/>
        <family val="2"/>
        <scheme val="minor"/>
      </rPr>
      <t xml:space="preserve"> 5</t>
    </r>
  </si>
  <si>
    <r>
      <t xml:space="preserve">Foregone Funds </t>
    </r>
    <r>
      <rPr>
        <i/>
        <vertAlign val="superscript"/>
        <sz val="11"/>
        <color theme="1"/>
        <rFont val="Calibri"/>
        <family val="2"/>
        <scheme val="minor"/>
      </rPr>
      <t>4</t>
    </r>
  </si>
  <si>
    <r>
      <t xml:space="preserve">Opening Balance </t>
    </r>
    <r>
      <rPr>
        <vertAlign val="superscript"/>
        <sz val="11"/>
        <color theme="1"/>
        <rFont val="Calibri"/>
        <family val="2"/>
        <scheme val="minor"/>
      </rPr>
      <t>4</t>
    </r>
  </si>
  <si>
    <t xml:space="preserve">3) Provide full revenue and expenditure plans for fiscal years 2020-2023 in the green colored cells. Budgets in this category may not be cost reimbursable like sponsored projects.  Therefore, revenues may not equal expenditures. 
4) The "Opening Balance" row reflects the beginning fund balance and is not included in the "revenue" line.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</si>
</sst>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41" formatCode="_(* #,##0_);_(* \(#,##0\);_(* &quot;-&quot;_);_(@_)"/>
    <numFmt numFmtId="44" formatCode="_(&quot;$&quot;* #,##0.00_);_(&quot;$&quot;* \(#,##0.00\);_(&quot;$&quot;* &quot;-&quot;??_);_(@_)"/>
    <numFmt numFmtId="43" formatCode="_(* #,##0.00_);_(* \(#,##0.00\);_(* &quot;-&quot;??_);_(@_)"/>
    <numFmt numFmtId="164" formatCode="_([$$-409]* #,##0_);_([$$-409]* \(#,##0\);_([$$-409]* &quot;-&quot;_);_(@_)"/>
    <numFmt numFmtId="165" formatCode="0.0%"/>
    <numFmt numFmtId="166" formatCode="_(* #,##0_);_(* \(#,##0\);_(* &quot;-&quot;??_);_(@_)"/>
    <numFmt numFmtId="167" formatCode="[$-409]m/d/yy\ h:mm\ AM/PM;@"/>
    <numFmt numFmtId="168" formatCode="_(&quot;$&quot;* #,##0_);_(&quot;$&quot;* \(#,##0\);_(&quot;$&quot;* &quot;-&quot;??_);_(@_)"/>
    <numFmt numFmtId="169" formatCode="0.00_);\(0.00\)"/>
  </numFmts>
  <fonts count="73" x14ac:knownFonts="1">
    <font>
      <sz val="11"/>
      <color theme="1"/>
      <name val="Calibri"/>
      <family val="2"/>
      <scheme val="minor"/>
    </font>
    <font>
      <sz val="11"/>
      <color theme="1"/>
      <name val="Calibri"/>
      <family val="2"/>
      <scheme val="minor"/>
    </font>
    <font>
      <sz val="10"/>
      <name val="Arial"/>
      <family val="2"/>
    </font>
    <font>
      <b/>
      <sz val="10"/>
      <color rgb="FFFF0000"/>
      <name val="Arial"/>
      <family val="2"/>
    </font>
    <font>
      <b/>
      <sz val="14"/>
      <color theme="1"/>
      <name val="Calibri Light"/>
      <family val="1"/>
      <scheme val="major"/>
    </font>
    <font>
      <sz val="10"/>
      <name val="Calibri"/>
      <family val="2"/>
      <scheme val="minor"/>
    </font>
    <font>
      <i/>
      <sz val="11"/>
      <name val="Calibri"/>
      <family val="2"/>
    </font>
    <font>
      <i/>
      <sz val="11"/>
      <name val="Calibri"/>
      <family val="2"/>
      <scheme val="minor"/>
    </font>
    <font>
      <b/>
      <sz val="12"/>
      <name val="Calibri"/>
      <family val="2"/>
    </font>
    <font>
      <sz val="12"/>
      <name val="Arial"/>
      <family val="2"/>
    </font>
    <font>
      <b/>
      <sz val="11"/>
      <name val="Calibri"/>
      <family val="2"/>
    </font>
    <font>
      <sz val="12"/>
      <color rgb="FF0000FF"/>
      <name val="Calibri"/>
      <family val="2"/>
    </font>
    <font>
      <sz val="12"/>
      <name val="Calibri"/>
      <family val="2"/>
    </font>
    <font>
      <sz val="11"/>
      <color rgb="FF0000FF"/>
      <name val="Calibri"/>
      <family val="2"/>
    </font>
    <font>
      <sz val="12"/>
      <color rgb="FF0000FF"/>
      <name val="Arial"/>
      <family val="2"/>
    </font>
    <font>
      <b/>
      <sz val="11"/>
      <name val="Arial"/>
      <family val="2"/>
    </font>
    <font>
      <sz val="11"/>
      <name val="Calibri"/>
      <family val="2"/>
    </font>
    <font>
      <sz val="11"/>
      <name val="Arial"/>
      <family val="2"/>
    </font>
    <font>
      <b/>
      <sz val="12"/>
      <name val="Arial"/>
      <family val="2"/>
    </font>
    <font>
      <sz val="14"/>
      <color theme="1"/>
      <name val="Calibri"/>
      <family val="2"/>
      <scheme val="minor"/>
    </font>
    <font>
      <b/>
      <u/>
      <sz val="10"/>
      <name val="Calibri"/>
      <family val="2"/>
      <scheme val="minor"/>
    </font>
    <font>
      <b/>
      <sz val="11"/>
      <color theme="1"/>
      <name val="Calibri"/>
      <family val="2"/>
      <scheme val="minor"/>
    </font>
    <font>
      <i/>
      <sz val="11"/>
      <color theme="1"/>
      <name val="Calibri"/>
      <family val="2"/>
      <scheme val="minor"/>
    </font>
    <font>
      <sz val="10"/>
      <color theme="1"/>
      <name val="Calibri"/>
      <family val="2"/>
      <scheme val="minor"/>
    </font>
    <font>
      <sz val="11"/>
      <name val="Calibri"/>
      <family val="2"/>
      <scheme val="minor"/>
    </font>
    <font>
      <i/>
      <sz val="10"/>
      <color theme="1"/>
      <name val="Calibri"/>
      <family val="2"/>
      <scheme val="minor"/>
    </font>
    <font>
      <vertAlign val="superscript"/>
      <sz val="11"/>
      <color theme="1"/>
      <name val="Calibri"/>
      <family val="2"/>
      <scheme val="minor"/>
    </font>
    <font>
      <b/>
      <sz val="11"/>
      <color rgb="FFFA7D00"/>
      <name val="Calibri"/>
      <family val="2"/>
      <scheme val="minor"/>
    </font>
    <font>
      <sz val="11"/>
      <color theme="1"/>
      <name val="Calibri"/>
      <family val="2"/>
    </font>
    <font>
      <b/>
      <sz val="12"/>
      <color theme="1"/>
      <name val="Calibri"/>
      <family val="2"/>
    </font>
    <font>
      <sz val="12"/>
      <color theme="1"/>
      <name val="Calibri"/>
      <family val="2"/>
    </font>
    <font>
      <b/>
      <sz val="11"/>
      <color theme="1"/>
      <name val="Calibri"/>
      <family val="2"/>
    </font>
    <font>
      <b/>
      <sz val="12"/>
      <color rgb="FF0000FF"/>
      <name val="Calibri"/>
      <family val="2"/>
    </font>
    <font>
      <b/>
      <sz val="12"/>
      <color rgb="FF0000FF"/>
      <name val="Arial"/>
      <family val="2"/>
    </font>
    <font>
      <b/>
      <i/>
      <sz val="12"/>
      <color rgb="FF7030A0"/>
      <name val="Calibri"/>
      <family val="2"/>
    </font>
    <font>
      <i/>
      <sz val="12"/>
      <color rgb="FF7030A0"/>
      <name val="Calibri"/>
      <family val="2"/>
    </font>
    <font>
      <sz val="11"/>
      <color rgb="FF9C6500"/>
      <name val="Calibri"/>
      <family val="2"/>
      <scheme val="minor"/>
    </font>
    <font>
      <sz val="11"/>
      <color rgb="FF3F3F76"/>
      <name val="Calibri"/>
      <family val="2"/>
      <scheme val="minor"/>
    </font>
    <font>
      <b/>
      <sz val="11"/>
      <color rgb="FF3F3F3F"/>
      <name val="Calibri"/>
      <family val="2"/>
      <scheme val="minor"/>
    </font>
    <font>
      <b/>
      <sz val="10"/>
      <name val="Arial"/>
      <family val="2"/>
    </font>
    <font>
      <sz val="10"/>
      <color theme="1"/>
      <name val="Arial"/>
      <family val="2"/>
    </font>
    <font>
      <sz val="8"/>
      <color rgb="FF000000"/>
      <name val="Segoe UI"/>
      <family val="2"/>
    </font>
    <font>
      <sz val="10"/>
      <color theme="0"/>
      <name val="Arial"/>
      <family val="2"/>
    </font>
    <font>
      <b/>
      <sz val="14"/>
      <color rgb="FFFF0000"/>
      <name val="Calibri"/>
      <family val="2"/>
      <scheme val="minor"/>
    </font>
    <font>
      <b/>
      <sz val="14"/>
      <color rgb="FFFF0000"/>
      <name val="Calibri Light"/>
      <family val="1"/>
      <scheme val="major"/>
    </font>
    <font>
      <sz val="11"/>
      <color rgb="FF0000FF"/>
      <name val="Calibri"/>
      <family val="2"/>
      <scheme val="minor"/>
    </font>
    <font>
      <i/>
      <sz val="11"/>
      <color rgb="FF0000FF"/>
      <name val="Calibri"/>
      <family val="2"/>
      <scheme val="minor"/>
    </font>
    <font>
      <i/>
      <sz val="12"/>
      <color rgb="FF0000FF"/>
      <name val="Calibri"/>
      <family val="2"/>
    </font>
    <font>
      <b/>
      <sz val="11"/>
      <color rgb="FF0000FF"/>
      <name val="Calibri"/>
      <family val="2"/>
      <scheme val="minor"/>
    </font>
    <font>
      <i/>
      <sz val="12"/>
      <name val="Arial"/>
      <family val="2"/>
    </font>
    <font>
      <sz val="11"/>
      <color rgb="FF7030A0"/>
      <name val="Calibri"/>
      <family val="2"/>
      <scheme val="minor"/>
    </font>
    <font>
      <sz val="11"/>
      <color rgb="FF7030A0"/>
      <name val="Calibri"/>
      <family val="2"/>
    </font>
    <font>
      <i/>
      <sz val="11"/>
      <color rgb="FF7030A0"/>
      <name val="Calibri"/>
      <family val="2"/>
    </font>
    <font>
      <b/>
      <u/>
      <sz val="11"/>
      <color rgb="FFFF0000"/>
      <name val="Calibri"/>
      <family val="2"/>
    </font>
    <font>
      <sz val="10"/>
      <color rgb="FFFF0000"/>
      <name val="Arial"/>
      <family val="2"/>
    </font>
    <font>
      <b/>
      <sz val="12"/>
      <color theme="1"/>
      <name val="Arial"/>
      <family val="2"/>
    </font>
    <font>
      <b/>
      <sz val="10"/>
      <name val="Calibri"/>
      <family val="2"/>
      <scheme val="minor"/>
    </font>
    <font>
      <b/>
      <sz val="11"/>
      <name val="Calibri"/>
      <family val="2"/>
      <scheme val="minor"/>
    </font>
    <font>
      <i/>
      <sz val="11"/>
      <color rgb="FF7030A0"/>
      <name val="Calibri"/>
      <family val="2"/>
      <scheme val="minor"/>
    </font>
    <font>
      <i/>
      <sz val="10"/>
      <name val="Arial"/>
      <family val="2"/>
    </font>
    <font>
      <b/>
      <sz val="11"/>
      <color rgb="FF0070C0"/>
      <name val="Calibri"/>
      <family val="2"/>
      <scheme val="minor"/>
    </font>
    <font>
      <b/>
      <sz val="12"/>
      <color rgb="FFFF0000"/>
      <name val="Calibri"/>
      <family val="2"/>
    </font>
    <font>
      <b/>
      <sz val="10"/>
      <name val="Calibri"/>
      <family val="2"/>
    </font>
    <font>
      <sz val="10"/>
      <name val="Calibri"/>
      <family val="2"/>
    </font>
    <font>
      <i/>
      <sz val="10"/>
      <name val="Calibri"/>
      <family val="2"/>
      <scheme val="minor"/>
    </font>
    <font>
      <sz val="9"/>
      <color indexed="81"/>
      <name val="Tahoma"/>
      <family val="2"/>
    </font>
    <font>
      <b/>
      <sz val="9"/>
      <color indexed="81"/>
      <name val="Tahoma"/>
      <family val="2"/>
    </font>
    <font>
      <i/>
      <sz val="9"/>
      <name val="Arial"/>
      <family val="2"/>
    </font>
    <font>
      <vertAlign val="superscript"/>
      <sz val="11"/>
      <color theme="1"/>
      <name val="Calibri"/>
      <family val="2"/>
    </font>
    <font>
      <b/>
      <u/>
      <sz val="11"/>
      <name val="Calibri"/>
      <family val="2"/>
    </font>
    <font>
      <sz val="10"/>
      <color rgb="FF0000FF"/>
      <name val="Calibri"/>
      <family val="2"/>
      <scheme val="minor"/>
    </font>
    <font>
      <sz val="9"/>
      <name val="Calibri"/>
      <family val="2"/>
    </font>
    <font>
      <i/>
      <vertAlign val="superscript"/>
      <sz val="11"/>
      <color theme="1"/>
      <name val="Calibri"/>
      <family val="2"/>
      <scheme val="minor"/>
    </font>
  </fonts>
  <fills count="19">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theme="0" tint="-4.9989318521683403E-2"/>
        <bgColor theme="0" tint="-0.24994659260841701"/>
      </patternFill>
    </fill>
    <fill>
      <patternFill patternType="solid">
        <fgColor rgb="FFF2F2F2"/>
      </patternFill>
    </fill>
    <fill>
      <patternFill patternType="solid">
        <fgColor theme="7" tint="0.79998168889431442"/>
        <bgColor theme="0" tint="-0.24994659260841701"/>
      </patternFill>
    </fill>
    <fill>
      <patternFill patternType="solid">
        <fgColor rgb="FFFFEB9C"/>
      </patternFill>
    </fill>
    <fill>
      <patternFill patternType="solid">
        <fgColor rgb="FFFFCC99"/>
      </patternFill>
    </fill>
    <fill>
      <patternFill patternType="solid">
        <fgColor theme="2" tint="-0.499984740745262"/>
        <bgColor indexed="64"/>
      </patternFill>
    </fill>
    <fill>
      <patternFill patternType="solid">
        <fgColor theme="4"/>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9" tint="0.59999389629810485"/>
        <bgColor theme="0" tint="-0.24994659260841701"/>
      </patternFill>
    </fill>
    <fill>
      <patternFill patternType="solid">
        <fgColor theme="5" tint="0.59999389629810485"/>
        <bgColor indexed="64"/>
      </patternFill>
    </fill>
    <fill>
      <patternFill patternType="solid">
        <fgColor theme="6" tint="0.79998168889431442"/>
        <bgColor theme="0" tint="-0.24994659260841701"/>
      </patternFill>
    </fill>
    <fill>
      <patternFill patternType="solid">
        <fgColor theme="0" tint="-4.9989318521683403E-2"/>
        <bgColor indexed="64"/>
      </patternFill>
    </fill>
    <fill>
      <patternFill patternType="solid">
        <fgColor theme="8" tint="0.79998168889431442"/>
        <bgColor indexed="64"/>
      </patternFill>
    </fill>
    <fill>
      <patternFill patternType="solid">
        <fgColor rgb="FFFFFF00"/>
        <bgColor indexed="64"/>
      </patternFill>
    </fill>
  </fills>
  <borders count="26">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auto="1"/>
      </left>
      <right/>
      <top style="thin">
        <color auto="1"/>
      </top>
      <bottom style="thin">
        <color auto="1"/>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thin">
        <color indexed="64"/>
      </left>
      <right/>
      <top/>
      <bottom/>
      <diagonal/>
    </border>
    <border>
      <left/>
      <right/>
      <top style="thin">
        <color indexed="64"/>
      </top>
      <bottom style="double">
        <color indexed="64"/>
      </bottom>
      <diagonal/>
    </border>
    <border>
      <left style="thin">
        <color rgb="FF3F3F3F"/>
      </left>
      <right style="thin">
        <color rgb="FF3F3F3F"/>
      </right>
      <top style="thin">
        <color rgb="FF3F3F3F"/>
      </top>
      <bottom style="thin">
        <color rgb="FF3F3F3F"/>
      </bottom>
      <diagonal/>
    </border>
    <border>
      <left/>
      <right style="thin">
        <color indexed="64"/>
      </right>
      <top style="thin">
        <color indexed="64"/>
      </top>
      <bottom/>
      <diagonal/>
    </border>
    <border>
      <left/>
      <right style="thin">
        <color indexed="64"/>
      </right>
      <top/>
      <bottom/>
      <diagonal/>
    </border>
    <border>
      <left style="thin">
        <color rgb="FF7F7F7F"/>
      </left>
      <right style="thin">
        <color indexed="64"/>
      </right>
      <top style="thin">
        <color indexed="64"/>
      </top>
      <bottom style="double">
        <color indexed="64"/>
      </bottom>
      <diagonal/>
    </border>
    <border>
      <left style="thin">
        <color rgb="FF7F7F7F"/>
      </left>
      <right style="thin">
        <color rgb="FF7F7F7F"/>
      </right>
      <top style="thin">
        <color rgb="FF7F7F7F"/>
      </top>
      <bottom/>
      <diagonal/>
    </border>
    <border>
      <left style="thin">
        <color rgb="FF7F7F7F"/>
      </left>
      <right style="thin">
        <color rgb="FF7F7F7F"/>
      </right>
      <top style="thin">
        <color indexed="64"/>
      </top>
      <bottom style="double">
        <color indexed="64"/>
      </bottom>
      <diagonal/>
    </border>
    <border>
      <left style="thin">
        <color rgb="FF7F7F7F"/>
      </left>
      <right style="thin">
        <color indexed="64"/>
      </right>
      <top style="thin">
        <color rgb="FF7F7F7F"/>
      </top>
      <bottom style="thin">
        <color rgb="FF7F7F7F"/>
      </bottom>
      <diagonal/>
    </border>
    <border>
      <left style="thin">
        <color indexed="64"/>
      </left>
      <right style="thin">
        <color rgb="FF7F7F7F"/>
      </right>
      <top style="thin">
        <color rgb="FF7F7F7F"/>
      </top>
      <bottom style="thin">
        <color rgb="FF7F7F7F"/>
      </bottom>
      <diagonal/>
    </border>
    <border>
      <left style="thin">
        <color rgb="FF7F7F7F"/>
      </left>
      <right style="thin">
        <color indexed="64"/>
      </right>
      <top style="thin">
        <color rgb="FF7F7F7F"/>
      </top>
      <bottom/>
      <diagonal/>
    </border>
    <border>
      <left style="thin">
        <color indexed="64"/>
      </left>
      <right style="thin">
        <color rgb="FF7F7F7F"/>
      </right>
      <top style="thin">
        <color rgb="FF7F7F7F"/>
      </top>
      <bottom/>
      <diagonal/>
    </border>
    <border>
      <left style="thin">
        <color indexed="64"/>
      </left>
      <right style="thin">
        <color rgb="FF7F7F7F"/>
      </right>
      <top style="thin">
        <color indexed="64"/>
      </top>
      <bottom style="double">
        <color indexed="64"/>
      </bottom>
      <diagonal/>
    </border>
    <border>
      <left style="thin">
        <color rgb="FF7F7F7F"/>
      </left>
      <right style="thin">
        <color rgb="FF7F7F7F"/>
      </right>
      <top style="thin">
        <color indexed="64"/>
      </top>
      <bottom style="thin">
        <color indexed="64"/>
      </bottom>
      <diagonal/>
    </border>
  </borders>
  <cellStyleXfs count="12">
    <xf numFmtId="0" fontId="0" fillId="0" borderId="0"/>
    <xf numFmtId="0" fontId="2" fillId="0" borderId="0"/>
    <xf numFmtId="0" fontId="1" fillId="0" borderId="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27" fillId="5" borderId="11" applyNumberFormat="0" applyAlignment="0" applyProtection="0"/>
    <xf numFmtId="0" fontId="36" fillId="7" borderId="0" applyNumberFormat="0" applyBorder="0" applyAlignment="0" applyProtection="0"/>
    <xf numFmtId="0" fontId="37" fillId="8" borderId="11" applyNumberFormat="0" applyAlignment="0" applyProtection="0"/>
    <xf numFmtId="0" fontId="38" fillId="5" borderId="14" applyNumberFormat="0" applyAlignment="0" applyProtection="0"/>
    <xf numFmtId="44" fontId="1" fillId="0" borderId="0" applyFont="0" applyFill="0" applyBorder="0" applyAlignment="0" applyProtection="0"/>
  </cellStyleXfs>
  <cellXfs count="482">
    <xf numFmtId="0" fontId="0" fillId="0" borderId="0" xfId="0"/>
    <xf numFmtId="0" fontId="2" fillId="0" borderId="0" xfId="1"/>
    <xf numFmtId="0" fontId="4" fillId="3" borderId="0" xfId="2" applyFont="1" applyFill="1" applyAlignment="1">
      <alignment horizontal="center" vertical="center"/>
    </xf>
    <xf numFmtId="0" fontId="2" fillId="3" borderId="0" xfId="1" applyFill="1"/>
    <xf numFmtId="0" fontId="6" fillId="3" borderId="0" xfId="1" applyFont="1" applyFill="1" applyAlignment="1">
      <alignment horizontal="left" vertical="center"/>
    </xf>
    <xf numFmtId="0" fontId="8" fillId="2" borderId="2" xfId="1" applyFont="1" applyFill="1" applyBorder="1" applyAlignment="1">
      <alignment vertical="center" wrapText="1"/>
    </xf>
    <xf numFmtId="0" fontId="9" fillId="3" borderId="0" xfId="1" applyFont="1" applyFill="1"/>
    <xf numFmtId="0" fontId="9" fillId="0" borderId="0" xfId="1" applyFont="1"/>
    <xf numFmtId="0" fontId="8" fillId="2" borderId="3" xfId="1" applyFont="1" applyFill="1" applyBorder="1" applyAlignment="1">
      <alignment vertical="center" wrapText="1"/>
    </xf>
    <xf numFmtId="0" fontId="8" fillId="2" borderId="0" xfId="1" applyFont="1" applyFill="1" applyBorder="1" applyAlignment="1">
      <alignment horizontal="center" vertical="center" wrapText="1"/>
    </xf>
    <xf numFmtId="0" fontId="10" fillId="0" borderId="4" xfId="1" applyFont="1" applyBorder="1" applyAlignment="1">
      <alignment vertical="center" wrapText="1"/>
    </xf>
    <xf numFmtId="164" fontId="12" fillId="2" borderId="0" xfId="1" applyNumberFormat="1" applyFont="1" applyFill="1" applyBorder="1" applyAlignment="1">
      <alignment vertical="center" wrapText="1"/>
    </xf>
    <xf numFmtId="0" fontId="14" fillId="3" borderId="0" xfId="1" applyFont="1" applyFill="1"/>
    <xf numFmtId="0" fontId="14" fillId="0" borderId="0" xfId="1" applyFont="1"/>
    <xf numFmtId="0" fontId="10" fillId="0" borderId="4" xfId="1" applyFont="1" applyBorder="1" applyAlignment="1">
      <alignment horizontal="left" vertical="center" wrapText="1" indent="1"/>
    </xf>
    <xf numFmtId="0" fontId="15" fillId="3" borderId="0" xfId="1" applyFont="1" applyFill="1"/>
    <xf numFmtId="0" fontId="15" fillId="0" borderId="0" xfId="1" applyFont="1"/>
    <xf numFmtId="0" fontId="17" fillId="3" borderId="0" xfId="1" applyFont="1" applyFill="1"/>
    <xf numFmtId="0" fontId="17" fillId="0" borderId="0" xfId="1" applyFont="1"/>
    <xf numFmtId="0" fontId="18" fillId="3" borderId="0" xfId="1" applyFont="1" applyFill="1"/>
    <xf numFmtId="0" fontId="18" fillId="0" borderId="0" xfId="1" applyFont="1"/>
    <xf numFmtId="49" fontId="3" fillId="3" borderId="0" xfId="1" applyNumberFormat="1" applyFont="1" applyFill="1" applyAlignment="1">
      <alignment horizontal="left"/>
    </xf>
    <xf numFmtId="43" fontId="2" fillId="0" borderId="0" xfId="3" applyFont="1"/>
    <xf numFmtId="0" fontId="13" fillId="0" borderId="4" xfId="1" applyFont="1" applyBorder="1" applyAlignment="1">
      <alignment horizontal="left" vertical="center" wrapText="1" indent="2"/>
    </xf>
    <xf numFmtId="0" fontId="5" fillId="3"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164" fontId="8" fillId="0" borderId="7" xfId="1" applyNumberFormat="1" applyFont="1" applyBorder="1" applyAlignment="1">
      <alignment vertical="center" wrapText="1"/>
    </xf>
    <xf numFmtId="0" fontId="2" fillId="0" borderId="0" xfId="1" applyFill="1" applyBorder="1"/>
    <xf numFmtId="0" fontId="6" fillId="0" borderId="0" xfId="1" applyFont="1" applyFill="1" applyAlignment="1">
      <alignment horizontal="left" vertical="center"/>
    </xf>
    <xf numFmtId="0" fontId="6" fillId="0" borderId="0" xfId="1" applyFont="1" applyFill="1" applyBorder="1" applyAlignment="1">
      <alignment horizontal="left" vertical="center"/>
    </xf>
    <xf numFmtId="0" fontId="8" fillId="2" borderId="6" xfId="1" applyFont="1" applyFill="1" applyBorder="1" applyAlignment="1">
      <alignment vertical="center" wrapText="1"/>
    </xf>
    <xf numFmtId="164" fontId="11" fillId="4" borderId="7" xfId="1" applyNumberFormat="1" applyFont="1" applyFill="1" applyBorder="1" applyAlignment="1">
      <alignment vertical="center" wrapText="1"/>
    </xf>
    <xf numFmtId="0" fontId="0" fillId="3" borderId="0" xfId="0" applyFill="1"/>
    <xf numFmtId="0" fontId="0" fillId="0" borderId="0" xfId="0"/>
    <xf numFmtId="164" fontId="8" fillId="0" borderId="7" xfId="1" applyNumberFormat="1" applyFont="1" applyBorder="1" applyAlignment="1">
      <alignment vertical="center" wrapText="1"/>
    </xf>
    <xf numFmtId="164" fontId="12" fillId="0" borderId="7" xfId="1" applyNumberFormat="1" applyFont="1" applyBorder="1" applyAlignment="1">
      <alignment vertical="center" wrapText="1"/>
    </xf>
    <xf numFmtId="0" fontId="21" fillId="0" borderId="0" xfId="0" applyFont="1"/>
    <xf numFmtId="0" fontId="6" fillId="3" borderId="0" xfId="1" applyFont="1" applyFill="1" applyAlignment="1">
      <alignment horizontal="left" vertical="center"/>
    </xf>
    <xf numFmtId="0" fontId="4" fillId="3" borderId="0" xfId="2" applyFont="1" applyFill="1" applyAlignment="1">
      <alignment horizontal="center" vertical="center"/>
    </xf>
    <xf numFmtId="0" fontId="16" fillId="0" borderId="9" xfId="1" applyFont="1" applyBorder="1" applyAlignment="1">
      <alignment horizontal="left" vertical="center" indent="2"/>
    </xf>
    <xf numFmtId="0" fontId="10" fillId="0" borderId="3" xfId="0" applyNumberFormat="1" applyFont="1" applyFill="1" applyBorder="1" applyAlignment="1" applyProtection="1">
      <alignment horizontal="left" vertical="center" indent="1"/>
    </xf>
    <xf numFmtId="0" fontId="0" fillId="0" borderId="0" xfId="0" applyBorder="1"/>
    <xf numFmtId="164" fontId="11" fillId="4" borderId="6" xfId="1" applyNumberFormat="1" applyFont="1" applyFill="1" applyBorder="1" applyAlignment="1">
      <alignment vertical="center" wrapText="1"/>
    </xf>
    <xf numFmtId="164" fontId="32" fillId="4" borderId="7" xfId="1" applyNumberFormat="1" applyFont="1" applyFill="1" applyBorder="1" applyAlignment="1">
      <alignment vertical="center" wrapText="1"/>
    </xf>
    <xf numFmtId="0" fontId="33" fillId="3" borderId="0" xfId="1" applyFont="1" applyFill="1"/>
    <xf numFmtId="0" fontId="33" fillId="0" borderId="0" xfId="1" applyFont="1"/>
    <xf numFmtId="166" fontId="11" fillId="4" borderId="7" xfId="3" applyNumberFormat="1" applyFont="1" applyFill="1" applyBorder="1" applyAlignment="1">
      <alignment vertical="center" wrapText="1"/>
    </xf>
    <xf numFmtId="166" fontId="11" fillId="2" borderId="0" xfId="3" applyNumberFormat="1" applyFont="1" applyFill="1" applyBorder="1" applyAlignment="1">
      <alignment vertical="center" wrapText="1"/>
    </xf>
    <xf numFmtId="166" fontId="8" fillId="0" borderId="7" xfId="3" applyNumberFormat="1" applyFont="1" applyBorder="1" applyAlignment="1">
      <alignment vertical="center" wrapText="1"/>
    </xf>
    <xf numFmtId="166" fontId="12" fillId="0" borderId="7" xfId="3" applyNumberFormat="1" applyFont="1" applyBorder="1" applyAlignment="1">
      <alignment vertical="center" wrapText="1"/>
    </xf>
    <xf numFmtId="165" fontId="0" fillId="0" borderId="5" xfId="6" applyNumberFormat="1" applyFont="1" applyBorder="1"/>
    <xf numFmtId="165" fontId="0" fillId="0" borderId="5" xfId="6" applyNumberFormat="1" applyFont="1" applyFill="1" applyBorder="1"/>
    <xf numFmtId="164" fontId="11" fillId="6" borderId="1" xfId="1" applyNumberFormat="1" applyFont="1" applyFill="1" applyBorder="1" applyAlignment="1">
      <alignment vertical="center" wrapText="1"/>
    </xf>
    <xf numFmtId="0" fontId="21" fillId="0" borderId="1" xfId="0" applyFont="1" applyBorder="1" applyAlignment="1">
      <alignment horizontal="center"/>
    </xf>
    <xf numFmtId="0" fontId="21" fillId="0" borderId="1" xfId="0" applyFont="1" applyBorder="1"/>
    <xf numFmtId="0" fontId="22" fillId="0" borderId="0" xfId="0" applyFont="1"/>
    <xf numFmtId="0" fontId="2" fillId="0" borderId="0" xfId="1" applyFill="1"/>
    <xf numFmtId="0" fontId="8" fillId="0" borderId="7" xfId="1" applyFont="1" applyFill="1" applyBorder="1" applyAlignment="1">
      <alignment horizontal="center" vertical="center" wrapText="1"/>
    </xf>
    <xf numFmtId="0" fontId="9" fillId="0" borderId="0" xfId="1" applyFont="1" applyFill="1"/>
    <xf numFmtId="0" fontId="14" fillId="0" borderId="0" xfId="1" applyFont="1" applyFill="1"/>
    <xf numFmtId="165" fontId="8" fillId="9" borderId="7" xfId="6" applyNumberFormat="1" applyFont="1" applyFill="1" applyBorder="1" applyAlignment="1">
      <alignment vertical="center" wrapText="1"/>
    </xf>
    <xf numFmtId="166" fontId="12" fillId="0" borderId="7" xfId="3" applyNumberFormat="1" applyFont="1" applyFill="1" applyBorder="1" applyAlignment="1">
      <alignment vertical="center" wrapText="1"/>
    </xf>
    <xf numFmtId="165" fontId="12" fillId="0" borderId="7" xfId="6" applyNumberFormat="1" applyFont="1" applyFill="1" applyBorder="1" applyAlignment="1">
      <alignment vertical="center" wrapText="1"/>
    </xf>
    <xf numFmtId="0" fontId="29" fillId="0" borderId="7" xfId="1" applyFont="1" applyFill="1" applyBorder="1" applyAlignment="1">
      <alignment vertical="center" wrapText="1"/>
    </xf>
    <xf numFmtId="0" fontId="40" fillId="0" borderId="0" xfId="1" applyFont="1" applyFill="1"/>
    <xf numFmtId="0" fontId="0" fillId="10" borderId="0" xfId="0" applyFill="1"/>
    <xf numFmtId="0" fontId="21" fillId="10" borderId="0" xfId="0" applyFont="1" applyFill="1" applyAlignment="1"/>
    <xf numFmtId="0" fontId="21" fillId="0" borderId="0" xfId="0" applyFont="1" applyAlignment="1"/>
    <xf numFmtId="0" fontId="21" fillId="3" borderId="0" xfId="0" applyFont="1" applyFill="1"/>
    <xf numFmtId="0" fontId="0" fillId="3" borderId="0" xfId="0" applyFill="1" applyAlignment="1"/>
    <xf numFmtId="0" fontId="0" fillId="3" borderId="0" xfId="0" applyFill="1" applyAlignment="1">
      <alignment horizontal="left"/>
    </xf>
    <xf numFmtId="0" fontId="25" fillId="10" borderId="0" xfId="0" applyFont="1" applyFill="1"/>
    <xf numFmtId="0" fontId="25" fillId="0" borderId="0" xfId="0" applyFont="1"/>
    <xf numFmtId="0" fontId="0" fillId="3" borderId="0" xfId="0" applyFont="1" applyFill="1" applyAlignment="1">
      <alignment vertical="center"/>
    </xf>
    <xf numFmtId="9" fontId="25" fillId="10" borderId="0" xfId="6" applyFont="1" applyFill="1"/>
    <xf numFmtId="9" fontId="25" fillId="0" borderId="0" xfId="6" applyFont="1"/>
    <xf numFmtId="0" fontId="21" fillId="3" borderId="0" xfId="0" applyFont="1" applyFill="1" applyBorder="1"/>
    <xf numFmtId="0" fontId="0" fillId="3" borderId="0" xfId="0" applyFill="1" applyBorder="1"/>
    <xf numFmtId="0" fontId="21" fillId="3" borderId="5" xfId="0" applyFont="1" applyFill="1" applyBorder="1"/>
    <xf numFmtId="0" fontId="0" fillId="3" borderId="5" xfId="0" applyFill="1" applyBorder="1"/>
    <xf numFmtId="0" fontId="21" fillId="3" borderId="0" xfId="0" applyFont="1" applyFill="1" applyBorder="1" applyAlignment="1">
      <alignment vertical="top"/>
    </xf>
    <xf numFmtId="0" fontId="23" fillId="3" borderId="0" xfId="0" applyFont="1" applyFill="1" applyBorder="1" applyAlignment="1">
      <alignment vertical="top"/>
    </xf>
    <xf numFmtId="0" fontId="25" fillId="3" borderId="0" xfId="0" applyFont="1" applyFill="1"/>
    <xf numFmtId="9" fontId="25" fillId="3" borderId="0" xfId="6" applyFont="1" applyFill="1"/>
    <xf numFmtId="0" fontId="21" fillId="3" borderId="9" xfId="0" applyFont="1" applyFill="1" applyBorder="1"/>
    <xf numFmtId="0" fontId="0" fillId="3" borderId="6" xfId="0" applyFill="1" applyBorder="1"/>
    <xf numFmtId="0" fontId="21" fillId="0" borderId="0" xfId="0" applyFont="1" applyAlignment="1">
      <alignment horizontal="right"/>
    </xf>
    <xf numFmtId="0" fontId="42" fillId="0" borderId="0" xfId="1" applyFont="1" applyFill="1"/>
    <xf numFmtId="0" fontId="18" fillId="0" borderId="0" xfId="1" applyFont="1" applyFill="1"/>
    <xf numFmtId="0" fontId="43" fillId="0" borderId="0" xfId="0" applyFont="1"/>
    <xf numFmtId="166" fontId="45" fillId="0" borderId="0" xfId="3" applyNumberFormat="1" applyFont="1"/>
    <xf numFmtId="166" fontId="46" fillId="0" borderId="0" xfId="0" applyNumberFormat="1" applyFont="1"/>
    <xf numFmtId="164" fontId="11" fillId="0" borderId="7" xfId="1" applyNumberFormat="1" applyFont="1" applyFill="1" applyBorder="1" applyAlignment="1">
      <alignment vertical="center" wrapText="1"/>
    </xf>
    <xf numFmtId="166" fontId="32" fillId="0" borderId="7" xfId="3" applyNumberFormat="1" applyFont="1" applyBorder="1" applyAlignment="1">
      <alignment vertical="center" wrapText="1"/>
    </xf>
    <xf numFmtId="164" fontId="32" fillId="0" borderId="7" xfId="1" applyNumberFormat="1" applyFont="1" applyBorder="1" applyAlignment="1">
      <alignment vertical="center" wrapText="1"/>
    </xf>
    <xf numFmtId="164" fontId="45" fillId="5" borderId="11" xfId="7" applyNumberFormat="1" applyFont="1" applyAlignment="1">
      <alignment vertical="center" wrapText="1"/>
    </xf>
    <xf numFmtId="166" fontId="45" fillId="5" borderId="11" xfId="7" applyNumberFormat="1" applyFont="1" applyAlignment="1">
      <alignment vertical="center" wrapText="1"/>
    </xf>
    <xf numFmtId="166" fontId="48" fillId="0" borderId="11" xfId="3" applyNumberFormat="1" applyFont="1" applyFill="1" applyBorder="1" applyAlignment="1">
      <alignment vertical="center" wrapText="1"/>
    </xf>
    <xf numFmtId="166" fontId="24" fillId="0" borderId="11" xfId="7" applyNumberFormat="1" applyFont="1" applyFill="1" applyAlignment="1">
      <alignment vertical="center" wrapText="1"/>
    </xf>
    <xf numFmtId="164" fontId="12" fillId="2" borderId="1" xfId="1" applyNumberFormat="1" applyFont="1" applyFill="1" applyBorder="1" applyAlignment="1">
      <alignment vertical="center" wrapText="1"/>
    </xf>
    <xf numFmtId="0" fontId="31" fillId="0" borderId="4" xfId="1" applyFont="1" applyBorder="1" applyAlignment="1">
      <alignment vertical="center" wrapText="1"/>
    </xf>
    <xf numFmtId="0" fontId="28" fillId="0" borderId="4" xfId="1" applyFont="1" applyBorder="1" applyAlignment="1">
      <alignment horizontal="left" vertical="center" wrapText="1" indent="2"/>
    </xf>
    <xf numFmtId="0" fontId="31" fillId="0" borderId="9" xfId="0" applyNumberFormat="1" applyFont="1" applyFill="1" applyBorder="1" applyAlignment="1" applyProtection="1">
      <alignment horizontal="left" vertical="center" wrapText="1" indent="1"/>
    </xf>
    <xf numFmtId="0" fontId="29" fillId="2" borderId="1" xfId="1" applyFont="1" applyFill="1" applyBorder="1" applyAlignment="1">
      <alignment vertical="center" wrapText="1"/>
    </xf>
    <xf numFmtId="0" fontId="21" fillId="11" borderId="11" xfId="7" applyNumberFormat="1" applyFont="1" applyFill="1" applyAlignment="1" applyProtection="1">
      <alignment horizontal="left" vertical="center" wrapText="1" indent="1"/>
    </xf>
    <xf numFmtId="166" fontId="24" fillId="11" borderId="11" xfId="7" applyNumberFormat="1" applyFont="1" applyFill="1" applyAlignment="1">
      <alignment vertical="center" wrapText="1"/>
    </xf>
    <xf numFmtId="166" fontId="48" fillId="11" borderId="11" xfId="7" applyNumberFormat="1" applyFont="1" applyFill="1" applyAlignment="1">
      <alignment vertical="center" wrapText="1"/>
    </xf>
    <xf numFmtId="0" fontId="21" fillId="11" borderId="11" xfId="7" applyFont="1" applyFill="1" applyAlignment="1">
      <alignment horizontal="left" vertical="center" wrapText="1"/>
    </xf>
    <xf numFmtId="164" fontId="24" fillId="11" borderId="11" xfId="7" applyNumberFormat="1" applyFont="1" applyFill="1" applyAlignment="1">
      <alignment vertical="center" wrapText="1"/>
    </xf>
    <xf numFmtId="164" fontId="48" fillId="11" borderId="11" xfId="7" applyNumberFormat="1" applyFont="1" applyFill="1" applyAlignment="1">
      <alignment vertical="center" wrapText="1"/>
    </xf>
    <xf numFmtId="0" fontId="21" fillId="11" borderId="18" xfId="7" applyFont="1" applyFill="1" applyBorder="1" applyAlignment="1">
      <alignment horizontal="left" vertical="center" wrapText="1"/>
    </xf>
    <xf numFmtId="164" fontId="24" fillId="11" borderId="18" xfId="7" applyNumberFormat="1" applyFont="1" applyFill="1" applyBorder="1" applyAlignment="1">
      <alignment vertical="center" wrapText="1"/>
    </xf>
    <xf numFmtId="164" fontId="48" fillId="11" borderId="18" xfId="7" applyNumberFormat="1" applyFont="1" applyFill="1" applyBorder="1" applyAlignment="1">
      <alignment vertical="center" wrapText="1"/>
    </xf>
    <xf numFmtId="164" fontId="11" fillId="6" borderId="10" xfId="1" applyNumberFormat="1" applyFont="1" applyFill="1" applyBorder="1" applyAlignment="1">
      <alignment vertical="center" wrapText="1"/>
    </xf>
    <xf numFmtId="166" fontId="11" fillId="2" borderId="13" xfId="3" applyNumberFormat="1" applyFont="1" applyFill="1" applyBorder="1" applyAlignment="1">
      <alignment vertical="center" wrapText="1"/>
    </xf>
    <xf numFmtId="166" fontId="11" fillId="13" borderId="7" xfId="3" applyNumberFormat="1" applyFont="1" applyFill="1" applyBorder="1" applyAlignment="1">
      <alignment vertical="center" wrapText="1"/>
    </xf>
    <xf numFmtId="0" fontId="21" fillId="14" borderId="19" xfId="7" applyFont="1" applyFill="1" applyBorder="1" applyAlignment="1">
      <alignment vertical="center" wrapText="1"/>
    </xf>
    <xf numFmtId="164" fontId="24" fillId="14" borderId="19" xfId="7" applyNumberFormat="1" applyFont="1" applyFill="1" applyBorder="1" applyAlignment="1">
      <alignment vertical="center" wrapText="1"/>
    </xf>
    <xf numFmtId="164" fontId="48" fillId="14" borderId="19" xfId="7" applyNumberFormat="1" applyFont="1" applyFill="1" applyBorder="1" applyAlignment="1">
      <alignment vertical="center" wrapText="1"/>
    </xf>
    <xf numFmtId="164" fontId="48" fillId="14" borderId="17" xfId="7" applyNumberFormat="1" applyFont="1" applyFill="1" applyBorder="1" applyAlignment="1">
      <alignment vertical="center" wrapText="1"/>
    </xf>
    <xf numFmtId="164" fontId="1" fillId="0" borderId="11" xfId="7" applyNumberFormat="1" applyFont="1" applyFill="1" applyAlignment="1">
      <alignment vertical="center" wrapText="1"/>
    </xf>
    <xf numFmtId="166" fontId="1" fillId="0" borderId="11" xfId="7" applyNumberFormat="1" applyFont="1" applyFill="1" applyAlignment="1">
      <alignment vertical="center" wrapText="1"/>
    </xf>
    <xf numFmtId="0" fontId="1" fillId="0" borderId="11" xfId="7" applyFont="1" applyFill="1" applyAlignment="1">
      <alignment horizontal="left" vertical="center" wrapText="1" indent="2"/>
    </xf>
    <xf numFmtId="164" fontId="45" fillId="0" borderId="11" xfId="7" applyNumberFormat="1" applyFont="1" applyFill="1" applyAlignment="1">
      <alignment vertical="center" wrapText="1"/>
    </xf>
    <xf numFmtId="166" fontId="45" fillId="0" borderId="11" xfId="7" applyNumberFormat="1" applyFont="1" applyFill="1" applyAlignment="1">
      <alignment vertical="center" wrapText="1"/>
    </xf>
    <xf numFmtId="0" fontId="28" fillId="0" borderId="4" xfId="1" applyFont="1" applyBorder="1" applyAlignment="1">
      <alignment horizontal="left" vertical="center" wrapText="1" indent="1"/>
    </xf>
    <xf numFmtId="0" fontId="28" fillId="0" borderId="2" xfId="1" applyFont="1" applyBorder="1" applyAlignment="1">
      <alignment horizontal="left" vertical="center" wrapText="1" indent="1"/>
    </xf>
    <xf numFmtId="0" fontId="31" fillId="0" borderId="4" xfId="1" applyFont="1" applyBorder="1" applyAlignment="1">
      <alignment horizontal="left" vertical="center" wrapText="1"/>
    </xf>
    <xf numFmtId="0" fontId="18" fillId="0" borderId="0" xfId="1" applyFont="1" applyFill="1" applyBorder="1" applyAlignment="1"/>
    <xf numFmtId="164" fontId="35" fillId="12" borderId="7" xfId="1" applyNumberFormat="1" applyFont="1" applyFill="1" applyBorder="1" applyAlignment="1">
      <alignment vertical="center" wrapText="1"/>
    </xf>
    <xf numFmtId="164" fontId="34" fillId="12" borderId="7" xfId="1" applyNumberFormat="1" applyFont="1" applyFill="1" applyBorder="1" applyAlignment="1">
      <alignment vertical="center" wrapText="1"/>
    </xf>
    <xf numFmtId="0" fontId="22" fillId="0" borderId="11" xfId="7" applyFont="1" applyFill="1" applyAlignment="1">
      <alignment horizontal="left" vertical="center" wrapText="1" indent="2"/>
    </xf>
    <xf numFmtId="166" fontId="22" fillId="0" borderId="11" xfId="7" applyNumberFormat="1" applyFont="1" applyFill="1" applyAlignment="1">
      <alignment vertical="center" wrapText="1"/>
    </xf>
    <xf numFmtId="166" fontId="46" fillId="0" borderId="11" xfId="7" applyNumberFormat="1" applyFont="1" applyFill="1" applyAlignment="1">
      <alignment vertical="center" wrapText="1"/>
    </xf>
    <xf numFmtId="166" fontId="46" fillId="5" borderId="11" xfId="7" applyNumberFormat="1" applyFont="1" applyAlignment="1">
      <alignment vertical="center" wrapText="1"/>
    </xf>
    <xf numFmtId="166" fontId="47" fillId="2" borderId="0" xfId="3" applyNumberFormat="1" applyFont="1" applyFill="1" applyBorder="1" applyAlignment="1">
      <alignment vertical="center" wrapText="1"/>
    </xf>
    <xf numFmtId="164" fontId="47" fillId="4" borderId="6" xfId="1" applyNumberFormat="1" applyFont="1" applyFill="1" applyBorder="1" applyAlignment="1">
      <alignment vertical="center" wrapText="1"/>
    </xf>
    <xf numFmtId="0" fontId="49" fillId="3" borderId="0" xfId="1" applyFont="1" applyFill="1"/>
    <xf numFmtId="0" fontId="49" fillId="0" borderId="0" xfId="1" applyFont="1"/>
    <xf numFmtId="0" fontId="34" fillId="12" borderId="7" xfId="1" applyFont="1" applyFill="1" applyBorder="1" applyAlignment="1">
      <alignment horizontal="center" vertical="center" wrapText="1"/>
    </xf>
    <xf numFmtId="166" fontId="35" fillId="12" borderId="7" xfId="3" applyNumberFormat="1" applyFont="1" applyFill="1" applyBorder="1" applyAlignment="1">
      <alignment vertical="center" wrapText="1"/>
    </xf>
    <xf numFmtId="164" fontId="50" fillId="11" borderId="22" xfId="7" applyNumberFormat="1" applyFont="1" applyFill="1" applyBorder="1" applyAlignment="1">
      <alignment vertical="center" wrapText="1"/>
    </xf>
    <xf numFmtId="166" fontId="52" fillId="12" borderId="7" xfId="3" applyNumberFormat="1" applyFont="1" applyFill="1" applyBorder="1" applyAlignment="1">
      <alignment vertical="center" wrapText="1"/>
    </xf>
    <xf numFmtId="168" fontId="35" fillId="12" borderId="7" xfId="11" applyNumberFormat="1" applyFont="1" applyFill="1" applyBorder="1" applyAlignment="1">
      <alignment vertical="center" wrapText="1"/>
    </xf>
    <xf numFmtId="168" fontId="11" fillId="13" borderId="7" xfId="11" applyNumberFormat="1" applyFont="1" applyFill="1" applyBorder="1" applyAlignment="1">
      <alignment vertical="center" wrapText="1"/>
    </xf>
    <xf numFmtId="168" fontId="11" fillId="4" borderId="7" xfId="11" applyNumberFormat="1" applyFont="1" applyFill="1" applyBorder="1" applyAlignment="1">
      <alignment vertical="center" wrapText="1"/>
    </xf>
    <xf numFmtId="168" fontId="11" fillId="2" borderId="0" xfId="11" applyNumberFormat="1" applyFont="1" applyFill="1" applyBorder="1" applyAlignment="1">
      <alignment vertical="center" wrapText="1"/>
    </xf>
    <xf numFmtId="168" fontId="11" fillId="4" borderId="7" xfId="1" applyNumberFormat="1" applyFont="1" applyFill="1" applyBorder="1" applyAlignment="1">
      <alignment vertical="center" wrapText="1"/>
    </xf>
    <xf numFmtId="168" fontId="11" fillId="2" borderId="0" xfId="1" applyNumberFormat="1" applyFont="1" applyFill="1" applyBorder="1" applyAlignment="1">
      <alignment vertical="center" wrapText="1"/>
    </xf>
    <xf numFmtId="168" fontId="11" fillId="13" borderId="7" xfId="1" applyNumberFormat="1" applyFont="1" applyFill="1" applyBorder="1" applyAlignment="1">
      <alignment vertical="center" wrapText="1"/>
    </xf>
    <xf numFmtId="168" fontId="11" fillId="4" borderId="7" xfId="3" applyNumberFormat="1" applyFont="1" applyFill="1" applyBorder="1" applyAlignment="1">
      <alignment vertical="center" wrapText="1"/>
    </xf>
    <xf numFmtId="168" fontId="11" fillId="2" borderId="0" xfId="3" applyNumberFormat="1" applyFont="1" applyFill="1" applyBorder="1" applyAlignment="1">
      <alignment vertical="center" wrapText="1"/>
    </xf>
    <xf numFmtId="168" fontId="32" fillId="0" borderId="7" xfId="3" applyNumberFormat="1" applyFont="1" applyBorder="1" applyAlignment="1">
      <alignment vertical="center" wrapText="1"/>
    </xf>
    <xf numFmtId="0" fontId="55" fillId="0" borderId="0" xfId="1" applyFont="1" applyFill="1" applyBorder="1" applyAlignment="1"/>
    <xf numFmtId="0" fontId="40" fillId="0" borderId="0" xfId="1" applyFont="1" applyFill="1" applyBorder="1"/>
    <xf numFmtId="0" fontId="6" fillId="3" borderId="0" xfId="1" applyFont="1" applyFill="1" applyAlignment="1">
      <alignment horizontal="left" vertical="center"/>
    </xf>
    <xf numFmtId="0" fontId="21" fillId="0" borderId="0" xfId="0" applyFont="1" applyAlignment="1">
      <alignment horizontal="center"/>
    </xf>
    <xf numFmtId="166" fontId="35" fillId="12" borderId="7" xfId="1" applyNumberFormat="1" applyFont="1" applyFill="1" applyBorder="1" applyAlignment="1">
      <alignment vertical="center" wrapText="1"/>
    </xf>
    <xf numFmtId="0" fontId="21" fillId="11" borderId="11" xfId="7" applyFont="1" applyFill="1" applyAlignment="1" applyProtection="1">
      <alignment horizontal="left" vertical="center" wrapText="1"/>
    </xf>
    <xf numFmtId="164" fontId="24" fillId="11" borderId="11" xfId="7" applyNumberFormat="1" applyFont="1" applyFill="1" applyAlignment="1" applyProtection="1">
      <alignment vertical="center" wrapText="1"/>
    </xf>
    <xf numFmtId="164" fontId="48" fillId="11" borderId="11" xfId="7" applyNumberFormat="1" applyFont="1" applyFill="1" applyAlignment="1" applyProtection="1">
      <alignment vertical="center" wrapText="1"/>
    </xf>
    <xf numFmtId="166" fontId="11" fillId="2" borderId="0" xfId="3" applyNumberFormat="1" applyFont="1" applyFill="1" applyBorder="1" applyAlignment="1" applyProtection="1">
      <alignment vertical="center" wrapText="1"/>
    </xf>
    <xf numFmtId="0" fontId="33" fillId="0" borderId="0" xfId="1" applyFont="1" applyFill="1"/>
    <xf numFmtId="0" fontId="15" fillId="0" borderId="0" xfId="1" applyFont="1" applyFill="1"/>
    <xf numFmtId="0" fontId="17" fillId="0" borderId="0" xfId="1" applyFont="1" applyFill="1"/>
    <xf numFmtId="49" fontId="3" fillId="0" borderId="0" xfId="1" applyNumberFormat="1" applyFont="1" applyFill="1" applyAlignment="1">
      <alignment horizontal="left"/>
    </xf>
    <xf numFmtId="0" fontId="6" fillId="3" borderId="0" xfId="1" applyFont="1" applyFill="1" applyAlignment="1">
      <alignment horizontal="left" vertical="center"/>
    </xf>
    <xf numFmtId="165" fontId="0" fillId="0" borderId="0" xfId="0" applyNumberFormat="1"/>
    <xf numFmtId="0" fontId="42" fillId="0" borderId="0" xfId="1" applyFont="1" applyFill="1" applyBorder="1"/>
    <xf numFmtId="168" fontId="12" fillId="0" borderId="7" xfId="11" applyNumberFormat="1" applyFont="1" applyBorder="1" applyAlignment="1">
      <alignment vertical="center" wrapText="1"/>
    </xf>
    <xf numFmtId="164" fontId="11" fillId="13" borderId="7" xfId="1" applyNumberFormat="1" applyFont="1" applyFill="1" applyBorder="1" applyAlignment="1" applyProtection="1">
      <alignment vertical="center" wrapText="1"/>
    </xf>
    <xf numFmtId="0" fontId="9" fillId="3" borderId="0" xfId="1" applyNumberFormat="1" applyFont="1" applyFill="1"/>
    <xf numFmtId="0" fontId="9" fillId="0" borderId="0" xfId="1" applyNumberFormat="1" applyFont="1"/>
    <xf numFmtId="0" fontId="3" fillId="3" borderId="0" xfId="1" applyNumberFormat="1" applyFont="1" applyFill="1" applyAlignment="1">
      <alignment horizontal="left"/>
    </xf>
    <xf numFmtId="0" fontId="9" fillId="0" borderId="0" xfId="1" applyNumberFormat="1" applyFont="1" applyFill="1"/>
    <xf numFmtId="0" fontId="14" fillId="0" borderId="0" xfId="1" applyNumberFormat="1" applyFont="1" applyFill="1"/>
    <xf numFmtId="0" fontId="33" fillId="0" borderId="0" xfId="1" applyNumberFormat="1" applyFont="1" applyFill="1"/>
    <xf numFmtId="0" fontId="15" fillId="0" borderId="0" xfId="1" applyNumberFormat="1" applyFont="1" applyFill="1"/>
    <xf numFmtId="0" fontId="17" fillId="0" borderId="0" xfId="1" applyNumberFormat="1" applyFont="1" applyFill="1"/>
    <xf numFmtId="0" fontId="18" fillId="0" borderId="0" xfId="1" applyNumberFormat="1" applyFont="1" applyFill="1"/>
    <xf numFmtId="0" fontId="8" fillId="2" borderId="7" xfId="1" applyFont="1" applyFill="1" applyBorder="1" applyAlignment="1">
      <alignment horizontal="center" vertical="center" wrapText="1"/>
    </xf>
    <xf numFmtId="164" fontId="58" fillId="11" borderId="20" xfId="7" applyNumberFormat="1" applyFont="1" applyFill="1" applyBorder="1" applyAlignment="1" applyProtection="1">
      <alignment vertical="center" wrapText="1"/>
    </xf>
    <xf numFmtId="166" fontId="58" fillId="11" borderId="20" xfId="7" applyNumberFormat="1" applyFont="1" applyFill="1" applyBorder="1" applyAlignment="1">
      <alignment vertical="center" wrapText="1"/>
    </xf>
    <xf numFmtId="164" fontId="58" fillId="11" borderId="22" xfId="7" applyNumberFormat="1" applyFont="1" applyFill="1" applyBorder="1" applyAlignment="1">
      <alignment vertical="center" wrapText="1"/>
    </xf>
    <xf numFmtId="164" fontId="58" fillId="14" borderId="17" xfId="7" applyNumberFormat="1" applyFont="1" applyFill="1" applyBorder="1" applyAlignment="1">
      <alignment vertical="center" wrapText="1"/>
    </xf>
    <xf numFmtId="164" fontId="35" fillId="15" borderId="10" xfId="1" applyNumberFormat="1" applyFont="1" applyFill="1" applyBorder="1" applyAlignment="1">
      <alignment vertical="center" wrapText="1"/>
    </xf>
    <xf numFmtId="164" fontId="35" fillId="15" borderId="3" xfId="1" applyNumberFormat="1" applyFont="1" applyFill="1" applyBorder="1" applyAlignment="1">
      <alignment vertical="center" wrapText="1"/>
    </xf>
    <xf numFmtId="164" fontId="52" fillId="12" borderId="7" xfId="1" applyNumberFormat="1" applyFont="1" applyFill="1" applyBorder="1" applyAlignment="1">
      <alignment vertical="center" wrapText="1"/>
    </xf>
    <xf numFmtId="164" fontId="58" fillId="11" borderId="20" xfId="7" applyNumberFormat="1" applyFont="1" applyFill="1" applyBorder="1" applyAlignment="1">
      <alignment vertical="center" wrapText="1"/>
    </xf>
    <xf numFmtId="164" fontId="7" fillId="11" borderId="11" xfId="7" applyNumberFormat="1" applyFont="1" applyFill="1" applyAlignment="1">
      <alignment vertical="center" wrapText="1"/>
    </xf>
    <xf numFmtId="166" fontId="58" fillId="12" borderId="20" xfId="3" applyNumberFormat="1" applyFont="1" applyFill="1" applyBorder="1" applyAlignment="1">
      <alignment vertical="center" wrapText="1"/>
    </xf>
    <xf numFmtId="0" fontId="59" fillId="0" borderId="0" xfId="1" applyFont="1"/>
    <xf numFmtId="166" fontId="60" fillId="0" borderId="11" xfId="3" applyNumberFormat="1" applyFont="1" applyFill="1" applyBorder="1" applyAlignment="1">
      <alignment vertical="center" wrapText="1"/>
    </xf>
    <xf numFmtId="0" fontId="61" fillId="0" borderId="7" xfId="1" applyFont="1" applyFill="1" applyBorder="1" applyAlignment="1">
      <alignment horizontal="center" vertical="center" wrapText="1"/>
    </xf>
    <xf numFmtId="0" fontId="16" fillId="0" borderId="4" xfId="1" applyFont="1" applyFill="1" applyBorder="1" applyAlignment="1">
      <alignment horizontal="left" vertical="center" wrapText="1" indent="2"/>
    </xf>
    <xf numFmtId="0" fontId="62" fillId="0" borderId="0" xfId="1" applyFont="1" applyFill="1" applyBorder="1" applyAlignment="1">
      <alignment vertical="center" wrapText="1"/>
    </xf>
    <xf numFmtId="0" fontId="62" fillId="0" borderId="0" xfId="1" applyFont="1" applyFill="1" applyBorder="1" applyAlignment="1">
      <alignment horizontal="center" vertical="center" wrapText="1"/>
    </xf>
    <xf numFmtId="0" fontId="63" fillId="0" borderId="0" xfId="1" applyFont="1" applyFill="1" applyBorder="1" applyAlignment="1">
      <alignment horizontal="left" vertical="center" wrapText="1" indent="2"/>
    </xf>
    <xf numFmtId="166" fontId="63" fillId="0" borderId="0" xfId="3" applyNumberFormat="1" applyFont="1" applyFill="1" applyBorder="1" applyAlignment="1">
      <alignment vertical="center" wrapText="1"/>
    </xf>
    <xf numFmtId="0" fontId="24" fillId="0" borderId="0" xfId="0" applyFont="1"/>
    <xf numFmtId="0" fontId="57" fillId="0" borderId="1" xfId="0" applyFont="1" applyBorder="1" applyAlignment="1">
      <alignment horizontal="center"/>
    </xf>
    <xf numFmtId="166" fontId="24" fillId="0" borderId="0" xfId="3" applyNumberFormat="1" applyFont="1"/>
    <xf numFmtId="166" fontId="7" fillId="0" borderId="0" xfId="0" applyNumberFormat="1" applyFont="1"/>
    <xf numFmtId="164" fontId="12" fillId="0" borderId="7" xfId="1" applyNumberFormat="1" applyFont="1" applyFill="1" applyBorder="1" applyAlignment="1">
      <alignment vertical="center" wrapText="1"/>
    </xf>
    <xf numFmtId="168" fontId="11" fillId="13" borderId="7" xfId="11" applyNumberFormat="1" applyFont="1" applyFill="1" applyBorder="1" applyAlignment="1" applyProtection="1">
      <alignment vertical="center" wrapText="1"/>
      <protection locked="0"/>
    </xf>
    <xf numFmtId="168" fontId="12" fillId="0" borderId="7" xfId="11" applyNumberFormat="1" applyFont="1" applyFill="1" applyBorder="1" applyAlignment="1" applyProtection="1">
      <alignment vertical="center" wrapText="1"/>
      <protection locked="0"/>
    </xf>
    <xf numFmtId="166" fontId="24" fillId="0" borderId="11" xfId="3" applyNumberFormat="1" applyFont="1" applyFill="1" applyBorder="1" applyAlignment="1">
      <alignment vertical="center" wrapText="1"/>
    </xf>
    <xf numFmtId="166" fontId="11" fillId="13" borderId="7" xfId="3" applyNumberFormat="1" applyFont="1" applyFill="1" applyBorder="1" applyAlignment="1" applyProtection="1">
      <alignment vertical="center" wrapText="1"/>
      <protection locked="0"/>
    </xf>
    <xf numFmtId="168" fontId="12" fillId="0" borderId="7" xfId="3" applyNumberFormat="1" applyFont="1" applyFill="1" applyBorder="1" applyAlignment="1" applyProtection="1">
      <alignment vertical="center" wrapText="1"/>
      <protection locked="0"/>
    </xf>
    <xf numFmtId="168" fontId="8" fillId="0" borderId="7" xfId="3" applyNumberFormat="1" applyFont="1" applyFill="1" applyBorder="1" applyAlignment="1">
      <alignment vertical="center" wrapText="1"/>
    </xf>
    <xf numFmtId="166" fontId="12" fillId="0" borderId="7" xfId="3" applyNumberFormat="1" applyFont="1" applyFill="1" applyBorder="1" applyAlignment="1" applyProtection="1">
      <alignment vertical="center" wrapText="1"/>
      <protection locked="0"/>
    </xf>
    <xf numFmtId="168" fontId="11" fillId="13" borderId="7" xfId="1" applyNumberFormat="1" applyFont="1" applyFill="1" applyBorder="1" applyAlignment="1" applyProtection="1">
      <alignment vertical="center" wrapText="1"/>
      <protection locked="0"/>
    </xf>
    <xf numFmtId="168" fontId="11" fillId="4" borderId="7" xfId="11" applyNumberFormat="1" applyFont="1" applyFill="1" applyBorder="1" applyAlignment="1" applyProtection="1">
      <alignment vertical="center" wrapText="1"/>
      <protection locked="0"/>
    </xf>
    <xf numFmtId="168" fontId="11" fillId="2" borderId="0" xfId="11" applyNumberFormat="1" applyFont="1" applyFill="1" applyBorder="1" applyAlignment="1" applyProtection="1">
      <alignment vertical="center" wrapText="1"/>
      <protection locked="0"/>
    </xf>
    <xf numFmtId="166" fontId="11" fillId="4" borderId="7" xfId="3" applyNumberFormat="1" applyFont="1" applyFill="1" applyBorder="1" applyAlignment="1" applyProtection="1">
      <alignment vertical="center" wrapText="1"/>
      <protection locked="0"/>
    </xf>
    <xf numFmtId="166" fontId="11" fillId="2" borderId="0" xfId="3" applyNumberFormat="1" applyFont="1" applyFill="1" applyBorder="1" applyAlignment="1" applyProtection="1">
      <alignment vertical="center" wrapText="1"/>
      <protection locked="0"/>
    </xf>
    <xf numFmtId="0" fontId="6" fillId="3" borderId="0" xfId="1" applyFont="1" applyFill="1" applyAlignment="1">
      <alignment horizontal="left" vertical="center"/>
    </xf>
    <xf numFmtId="0" fontId="57" fillId="0" borderId="0" xfId="0" applyFont="1"/>
    <xf numFmtId="43" fontId="2" fillId="0" borderId="0" xfId="3" applyFont="1" applyFill="1"/>
    <xf numFmtId="0" fontId="57" fillId="0" borderId="0" xfId="0" applyFont="1" applyAlignment="1">
      <alignment horizontal="center"/>
    </xf>
    <xf numFmtId="166" fontId="24" fillId="8" borderId="11" xfId="3" applyNumberFormat="1" applyFont="1" applyFill="1" applyBorder="1"/>
    <xf numFmtId="9" fontId="64" fillId="0" borderId="0" xfId="6" applyFont="1" applyAlignment="1">
      <alignment horizontal="center"/>
    </xf>
    <xf numFmtId="166" fontId="57" fillId="5" borderId="11" xfId="3" applyNumberFormat="1" applyFont="1" applyFill="1" applyBorder="1"/>
    <xf numFmtId="9" fontId="64" fillId="0" borderId="0" xfId="6" applyFont="1"/>
    <xf numFmtId="9" fontId="24" fillId="0" borderId="0" xfId="6" applyFont="1"/>
    <xf numFmtId="166" fontId="24" fillId="8" borderId="11" xfId="9" applyNumberFormat="1" applyFont="1"/>
    <xf numFmtId="166" fontId="57" fillId="5" borderId="11" xfId="7" applyNumberFormat="1" applyFont="1"/>
    <xf numFmtId="0" fontId="2" fillId="0" borderId="0" xfId="1" applyFont="1" applyFill="1"/>
    <xf numFmtId="0" fontId="8" fillId="0" borderId="7" xfId="1" applyFont="1" applyFill="1" applyBorder="1" applyAlignment="1">
      <alignment vertical="center" wrapText="1"/>
    </xf>
    <xf numFmtId="0" fontId="54" fillId="0" borderId="0" xfId="1" applyFont="1"/>
    <xf numFmtId="166" fontId="7" fillId="0" borderId="11" xfId="7" applyNumberFormat="1" applyFont="1" applyFill="1" applyAlignment="1">
      <alignment vertical="center" wrapText="1"/>
    </xf>
    <xf numFmtId="0" fontId="6" fillId="3" borderId="1" xfId="1" applyFont="1" applyFill="1" applyBorder="1" applyAlignment="1">
      <alignment horizontal="left" vertical="center"/>
    </xf>
    <xf numFmtId="0" fontId="6" fillId="3" borderId="0" xfId="1" applyFont="1" applyFill="1" applyBorder="1" applyAlignment="1">
      <alignment horizontal="left" vertical="center"/>
    </xf>
    <xf numFmtId="0" fontId="8" fillId="2" borderId="7" xfId="1" applyFont="1" applyFill="1" applyBorder="1" applyAlignment="1">
      <alignment horizontal="center" vertical="center" wrapText="1"/>
    </xf>
    <xf numFmtId="0" fontId="6" fillId="3" borderId="0" xfId="1" applyFont="1" applyFill="1" applyBorder="1" applyAlignment="1">
      <alignment horizontal="center" vertical="center"/>
    </xf>
    <xf numFmtId="164" fontId="8" fillId="17" borderId="7" xfId="1" applyNumberFormat="1" applyFont="1" applyFill="1" applyBorder="1" applyAlignment="1">
      <alignment vertical="center" wrapText="1"/>
    </xf>
    <xf numFmtId="0" fontId="15" fillId="3" borderId="0" xfId="1" applyFont="1" applyFill="1" applyAlignment="1">
      <alignment horizontal="center"/>
    </xf>
    <xf numFmtId="166" fontId="11" fillId="13" borderId="7" xfId="3" applyNumberFormat="1" applyFont="1" applyFill="1" applyBorder="1" applyAlignment="1" applyProtection="1">
      <alignment vertical="center" wrapText="1"/>
    </xf>
    <xf numFmtId="166" fontId="15" fillId="3" borderId="0" xfId="3" applyNumberFormat="1" applyFont="1" applyFill="1"/>
    <xf numFmtId="166" fontId="8" fillId="2" borderId="0" xfId="3" applyNumberFormat="1" applyFont="1" applyFill="1" applyBorder="1" applyAlignment="1">
      <alignment horizontal="center" vertical="center" wrapText="1"/>
    </xf>
    <xf numFmtId="0" fontId="31" fillId="3" borderId="9" xfId="0" applyNumberFormat="1" applyFont="1" applyFill="1" applyBorder="1" applyAlignment="1" applyProtection="1">
      <alignment horizontal="left" vertical="center"/>
    </xf>
    <xf numFmtId="0" fontId="31" fillId="3" borderId="5" xfId="0" applyNumberFormat="1" applyFont="1" applyFill="1" applyBorder="1" applyAlignment="1" applyProtection="1">
      <alignment horizontal="left" vertical="center" wrapText="1"/>
    </xf>
    <xf numFmtId="0" fontId="31" fillId="3" borderId="5" xfId="0" applyNumberFormat="1" applyFont="1" applyFill="1" applyBorder="1" applyAlignment="1" applyProtection="1">
      <alignment horizontal="center" vertical="center" wrapText="1"/>
    </xf>
    <xf numFmtId="0" fontId="31" fillId="3" borderId="6" xfId="0" applyNumberFormat="1" applyFont="1" applyFill="1" applyBorder="1" applyAlignment="1" applyProtection="1">
      <alignment horizontal="center" vertical="center" wrapText="1"/>
    </xf>
    <xf numFmtId="0" fontId="31" fillId="3" borderId="1" xfId="0" applyNumberFormat="1" applyFont="1" applyFill="1" applyBorder="1" applyAlignment="1" applyProtection="1">
      <alignment horizontal="center" vertical="center" wrapText="1"/>
    </xf>
    <xf numFmtId="164" fontId="8" fillId="3" borderId="1" xfId="1" applyNumberFormat="1" applyFont="1" applyFill="1" applyBorder="1" applyAlignment="1">
      <alignment horizontal="center" vertical="center" wrapText="1"/>
    </xf>
    <xf numFmtId="164" fontId="32" fillId="0" borderId="7" xfId="1" applyNumberFormat="1" applyFont="1" applyBorder="1" applyAlignment="1">
      <alignment horizontal="center" vertical="center" wrapText="1"/>
    </xf>
    <xf numFmtId="0" fontId="15" fillId="0" borderId="0" xfId="1" applyFont="1" applyAlignment="1">
      <alignment horizontal="center"/>
    </xf>
    <xf numFmtId="1" fontId="28" fillId="0" borderId="9" xfId="1" applyNumberFormat="1" applyFont="1" applyBorder="1" applyAlignment="1">
      <alignment horizontal="left" vertical="center" indent="1"/>
    </xf>
    <xf numFmtId="0" fontId="28" fillId="0" borderId="9" xfId="1" applyFont="1" applyBorder="1" applyAlignment="1">
      <alignment horizontal="left" vertical="center" wrapText="1"/>
    </xf>
    <xf numFmtId="0" fontId="28" fillId="0" borderId="9" xfId="1" applyFont="1" applyBorder="1" applyAlignment="1">
      <alignment horizontal="center" vertical="center" wrapText="1"/>
    </xf>
    <xf numFmtId="0" fontId="21" fillId="14" borderId="25" xfId="7" applyFont="1" applyFill="1" applyBorder="1" applyAlignment="1">
      <alignment vertical="center"/>
    </xf>
    <xf numFmtId="0" fontId="21" fillId="14" borderId="25" xfId="7" applyFont="1" applyFill="1" applyBorder="1" applyAlignment="1">
      <alignment vertical="center" wrapText="1"/>
    </xf>
    <xf numFmtId="0" fontId="21" fillId="14" borderId="25" xfId="7" applyFont="1" applyFill="1" applyBorder="1" applyAlignment="1">
      <alignment horizontal="center" vertical="center" wrapText="1"/>
    </xf>
    <xf numFmtId="164" fontId="48" fillId="14" borderId="25" xfId="7" applyNumberFormat="1" applyFont="1" applyFill="1" applyBorder="1" applyAlignment="1">
      <alignment vertical="center" wrapText="1"/>
    </xf>
    <xf numFmtId="166" fontId="57" fillId="14" borderId="25" xfId="3" applyNumberFormat="1" applyFont="1" applyFill="1" applyBorder="1" applyAlignment="1">
      <alignment vertical="center" wrapText="1"/>
    </xf>
    <xf numFmtId="166" fontId="12" fillId="2" borderId="5" xfId="3" applyNumberFormat="1" applyFont="1" applyFill="1" applyBorder="1" applyAlignment="1">
      <alignment vertical="center" wrapText="1"/>
    </xf>
    <xf numFmtId="0" fontId="2" fillId="0" borderId="0" xfId="1" applyAlignment="1">
      <alignment horizontal="center"/>
    </xf>
    <xf numFmtId="0" fontId="2" fillId="3" borderId="0" xfId="1" applyFill="1" applyAlignment="1">
      <alignment horizontal="center"/>
    </xf>
    <xf numFmtId="0" fontId="2" fillId="3" borderId="0" xfId="1" applyFill="1" applyBorder="1"/>
    <xf numFmtId="0" fontId="0" fillId="3" borderId="0" xfId="0" applyFill="1" applyAlignment="1">
      <alignment horizontal="left" indent="2"/>
    </xf>
    <xf numFmtId="0" fontId="0" fillId="3" borderId="0" xfId="0" applyFill="1" applyAlignment="1">
      <alignment horizontal="center"/>
    </xf>
    <xf numFmtId="164" fontId="2" fillId="3" borderId="0" xfId="1" applyNumberFormat="1" applyFill="1"/>
    <xf numFmtId="0" fontId="0" fillId="3" borderId="0" xfId="0" applyFill="1" applyAlignment="1">
      <alignment horizontal="left" indent="4"/>
    </xf>
    <xf numFmtId="166" fontId="0" fillId="3" borderId="0" xfId="3" applyNumberFormat="1" applyFont="1" applyFill="1" applyAlignment="1">
      <alignment horizontal="center"/>
    </xf>
    <xf numFmtId="166" fontId="2" fillId="3" borderId="0" xfId="3" applyNumberFormat="1" applyFont="1" applyFill="1"/>
    <xf numFmtId="0" fontId="67" fillId="3" borderId="0" xfId="1" applyFont="1" applyFill="1"/>
    <xf numFmtId="0" fontId="67" fillId="3" borderId="0" xfId="1" applyFont="1" applyFill="1" applyAlignment="1">
      <alignment horizontal="center"/>
    </xf>
    <xf numFmtId="0" fontId="67" fillId="0" borderId="0" xfId="1" applyFont="1"/>
    <xf numFmtId="166" fontId="11" fillId="13" borderId="7" xfId="3" applyNumberFormat="1" applyFont="1" applyFill="1" applyBorder="1" applyAlignment="1" applyProtection="1">
      <alignment wrapText="1"/>
    </xf>
    <xf numFmtId="166" fontId="11" fillId="0" borderId="7" xfId="3" applyNumberFormat="1" applyFont="1" applyBorder="1" applyAlignment="1">
      <alignment wrapText="1"/>
    </xf>
    <xf numFmtId="166" fontId="12" fillId="2" borderId="0" xfId="3" applyNumberFormat="1" applyFont="1" applyFill="1" applyBorder="1" applyAlignment="1">
      <alignment horizontal="center" wrapText="1"/>
    </xf>
    <xf numFmtId="0" fontId="17" fillId="3" borderId="0" xfId="1" applyFont="1" applyFill="1" applyAlignment="1"/>
    <xf numFmtId="0" fontId="17" fillId="0" borderId="0" xfId="1" applyFont="1" applyAlignment="1"/>
    <xf numFmtId="9" fontId="67" fillId="3" borderId="0" xfId="6" applyFont="1" applyFill="1"/>
    <xf numFmtId="0" fontId="59" fillId="3" borderId="0" xfId="1" applyFont="1" applyFill="1"/>
    <xf numFmtId="43" fontId="59" fillId="3" borderId="0" xfId="3" applyFont="1" applyFill="1"/>
    <xf numFmtId="9" fontId="64" fillId="0" borderId="0" xfId="6" applyFont="1" applyFill="1" applyAlignment="1">
      <alignment horizontal="center"/>
    </xf>
    <xf numFmtId="165" fontId="24" fillId="0" borderId="0" xfId="6" applyNumberFormat="1" applyFont="1"/>
    <xf numFmtId="166" fontId="57" fillId="0" borderId="14" xfId="10" applyNumberFormat="1" applyFont="1" applyFill="1"/>
    <xf numFmtId="166" fontId="60" fillId="18" borderId="11" xfId="3" applyNumberFormat="1" applyFont="1" applyFill="1" applyBorder="1" applyAlignment="1">
      <alignment vertical="center" wrapText="1"/>
    </xf>
    <xf numFmtId="0" fontId="0" fillId="0" borderId="0" xfId="0" applyFill="1"/>
    <xf numFmtId="164" fontId="11" fillId="0" borderId="7" xfId="1" quotePrefix="1" applyNumberFormat="1" applyFont="1" applyFill="1" applyBorder="1" applyAlignment="1">
      <alignment vertical="center" wrapText="1"/>
    </xf>
    <xf numFmtId="0" fontId="0" fillId="0" borderId="11" xfId="7" applyFont="1" applyFill="1" applyAlignment="1">
      <alignment horizontal="left" vertical="center" wrapText="1" indent="2"/>
    </xf>
    <xf numFmtId="49" fontId="3" fillId="3" borderId="0" xfId="1" applyNumberFormat="1" applyFont="1" applyFill="1" applyAlignment="1" applyProtection="1">
      <alignment horizontal="left"/>
      <protection locked="0"/>
    </xf>
    <xf numFmtId="0" fontId="2" fillId="0" borderId="0" xfId="1" applyProtection="1">
      <protection locked="0"/>
    </xf>
    <xf numFmtId="0" fontId="4" fillId="3" borderId="0" xfId="2" applyFont="1" applyFill="1" applyAlignment="1" applyProtection="1">
      <alignment horizontal="center" vertical="center"/>
      <protection locked="0"/>
    </xf>
    <xf numFmtId="0" fontId="2" fillId="3" borderId="0" xfId="1" applyFill="1" applyProtection="1">
      <protection locked="0"/>
    </xf>
    <xf numFmtId="0" fontId="5" fillId="3" borderId="0" xfId="1" applyFont="1" applyFill="1" applyAlignment="1" applyProtection="1">
      <alignment horizontal="center" vertical="center" wrapText="1"/>
      <protection locked="0"/>
    </xf>
    <xf numFmtId="0" fontId="6" fillId="3" borderId="0" xfId="1" applyFont="1" applyFill="1" applyAlignment="1" applyProtection="1">
      <alignment horizontal="left" vertical="center"/>
      <protection locked="0"/>
    </xf>
    <xf numFmtId="0" fontId="2" fillId="0" borderId="0" xfId="1" applyFill="1" applyBorder="1" applyProtection="1">
      <protection locked="0"/>
    </xf>
    <xf numFmtId="0" fontId="7" fillId="3" borderId="0" xfId="1" applyFont="1" applyFill="1" applyAlignment="1" applyProtection="1">
      <alignment horizontal="center" wrapText="1"/>
      <protection locked="0"/>
    </xf>
    <xf numFmtId="0" fontId="6" fillId="3" borderId="0" xfId="1" applyFont="1" applyFill="1" applyBorder="1" applyAlignment="1" applyProtection="1">
      <alignment horizontal="left" vertical="center"/>
      <protection locked="0"/>
    </xf>
    <xf numFmtId="0" fontId="8" fillId="2" borderId="6" xfId="1" applyFont="1" applyFill="1" applyBorder="1" applyAlignment="1" applyProtection="1">
      <alignment vertical="center" wrapText="1"/>
      <protection locked="0"/>
    </xf>
    <xf numFmtId="0" fontId="9" fillId="3" borderId="0" xfId="1" applyFont="1" applyFill="1" applyProtection="1">
      <protection locked="0"/>
    </xf>
    <xf numFmtId="0" fontId="9" fillId="0" borderId="0" xfId="1" applyFont="1" applyProtection="1">
      <protection locked="0"/>
    </xf>
    <xf numFmtId="0" fontId="8" fillId="2" borderId="7" xfId="1" applyFont="1" applyFill="1" applyBorder="1" applyAlignment="1" applyProtection="1">
      <alignment horizontal="center" vertical="center" wrapText="1"/>
      <protection locked="0"/>
    </xf>
    <xf numFmtId="164" fontId="8" fillId="0" borderId="7" xfId="1" applyNumberFormat="1" applyFont="1" applyBorder="1" applyAlignment="1" applyProtection="1">
      <alignment vertical="center" wrapText="1"/>
      <protection locked="0"/>
    </xf>
    <xf numFmtId="164" fontId="11" fillId="4" borderId="7" xfId="1" applyNumberFormat="1" applyFont="1" applyFill="1" applyBorder="1" applyAlignment="1" applyProtection="1">
      <alignment vertical="center" wrapText="1"/>
      <protection locked="0"/>
    </xf>
    <xf numFmtId="0" fontId="14" fillId="3" borderId="0" xfId="1" applyFont="1" applyFill="1" applyProtection="1">
      <protection locked="0"/>
    </xf>
    <xf numFmtId="0" fontId="14" fillId="0" borderId="0" xfId="1" applyFont="1" applyProtection="1">
      <protection locked="0"/>
    </xf>
    <xf numFmtId="166" fontId="14" fillId="3" borderId="0" xfId="3" applyNumberFormat="1" applyFont="1" applyFill="1" applyProtection="1">
      <protection locked="0"/>
    </xf>
    <xf numFmtId="166" fontId="8" fillId="0" borderId="7" xfId="3" applyNumberFormat="1" applyFont="1" applyBorder="1" applyAlignment="1" applyProtection="1">
      <alignment vertical="center" wrapText="1"/>
      <protection locked="0"/>
    </xf>
    <xf numFmtId="166" fontId="9" fillId="3" borderId="0" xfId="3" applyNumberFormat="1" applyFont="1" applyFill="1" applyProtection="1">
      <protection locked="0"/>
    </xf>
    <xf numFmtId="166" fontId="11" fillId="0" borderId="7" xfId="3" applyNumberFormat="1" applyFont="1" applyFill="1" applyBorder="1" applyAlignment="1" applyProtection="1">
      <alignment vertical="center" wrapText="1"/>
      <protection locked="0"/>
    </xf>
    <xf numFmtId="164" fontId="32" fillId="4" borderId="7" xfId="1" applyNumberFormat="1" applyFont="1" applyFill="1" applyBorder="1" applyAlignment="1" applyProtection="1">
      <alignment vertical="center" wrapText="1"/>
      <protection locked="0"/>
    </xf>
    <xf numFmtId="0" fontId="33" fillId="3" borderId="0" xfId="1" applyFont="1" applyFill="1" applyProtection="1">
      <protection locked="0"/>
    </xf>
    <xf numFmtId="0" fontId="33" fillId="0" borderId="0" xfId="1" applyFont="1" applyProtection="1">
      <protection locked="0"/>
    </xf>
    <xf numFmtId="0" fontId="15" fillId="3" borderId="0" xfId="1" applyFont="1" applyFill="1" applyProtection="1">
      <protection locked="0"/>
    </xf>
    <xf numFmtId="0" fontId="15" fillId="0" borderId="0" xfId="1" applyFont="1" applyProtection="1">
      <protection locked="0"/>
    </xf>
    <xf numFmtId="164" fontId="30" fillId="0" borderId="7" xfId="1" applyNumberFormat="1" applyFont="1" applyFill="1" applyBorder="1" applyAlignment="1" applyProtection="1">
      <alignment vertical="center" wrapText="1"/>
      <protection locked="0"/>
    </xf>
    <xf numFmtId="0" fontId="17" fillId="3" borderId="0" xfId="1" applyFont="1" applyFill="1" applyProtection="1">
      <protection locked="0"/>
    </xf>
    <xf numFmtId="0" fontId="17" fillId="0" borderId="0" xfId="1" applyFont="1" applyProtection="1">
      <protection locked="0"/>
    </xf>
    <xf numFmtId="166" fontId="17" fillId="3" borderId="0" xfId="3" applyNumberFormat="1" applyFont="1" applyFill="1" applyProtection="1">
      <protection locked="0"/>
    </xf>
    <xf numFmtId="166" fontId="32" fillId="4" borderId="7" xfId="3" applyNumberFormat="1" applyFont="1" applyFill="1" applyBorder="1" applyAlignment="1" applyProtection="1">
      <alignment vertical="center" wrapText="1"/>
      <protection locked="0"/>
    </xf>
    <xf numFmtId="166" fontId="18" fillId="3" borderId="0" xfId="3" applyNumberFormat="1" applyFont="1" applyFill="1" applyProtection="1">
      <protection locked="0"/>
    </xf>
    <xf numFmtId="0" fontId="18" fillId="3" borderId="0" xfId="1" applyFont="1" applyFill="1" applyProtection="1">
      <protection locked="0"/>
    </xf>
    <xf numFmtId="0" fontId="18" fillId="0" borderId="0" xfId="1" applyFont="1" applyProtection="1">
      <protection locked="0"/>
    </xf>
    <xf numFmtId="49" fontId="3" fillId="3" borderId="0" xfId="1" applyNumberFormat="1" applyFont="1" applyFill="1" applyAlignment="1" applyProtection="1">
      <alignment horizontal="left"/>
    </xf>
    <xf numFmtId="0" fontId="2" fillId="0" borderId="0" xfId="1" applyProtection="1"/>
    <xf numFmtId="0" fontId="4" fillId="3" borderId="0" xfId="2" applyFont="1" applyFill="1" applyAlignment="1" applyProtection="1">
      <alignment horizontal="center" vertical="center"/>
    </xf>
    <xf numFmtId="0" fontId="6" fillId="0" borderId="0" xfId="1" applyFont="1" applyFill="1" applyAlignment="1" applyProtection="1">
      <alignment horizontal="left" vertical="center"/>
    </xf>
    <xf numFmtId="0" fontId="6" fillId="3" borderId="0" xfId="1" applyFont="1" applyFill="1" applyAlignment="1" applyProtection="1">
      <alignment horizontal="left" vertical="center"/>
    </xf>
    <xf numFmtId="0" fontId="2" fillId="0" borderId="0" xfId="1" applyFill="1" applyBorder="1" applyProtection="1"/>
    <xf numFmtId="0" fontId="6" fillId="0" borderId="0" xfId="1" applyFont="1" applyFill="1" applyBorder="1" applyAlignment="1" applyProtection="1">
      <alignment horizontal="left" vertical="center"/>
    </xf>
    <xf numFmtId="0" fontId="6" fillId="3" borderId="0" xfId="1" applyFont="1" applyFill="1" applyBorder="1" applyAlignment="1" applyProtection="1">
      <alignment horizontal="left" vertical="center"/>
    </xf>
    <xf numFmtId="0" fontId="8" fillId="2" borderId="2" xfId="1" applyFont="1" applyFill="1" applyBorder="1" applyAlignment="1" applyProtection="1">
      <alignment vertical="center" wrapText="1"/>
    </xf>
    <xf numFmtId="0" fontId="8" fillId="2" borderId="8" xfId="1" applyFont="1" applyFill="1" applyBorder="1" applyAlignment="1" applyProtection="1">
      <alignment horizontal="center" vertical="center" wrapText="1"/>
    </xf>
    <xf numFmtId="0" fontId="8" fillId="2" borderId="6" xfId="1" applyFont="1" applyFill="1" applyBorder="1" applyAlignment="1" applyProtection="1">
      <alignment vertical="center" wrapText="1"/>
    </xf>
    <xf numFmtId="0" fontId="8" fillId="2" borderId="3" xfId="1" applyFont="1" applyFill="1" applyBorder="1" applyAlignment="1" applyProtection="1">
      <alignment vertical="center" wrapText="1"/>
    </xf>
    <xf numFmtId="0" fontId="8" fillId="2" borderId="7" xfId="1" applyFont="1" applyFill="1" applyBorder="1" applyAlignment="1" applyProtection="1">
      <alignment horizontal="center" vertical="center" wrapText="1"/>
    </xf>
    <xf numFmtId="0" fontId="34" fillId="12" borderId="7" xfId="1" applyFont="1" applyFill="1" applyBorder="1" applyAlignment="1" applyProtection="1">
      <alignment horizontal="center" vertical="center" wrapText="1"/>
    </xf>
    <xf numFmtId="0" fontId="8" fillId="2" borderId="0" xfId="1" applyFont="1" applyFill="1" applyBorder="1" applyAlignment="1" applyProtection="1">
      <alignment horizontal="center" vertical="center" wrapText="1"/>
    </xf>
    <xf numFmtId="0" fontId="10" fillId="0" borderId="4" xfId="1" applyFont="1" applyBorder="1" applyAlignment="1" applyProtection="1">
      <alignment vertical="center" wrapText="1"/>
    </xf>
    <xf numFmtId="164" fontId="8" fillId="0" borderId="7" xfId="1" applyNumberFormat="1" applyFont="1" applyBorder="1" applyAlignment="1" applyProtection="1">
      <alignment vertical="center" wrapText="1"/>
    </xf>
    <xf numFmtId="164" fontId="34" fillId="12" borderId="7" xfId="1" applyNumberFormat="1" applyFont="1" applyFill="1" applyBorder="1" applyAlignment="1" applyProtection="1">
      <alignment vertical="center" wrapText="1"/>
    </xf>
    <xf numFmtId="164" fontId="12" fillId="2" borderId="0" xfId="1" applyNumberFormat="1" applyFont="1" applyFill="1" applyBorder="1" applyAlignment="1" applyProtection="1">
      <alignment vertical="center" wrapText="1"/>
    </xf>
    <xf numFmtId="164" fontId="29" fillId="0" borderId="7" xfId="1" applyNumberFormat="1" applyFont="1" applyBorder="1" applyAlignment="1" applyProtection="1">
      <alignment vertical="center" wrapText="1"/>
    </xf>
    <xf numFmtId="164" fontId="35" fillId="12" borderId="7" xfId="1" applyNumberFormat="1" applyFont="1" applyFill="1" applyBorder="1" applyAlignment="1" applyProtection="1">
      <alignment vertical="center" wrapText="1"/>
    </xf>
    <xf numFmtId="164" fontId="30" fillId="2" borderId="0" xfId="1" applyNumberFormat="1" applyFont="1" applyFill="1" applyBorder="1" applyAlignment="1" applyProtection="1">
      <alignment vertical="center" wrapText="1"/>
    </xf>
    <xf numFmtId="164" fontId="29" fillId="0" borderId="7" xfId="1" applyNumberFormat="1" applyFont="1" applyFill="1" applyBorder="1" applyAlignment="1" applyProtection="1">
      <alignment vertical="center" wrapText="1"/>
    </xf>
    <xf numFmtId="0" fontId="16" fillId="0" borderId="4" xfId="1" applyFont="1" applyBorder="1" applyAlignment="1" applyProtection="1">
      <alignment horizontal="left" vertical="center" wrapText="1" indent="2"/>
    </xf>
    <xf numFmtId="164" fontId="30" fillId="0" borderId="7" xfId="1" applyNumberFormat="1" applyFont="1" applyBorder="1" applyAlignment="1" applyProtection="1">
      <alignment vertical="center" wrapText="1"/>
    </xf>
    <xf numFmtId="164" fontId="30" fillId="16" borderId="7" xfId="1" applyNumberFormat="1" applyFont="1" applyFill="1" applyBorder="1" applyAlignment="1" applyProtection="1">
      <alignment vertical="center" wrapText="1"/>
    </xf>
    <xf numFmtId="164" fontId="11" fillId="2" borderId="0" xfId="1" applyNumberFormat="1" applyFont="1" applyFill="1" applyBorder="1" applyAlignment="1" applyProtection="1">
      <alignment vertical="center" wrapText="1"/>
    </xf>
    <xf numFmtId="164" fontId="11" fillId="0" borderId="7" xfId="1" applyNumberFormat="1" applyFont="1" applyFill="1" applyBorder="1" applyAlignment="1" applyProtection="1">
      <alignment vertical="center" wrapText="1"/>
    </xf>
    <xf numFmtId="164" fontId="11" fillId="4" borderId="7" xfId="1" applyNumberFormat="1" applyFont="1" applyFill="1" applyBorder="1" applyAlignment="1" applyProtection="1">
      <alignment vertical="center" wrapText="1"/>
    </xf>
    <xf numFmtId="166" fontId="30" fillId="0" borderId="7" xfId="3" applyNumberFormat="1" applyFont="1" applyBorder="1" applyAlignment="1" applyProtection="1">
      <alignment vertical="center" wrapText="1"/>
    </xf>
    <xf numFmtId="166" fontId="30" fillId="16" borderId="7" xfId="3" applyNumberFormat="1" applyFont="1" applyFill="1" applyBorder="1" applyAlignment="1" applyProtection="1">
      <alignment vertical="center" wrapText="1"/>
    </xf>
    <xf numFmtId="166" fontId="11" fillId="4" borderId="7" xfId="3" applyNumberFormat="1" applyFont="1" applyFill="1" applyBorder="1" applyAlignment="1" applyProtection="1">
      <alignment vertical="center" wrapText="1"/>
    </xf>
    <xf numFmtId="166" fontId="29" fillId="0" borderId="7" xfId="3" applyNumberFormat="1" applyFont="1" applyBorder="1" applyAlignment="1" applyProtection="1">
      <alignment vertical="center" wrapText="1"/>
    </xf>
    <xf numFmtId="166" fontId="32" fillId="0" borderId="7" xfId="3" applyNumberFormat="1" applyFont="1" applyFill="1" applyBorder="1" applyAlignment="1" applyProtection="1">
      <alignment vertical="center" wrapText="1"/>
    </xf>
    <xf numFmtId="166" fontId="32" fillId="0" borderId="7" xfId="3" applyNumberFormat="1" applyFont="1" applyBorder="1" applyAlignment="1" applyProtection="1">
      <alignment vertical="center" wrapText="1"/>
    </xf>
    <xf numFmtId="166" fontId="11" fillId="0" borderId="7" xfId="3" applyNumberFormat="1" applyFont="1" applyFill="1" applyBorder="1" applyAlignment="1" applyProtection="1">
      <alignment vertical="center" wrapText="1"/>
    </xf>
    <xf numFmtId="0" fontId="13" fillId="0" borderId="3" xfId="1" applyFont="1" applyBorder="1" applyAlignment="1" applyProtection="1">
      <alignment horizontal="left" vertical="center" wrapText="1" indent="2"/>
    </xf>
    <xf numFmtId="164" fontId="32" fillId="0" borderId="7" xfId="1" applyNumberFormat="1" applyFont="1" applyFill="1" applyBorder="1" applyAlignment="1" applyProtection="1">
      <alignment vertical="center" wrapText="1"/>
    </xf>
    <xf numFmtId="164" fontId="32" fillId="0" borderId="7" xfId="1" applyNumberFormat="1" applyFont="1" applyBorder="1" applyAlignment="1" applyProtection="1">
      <alignment vertical="center" wrapText="1"/>
    </xf>
    <xf numFmtId="0" fontId="31" fillId="0" borderId="4" xfId="1" applyFont="1" applyBorder="1" applyAlignment="1" applyProtection="1">
      <alignment vertical="center" wrapText="1"/>
    </xf>
    <xf numFmtId="164" fontId="12" fillId="0" borderId="7" xfId="1" applyNumberFormat="1" applyFont="1" applyBorder="1" applyAlignment="1" applyProtection="1">
      <alignment vertical="center" wrapText="1"/>
    </xf>
    <xf numFmtId="0" fontId="28" fillId="0" borderId="4" xfId="1" applyFont="1" applyBorder="1" applyAlignment="1" applyProtection="1">
      <alignment horizontal="left" vertical="center" wrapText="1" indent="2"/>
    </xf>
    <xf numFmtId="41" fontId="12" fillId="0" borderId="7" xfId="3" applyNumberFormat="1" applyFont="1" applyBorder="1" applyAlignment="1" applyProtection="1">
      <alignment vertical="center" wrapText="1"/>
    </xf>
    <xf numFmtId="166" fontId="35" fillId="16" borderId="7" xfId="3" applyNumberFormat="1" applyFont="1" applyFill="1" applyBorder="1" applyAlignment="1" applyProtection="1">
      <alignment vertical="center" wrapText="1"/>
    </xf>
    <xf numFmtId="0" fontId="1" fillId="0" borderId="11" xfId="7" applyFont="1" applyFill="1" applyAlignment="1" applyProtection="1">
      <alignment horizontal="left" vertical="center" wrapText="1" indent="2"/>
    </xf>
    <xf numFmtId="166" fontId="50" fillId="16" borderId="20" xfId="3" applyNumberFormat="1" applyFont="1" applyFill="1" applyBorder="1" applyAlignment="1" applyProtection="1">
      <alignment vertical="center" wrapText="1"/>
    </xf>
    <xf numFmtId="166" fontId="50" fillId="16" borderId="21" xfId="3" applyNumberFormat="1" applyFont="1" applyFill="1" applyBorder="1" applyAlignment="1" applyProtection="1">
      <alignment vertical="center" wrapText="1"/>
    </xf>
    <xf numFmtId="166" fontId="48" fillId="0" borderId="11" xfId="3" applyNumberFormat="1" applyFont="1" applyFill="1" applyBorder="1" applyAlignment="1" applyProtection="1">
      <alignment vertical="center" wrapText="1"/>
    </xf>
    <xf numFmtId="166" fontId="24" fillId="11" borderId="11" xfId="7" applyNumberFormat="1" applyFont="1" applyFill="1" applyAlignment="1" applyProtection="1">
      <alignment vertical="center" wrapText="1"/>
    </xf>
    <xf numFmtId="166" fontId="50" fillId="11" borderId="20" xfId="7" applyNumberFormat="1" applyFont="1" applyFill="1" applyBorder="1" applyAlignment="1" applyProtection="1">
      <alignment vertical="center" wrapText="1"/>
    </xf>
    <xf numFmtId="166" fontId="50" fillId="11" borderId="21" xfId="7" applyNumberFormat="1" applyFont="1" applyFill="1" applyBorder="1" applyAlignment="1" applyProtection="1">
      <alignment vertical="center" wrapText="1"/>
    </xf>
    <xf numFmtId="166" fontId="48" fillId="11" borderId="11" xfId="7" applyNumberFormat="1" applyFont="1" applyFill="1" applyAlignment="1" applyProtection="1">
      <alignment vertical="center" wrapText="1"/>
    </xf>
    <xf numFmtId="0" fontId="28" fillId="0" borderId="4" xfId="1" applyFont="1" applyBorder="1" applyAlignment="1" applyProtection="1">
      <alignment horizontal="left" vertical="center" wrapText="1" indent="1"/>
    </xf>
    <xf numFmtId="166" fontId="12" fillId="0" borderId="7" xfId="3" applyNumberFormat="1" applyFont="1" applyBorder="1" applyAlignment="1" applyProtection="1">
      <alignment vertical="center" wrapText="1"/>
    </xf>
    <xf numFmtId="0" fontId="28" fillId="0" borderId="2" xfId="1" applyFont="1" applyBorder="1" applyAlignment="1" applyProtection="1">
      <alignment horizontal="left" vertical="center" wrapText="1" indent="1"/>
    </xf>
    <xf numFmtId="164" fontId="50" fillId="11" borderId="22" xfId="7" applyNumberFormat="1" applyFont="1" applyFill="1" applyBorder="1" applyAlignment="1" applyProtection="1">
      <alignment vertical="center" wrapText="1"/>
    </xf>
    <xf numFmtId="164" fontId="50" fillId="11" borderId="23" xfId="7" applyNumberFormat="1" applyFont="1" applyFill="1" applyBorder="1" applyAlignment="1" applyProtection="1">
      <alignment vertical="center" wrapText="1"/>
    </xf>
    <xf numFmtId="0" fontId="21" fillId="14" borderId="19" xfId="7" applyFont="1" applyFill="1" applyBorder="1" applyAlignment="1" applyProtection="1">
      <alignment vertical="center" wrapText="1"/>
    </xf>
    <xf numFmtId="164" fontId="24" fillId="14" borderId="19" xfId="7" applyNumberFormat="1" applyFont="1" applyFill="1" applyBorder="1" applyAlignment="1" applyProtection="1">
      <alignment vertical="center" wrapText="1"/>
    </xf>
    <xf numFmtId="164" fontId="12" fillId="2" borderId="13" xfId="1" applyNumberFormat="1" applyFont="1" applyFill="1" applyBorder="1" applyAlignment="1" applyProtection="1">
      <alignment vertical="center" wrapText="1"/>
    </xf>
    <xf numFmtId="164" fontId="50" fillId="14" borderId="17" xfId="7" applyNumberFormat="1" applyFont="1" applyFill="1" applyBorder="1" applyAlignment="1" applyProtection="1">
      <alignment vertical="center" wrapText="1"/>
    </xf>
    <xf numFmtId="164" fontId="50" fillId="14" borderId="24" xfId="7" applyNumberFormat="1" applyFont="1" applyFill="1" applyBorder="1" applyAlignment="1" applyProtection="1">
      <alignment vertical="center" wrapText="1"/>
    </xf>
    <xf numFmtId="166" fontId="11" fillId="2" borderId="13" xfId="3" applyNumberFormat="1" applyFont="1" applyFill="1" applyBorder="1" applyAlignment="1" applyProtection="1">
      <alignment vertical="center" wrapText="1"/>
    </xf>
    <xf numFmtId="164" fontId="48" fillId="14" borderId="19" xfId="7" applyNumberFormat="1" applyFont="1" applyFill="1" applyBorder="1" applyAlignment="1" applyProtection="1">
      <alignment vertical="center" wrapText="1"/>
    </xf>
    <xf numFmtId="164" fontId="48" fillId="14" borderId="17" xfId="7" applyNumberFormat="1" applyFont="1" applyFill="1" applyBorder="1" applyAlignment="1" applyProtection="1">
      <alignment vertical="center" wrapText="1"/>
    </xf>
    <xf numFmtId="0" fontId="29" fillId="2" borderId="1" xfId="1" applyFont="1" applyFill="1" applyBorder="1" applyAlignment="1" applyProtection="1">
      <alignment vertical="center" wrapText="1"/>
    </xf>
    <xf numFmtId="164" fontId="12" fillId="2" borderId="1" xfId="1" applyNumberFormat="1" applyFont="1" applyFill="1" applyBorder="1" applyAlignment="1" applyProtection="1">
      <alignment vertical="center" wrapText="1"/>
    </xf>
    <xf numFmtId="164" fontId="11" fillId="6" borderId="1" xfId="1" applyNumberFormat="1" applyFont="1" applyFill="1" applyBorder="1" applyAlignment="1" applyProtection="1">
      <alignment vertical="center" wrapText="1"/>
    </xf>
    <xf numFmtId="164" fontId="11" fillId="6" borderId="10" xfId="1" applyNumberFormat="1" applyFont="1" applyFill="1" applyBorder="1" applyAlignment="1" applyProtection="1">
      <alignment vertical="center" wrapText="1"/>
    </xf>
    <xf numFmtId="169" fontId="9" fillId="3" borderId="0" xfId="1" applyNumberFormat="1" applyFont="1" applyFill="1" applyProtection="1">
      <protection locked="0"/>
    </xf>
    <xf numFmtId="0" fontId="2" fillId="0" borderId="0" xfId="1" applyFill="1" applyProtection="1">
      <protection locked="0"/>
    </xf>
    <xf numFmtId="0" fontId="10" fillId="0" borderId="4" xfId="1" applyFont="1" applyBorder="1" applyAlignment="1" applyProtection="1">
      <alignment horizontal="left" vertical="center" wrapText="1"/>
    </xf>
    <xf numFmtId="168" fontId="35" fillId="12" borderId="7" xfId="11" applyNumberFormat="1" applyFont="1" applyFill="1" applyBorder="1" applyAlignment="1" applyProtection="1">
      <alignment vertical="center" wrapText="1"/>
    </xf>
    <xf numFmtId="168" fontId="11" fillId="4" borderId="7" xfId="11" applyNumberFormat="1" applyFont="1" applyFill="1" applyBorder="1" applyAlignment="1" applyProtection="1">
      <alignment vertical="center" wrapText="1"/>
    </xf>
    <xf numFmtId="168" fontId="11" fillId="2" borderId="0" xfId="11" applyNumberFormat="1" applyFont="1" applyFill="1" applyBorder="1" applyAlignment="1" applyProtection="1">
      <alignment vertical="center" wrapText="1"/>
    </xf>
    <xf numFmtId="168" fontId="11" fillId="0" borderId="7" xfId="11" applyNumberFormat="1" applyFont="1" applyFill="1" applyBorder="1" applyAlignment="1" applyProtection="1">
      <alignment vertical="center" wrapText="1"/>
    </xf>
    <xf numFmtId="166" fontId="35" fillId="12" borderId="7" xfId="1" applyNumberFormat="1" applyFont="1" applyFill="1" applyBorder="1" applyAlignment="1" applyProtection="1">
      <alignment vertical="center" wrapText="1"/>
    </xf>
    <xf numFmtId="166" fontId="35" fillId="12" borderId="7" xfId="3" applyNumberFormat="1" applyFont="1" applyFill="1" applyBorder="1" applyAlignment="1" applyProtection="1">
      <alignment vertical="center" wrapText="1"/>
    </xf>
    <xf numFmtId="166" fontId="24" fillId="0" borderId="11" xfId="7" applyNumberFormat="1" applyFont="1" applyFill="1" applyAlignment="1" applyProtection="1">
      <alignment vertical="center" wrapText="1"/>
    </xf>
    <xf numFmtId="166" fontId="50" fillId="12" borderId="20" xfId="3" applyNumberFormat="1" applyFont="1" applyFill="1" applyBorder="1" applyAlignment="1" applyProtection="1">
      <alignment vertical="center" wrapText="1"/>
    </xf>
    <xf numFmtId="166" fontId="50" fillId="12" borderId="21" xfId="3" applyNumberFormat="1" applyFont="1" applyFill="1" applyBorder="1" applyAlignment="1" applyProtection="1">
      <alignment vertical="center" wrapText="1"/>
    </xf>
    <xf numFmtId="164" fontId="1" fillId="0" borderId="11" xfId="7" applyNumberFormat="1" applyFont="1" applyFill="1" applyAlignment="1" applyProtection="1">
      <alignment vertical="center" wrapText="1"/>
    </xf>
    <xf numFmtId="164" fontId="51" fillId="12" borderId="7" xfId="1" applyNumberFormat="1" applyFont="1" applyFill="1" applyBorder="1" applyAlignment="1" applyProtection="1">
      <alignment vertical="center" wrapText="1"/>
    </xf>
    <xf numFmtId="164" fontId="45" fillId="0" borderId="11" xfId="7" applyNumberFormat="1" applyFont="1" applyFill="1" applyAlignment="1" applyProtection="1">
      <alignment vertical="center" wrapText="1"/>
    </xf>
    <xf numFmtId="164" fontId="45" fillId="5" borderId="11" xfId="7" applyNumberFormat="1" applyFont="1" applyAlignment="1" applyProtection="1">
      <alignment vertical="center" wrapText="1"/>
    </xf>
    <xf numFmtId="0" fontId="22" fillId="0" borderId="11" xfId="7" applyFont="1" applyFill="1" applyAlignment="1" applyProtection="1">
      <alignment horizontal="left" vertical="center" wrapText="1" indent="2"/>
    </xf>
    <xf numFmtId="166" fontId="22" fillId="0" borderId="11" xfId="7" applyNumberFormat="1" applyFont="1" applyFill="1" applyAlignment="1" applyProtection="1">
      <alignment vertical="center" wrapText="1"/>
    </xf>
    <xf numFmtId="166" fontId="52" fillId="12" borderId="7" xfId="3" applyNumberFormat="1" applyFont="1" applyFill="1" applyBorder="1" applyAlignment="1" applyProtection="1">
      <alignment vertical="center" wrapText="1"/>
    </xf>
    <xf numFmtId="166" fontId="47" fillId="2" borderId="0" xfId="3" applyNumberFormat="1" applyFont="1" applyFill="1" applyBorder="1" applyAlignment="1" applyProtection="1">
      <alignment vertical="center" wrapText="1"/>
    </xf>
    <xf numFmtId="166" fontId="46" fillId="0" borderId="11" xfId="7" applyNumberFormat="1" applyFont="1" applyFill="1" applyAlignment="1" applyProtection="1">
      <alignment vertical="center" wrapText="1"/>
    </xf>
    <xf numFmtId="166" fontId="46" fillId="5" borderId="11" xfId="7" applyNumberFormat="1" applyFont="1" applyAlignment="1" applyProtection="1">
      <alignment vertical="center" wrapText="1"/>
    </xf>
    <xf numFmtId="164" fontId="2" fillId="0" borderId="0" xfId="1" applyNumberFormat="1" applyProtection="1">
      <protection locked="0"/>
    </xf>
    <xf numFmtId="0" fontId="19" fillId="0" borderId="0" xfId="0" applyNumberFormat="1" applyFont="1" applyFill="1" applyAlignment="1" applyProtection="1">
      <alignment horizontal="center"/>
    </xf>
    <xf numFmtId="0" fontId="0" fillId="0" borderId="0" xfId="0" applyNumberFormat="1" applyAlignment="1" applyProtection="1"/>
    <xf numFmtId="0" fontId="44" fillId="3" borderId="0" xfId="2" applyFont="1" applyFill="1" applyAlignment="1" applyProtection="1">
      <alignment horizontal="center" vertical="center"/>
    </xf>
    <xf numFmtId="0" fontId="6" fillId="3" borderId="0" xfId="1" applyFont="1" applyFill="1" applyAlignment="1" applyProtection="1">
      <alignment horizontal="left" vertical="center"/>
    </xf>
    <xf numFmtId="0" fontId="8" fillId="2" borderId="4" xfId="1" applyFont="1" applyFill="1" applyBorder="1" applyAlignment="1" applyProtection="1">
      <alignment horizontal="center" vertical="center" wrapText="1"/>
    </xf>
    <xf numFmtId="0" fontId="8" fillId="2" borderId="6" xfId="1" applyFont="1" applyFill="1" applyBorder="1" applyAlignment="1" applyProtection="1">
      <alignment horizontal="center" vertical="center" wrapText="1"/>
    </xf>
    <xf numFmtId="0" fontId="6" fillId="3" borderId="1" xfId="1" applyFont="1" applyFill="1" applyBorder="1" applyAlignment="1" applyProtection="1">
      <alignment horizontal="left" vertical="center"/>
    </xf>
    <xf numFmtId="0" fontId="6" fillId="3" borderId="0" xfId="1" applyFont="1" applyFill="1" applyBorder="1" applyAlignment="1" applyProtection="1">
      <alignment horizontal="left" vertical="center"/>
    </xf>
    <xf numFmtId="0" fontId="20" fillId="0" borderId="0" xfId="1" applyFont="1" applyFill="1" applyAlignment="1" applyProtection="1">
      <alignment horizontal="left" vertical="top" wrapText="1"/>
    </xf>
    <xf numFmtId="0" fontId="8" fillId="2" borderId="9" xfId="1" applyFont="1" applyFill="1" applyBorder="1" applyAlignment="1" applyProtection="1">
      <alignment horizontal="center" vertical="center" wrapText="1"/>
    </xf>
    <xf numFmtId="0" fontId="8" fillId="2" borderId="5" xfId="1" applyFont="1" applyFill="1" applyBorder="1" applyAlignment="1" applyProtection="1">
      <alignment horizontal="center" vertical="center" wrapText="1"/>
    </xf>
    <xf numFmtId="0" fontId="39" fillId="0" borderId="9" xfId="1" applyFont="1" applyFill="1" applyBorder="1" applyAlignment="1">
      <alignment horizontal="center"/>
    </xf>
    <xf numFmtId="0" fontId="39" fillId="0" borderId="5" xfId="1" applyFont="1" applyFill="1" applyBorder="1" applyAlignment="1">
      <alignment horizontal="center"/>
    </xf>
    <xf numFmtId="0" fontId="39" fillId="0" borderId="6" xfId="1" applyFont="1" applyFill="1" applyBorder="1" applyAlignment="1">
      <alignment horizontal="center"/>
    </xf>
    <xf numFmtId="0" fontId="18" fillId="0" borderId="1" xfId="1" applyFont="1" applyFill="1" applyBorder="1" applyAlignment="1">
      <alignment horizontal="center"/>
    </xf>
    <xf numFmtId="0" fontId="5" fillId="0" borderId="0" xfId="1" applyFont="1" applyFill="1" applyAlignment="1" applyProtection="1">
      <alignment horizontal="left" vertical="center" wrapText="1"/>
    </xf>
    <xf numFmtId="0" fontId="19" fillId="0" borderId="0" xfId="0" applyFont="1" applyFill="1" applyAlignment="1" applyProtection="1">
      <alignment horizontal="center"/>
    </xf>
    <xf numFmtId="0" fontId="0" fillId="0" borderId="0" xfId="0" applyAlignment="1" applyProtection="1"/>
    <xf numFmtId="0" fontId="6" fillId="3" borderId="0" xfId="1" applyFont="1" applyFill="1" applyAlignment="1">
      <alignment horizontal="left" vertical="center"/>
    </xf>
    <xf numFmtId="0" fontId="8" fillId="2" borderId="4" xfId="1" applyFont="1" applyFill="1" applyBorder="1" applyAlignment="1">
      <alignment horizontal="center" vertical="center" wrapText="1"/>
    </xf>
    <xf numFmtId="0" fontId="8" fillId="2" borderId="6" xfId="1" applyFont="1" applyFill="1" applyBorder="1" applyAlignment="1">
      <alignment horizontal="center" vertical="center" wrapText="1"/>
    </xf>
    <xf numFmtId="0" fontId="5" fillId="0" borderId="0" xfId="1" applyFont="1" applyFill="1" applyAlignment="1" applyProtection="1">
      <alignment horizontal="left" vertical="top" wrapText="1"/>
      <protection locked="0"/>
    </xf>
    <xf numFmtId="0" fontId="8" fillId="2" borderId="7" xfId="1" applyFont="1" applyFill="1" applyBorder="1" applyAlignment="1">
      <alignment horizontal="center" vertical="center" wrapText="1"/>
    </xf>
    <xf numFmtId="0" fontId="71" fillId="3" borderId="1" xfId="1" applyFont="1" applyFill="1" applyBorder="1" applyAlignment="1">
      <alignment horizontal="left" vertical="center" wrapText="1"/>
    </xf>
    <xf numFmtId="0" fontId="71" fillId="3" borderId="1" xfId="1" applyFont="1" applyFill="1" applyBorder="1" applyAlignment="1">
      <alignment horizontal="left" vertical="top" wrapText="1"/>
    </xf>
    <xf numFmtId="0" fontId="71" fillId="3" borderId="1" xfId="1" applyFont="1" applyFill="1" applyBorder="1" applyAlignment="1">
      <alignment horizontal="left" vertical="top"/>
    </xf>
    <xf numFmtId="0" fontId="28" fillId="3" borderId="9" xfId="0" applyNumberFormat="1" applyFont="1" applyFill="1" applyBorder="1" applyAlignment="1" applyProtection="1">
      <alignment horizontal="left" wrapText="1"/>
    </xf>
    <xf numFmtId="0" fontId="28" fillId="3" borderId="5" xfId="0" applyNumberFormat="1" applyFont="1" applyFill="1" applyBorder="1" applyAlignment="1" applyProtection="1">
      <alignment horizontal="left" wrapText="1"/>
    </xf>
    <xf numFmtId="0" fontId="28" fillId="3" borderId="6" xfId="0" applyNumberFormat="1" applyFont="1" applyFill="1" applyBorder="1" applyAlignment="1" applyProtection="1">
      <alignment horizontal="left" wrapText="1"/>
    </xf>
    <xf numFmtId="0" fontId="31" fillId="3" borderId="1" xfId="0" applyNumberFormat="1" applyFont="1" applyFill="1" applyBorder="1" applyAlignment="1" applyProtection="1">
      <alignment horizontal="center" vertical="center" wrapText="1"/>
    </xf>
    <xf numFmtId="0" fontId="2" fillId="3" borderId="0" xfId="1" applyFill="1" applyAlignment="1">
      <alignment horizontal="left" vertical="top" wrapText="1"/>
    </xf>
    <xf numFmtId="0" fontId="16" fillId="0" borderId="0" xfId="1" applyFont="1" applyFill="1" applyAlignment="1">
      <alignment horizontal="left" vertical="top" wrapText="1"/>
    </xf>
    <xf numFmtId="0" fontId="6" fillId="0" borderId="0" xfId="1" applyFont="1" applyFill="1" applyAlignment="1">
      <alignment horizontal="left" vertical="top" wrapText="1"/>
    </xf>
    <xf numFmtId="49" fontId="18" fillId="3" borderId="0" xfId="1" applyNumberFormat="1" applyFont="1" applyFill="1" applyAlignment="1">
      <alignment horizontal="center"/>
    </xf>
    <xf numFmtId="49" fontId="2" fillId="3" borderId="0" xfId="1" applyNumberFormat="1" applyFont="1" applyFill="1" applyAlignment="1">
      <alignment horizontal="center"/>
    </xf>
    <xf numFmtId="0" fontId="8" fillId="2" borderId="2"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15"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1"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31" fillId="17" borderId="9" xfId="1" applyFont="1" applyFill="1" applyBorder="1" applyAlignment="1">
      <alignment horizontal="left" vertical="center"/>
    </xf>
    <xf numFmtId="0" fontId="31" fillId="17" borderId="5" xfId="1" applyFont="1" applyFill="1" applyBorder="1" applyAlignment="1">
      <alignment horizontal="left" vertical="center"/>
    </xf>
    <xf numFmtId="0" fontId="31" fillId="17" borderId="6" xfId="1" applyFont="1" applyFill="1" applyBorder="1" applyAlignment="1">
      <alignment horizontal="left" vertical="center"/>
    </xf>
    <xf numFmtId="0" fontId="59" fillId="3" borderId="0" xfId="1" applyFont="1" applyFill="1" applyAlignment="1">
      <alignment horizontal="center"/>
    </xf>
    <xf numFmtId="0" fontId="21" fillId="0" borderId="0" xfId="0" applyFont="1" applyAlignment="1">
      <alignment horizontal="center"/>
    </xf>
    <xf numFmtId="0" fontId="0" fillId="3" borderId="9" xfId="0" applyFill="1" applyBorder="1" applyAlignment="1">
      <alignment horizontal="left"/>
    </xf>
    <xf numFmtId="0" fontId="0" fillId="3" borderId="5" xfId="0" applyFill="1" applyBorder="1" applyAlignment="1">
      <alignment horizontal="left"/>
    </xf>
    <xf numFmtId="0" fontId="0" fillId="3" borderId="6" xfId="0" applyFill="1" applyBorder="1" applyAlignment="1">
      <alignment horizontal="left"/>
    </xf>
    <xf numFmtId="167" fontId="23" fillId="3" borderId="12" xfId="0" applyNumberFormat="1" applyFont="1" applyFill="1" applyBorder="1" applyAlignment="1">
      <alignment horizontal="center"/>
    </xf>
    <xf numFmtId="167" fontId="23" fillId="3" borderId="0" xfId="0" applyNumberFormat="1" applyFont="1" applyFill="1" applyAlignment="1">
      <alignment horizontal="center"/>
    </xf>
    <xf numFmtId="0" fontId="43" fillId="0" borderId="12" xfId="0" applyFont="1" applyBorder="1" applyAlignment="1">
      <alignment horizontal="center"/>
    </xf>
    <xf numFmtId="0" fontId="43" fillId="0" borderId="0" xfId="0" applyFont="1" applyAlignment="1">
      <alignment horizontal="center"/>
    </xf>
    <xf numFmtId="0" fontId="23" fillId="3" borderId="2" xfId="0" applyFont="1" applyFill="1" applyBorder="1" applyAlignment="1">
      <alignment horizontal="center" vertical="top" wrapText="1"/>
    </xf>
    <xf numFmtId="0" fontId="23" fillId="3" borderId="8" xfId="0" applyFont="1" applyFill="1" applyBorder="1" applyAlignment="1">
      <alignment horizontal="center" vertical="top" wrapText="1"/>
    </xf>
    <xf numFmtId="0" fontId="23" fillId="3" borderId="15" xfId="0" applyFont="1" applyFill="1" applyBorder="1" applyAlignment="1">
      <alignment horizontal="center" vertical="top" wrapText="1"/>
    </xf>
    <xf numFmtId="0" fontId="23" fillId="3" borderId="12" xfId="0" applyFont="1" applyFill="1" applyBorder="1" applyAlignment="1">
      <alignment horizontal="center" vertical="top" wrapText="1"/>
    </xf>
    <xf numFmtId="0" fontId="23" fillId="3" borderId="0" xfId="0" applyFont="1" applyFill="1" applyBorder="1" applyAlignment="1">
      <alignment horizontal="center" vertical="top" wrapText="1"/>
    </xf>
    <xf numFmtId="0" fontId="23" fillId="3" borderId="16" xfId="0" applyFont="1" applyFill="1" applyBorder="1" applyAlignment="1">
      <alignment horizontal="center" vertical="top" wrapText="1"/>
    </xf>
    <xf numFmtId="0" fontId="23" fillId="3" borderId="3" xfId="0" applyFont="1" applyFill="1" applyBorder="1" applyAlignment="1">
      <alignment horizontal="center" vertical="top" wrapText="1"/>
    </xf>
    <xf numFmtId="0" fontId="23" fillId="3" borderId="1" xfId="0" applyFont="1" applyFill="1" applyBorder="1" applyAlignment="1">
      <alignment horizontal="center" vertical="top" wrapText="1"/>
    </xf>
    <xf numFmtId="0" fontId="23" fillId="3" borderId="10" xfId="0" applyFont="1" applyFill="1" applyBorder="1" applyAlignment="1">
      <alignment horizontal="center" vertical="top" wrapText="1"/>
    </xf>
    <xf numFmtId="0" fontId="36" fillId="7" borderId="0" xfId="8" applyAlignment="1">
      <alignment horizontal="center"/>
    </xf>
    <xf numFmtId="0" fontId="21" fillId="3" borderId="12" xfId="0" applyFont="1" applyFill="1" applyBorder="1" applyAlignment="1">
      <alignment horizontal="center"/>
    </xf>
    <xf numFmtId="0" fontId="21" fillId="3" borderId="0" xfId="0" applyFont="1" applyFill="1" applyBorder="1" applyAlignment="1">
      <alignment horizontal="center"/>
    </xf>
    <xf numFmtId="0" fontId="21" fillId="3" borderId="16" xfId="0" applyFont="1" applyFill="1" applyBorder="1" applyAlignment="1">
      <alignment horizontal="center"/>
    </xf>
    <xf numFmtId="0" fontId="21" fillId="3" borderId="3" xfId="0" applyFont="1" applyFill="1" applyBorder="1" applyAlignment="1">
      <alignment horizontal="center"/>
    </xf>
    <xf numFmtId="0" fontId="21" fillId="3" borderId="1" xfId="0" applyFont="1" applyFill="1" applyBorder="1" applyAlignment="1">
      <alignment horizontal="center"/>
    </xf>
    <xf numFmtId="0" fontId="21" fillId="3" borderId="10" xfId="0" applyFont="1" applyFill="1" applyBorder="1" applyAlignment="1">
      <alignment horizontal="center"/>
    </xf>
    <xf numFmtId="0" fontId="19" fillId="0" borderId="0" xfId="0" applyFont="1" applyAlignment="1">
      <alignment horizontal="center" vertical="center"/>
    </xf>
  </cellXfs>
  <cellStyles count="12">
    <cellStyle name="Calculation" xfId="7" builtinId="22"/>
    <cellStyle name="Comma" xfId="3" builtinId="3"/>
    <cellStyle name="Currency" xfId="11" builtinId="4"/>
    <cellStyle name="Input" xfId="9" builtinId="20"/>
    <cellStyle name="Neutral" xfId="8" builtinId="28"/>
    <cellStyle name="Normal" xfId="0" builtinId="0"/>
    <cellStyle name="Normal 3 2 2" xfId="4"/>
    <cellStyle name="Normal 3 3" xfId="2"/>
    <cellStyle name="Normal 4 2 2" xfId="5"/>
    <cellStyle name="Normal 6" xfId="1"/>
    <cellStyle name="Output" xfId="10" builtinId="21"/>
    <cellStyle name="Percent" xfId="6" builtinId="5"/>
  </cellStyles>
  <dxfs count="0"/>
  <tableStyles count="0" defaultTableStyle="TableStyleMedium2" defaultPivotStyle="PivotStyleLight16"/>
  <colors>
    <mruColors>
      <color rgb="FF4A164A"/>
      <color rgb="FF0000FF"/>
      <color rgb="FFAB57FF"/>
      <color rgb="FFBA75FF"/>
      <color rgb="FF7956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US" baseline="0">
                <a:solidFill>
                  <a:sysClr val="windowText" lastClr="000000"/>
                </a:solidFill>
              </a:rPr>
              <a:t>Expenditure Distribution - All Funds</a:t>
            </a:r>
            <a:br>
              <a:rPr lang="en-US" baseline="0">
                <a:solidFill>
                  <a:sysClr val="windowText" lastClr="000000"/>
                </a:solidFill>
              </a:rPr>
            </a:br>
            <a:r>
              <a:rPr lang="en-US" sz="900" baseline="0">
                <a:solidFill>
                  <a:sysClr val="windowText" lastClr="000000"/>
                </a:solidFill>
              </a:rPr>
              <a:t>Based on Fiscal Year 2019 Actuals Data</a:t>
            </a:r>
          </a:p>
        </c:rich>
      </c:tx>
      <c:layout>
        <c:manualLayout>
          <c:xMode val="edge"/>
          <c:yMode val="edge"/>
          <c:x val="0.38816858830685036"/>
          <c:y val="1.746527702147179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0.37585483196987601"/>
          <c:y val="0.19794771697818164"/>
          <c:w val="0.55022592664959324"/>
          <c:h val="0.71023628498021285"/>
        </c:manualLayout>
      </c:layout>
      <c:barChart>
        <c:barDir val="bar"/>
        <c:grouping val="clustered"/>
        <c:varyColors val="0"/>
        <c:ser>
          <c:idx val="0"/>
          <c:order val="0"/>
          <c:spPr>
            <a:solidFill>
              <a:schemeClr val="accent1"/>
            </a:solidFill>
            <a:ln w="19050">
              <a:solidFill>
                <a:schemeClr val="lt1"/>
              </a:solidFill>
            </a:ln>
            <a:effectLst/>
          </c:spPr>
          <c:invertIfNegative val="0"/>
          <c:cat>
            <c:strRef>
              <c:f>'Revenue-Expense Summary'!$A$57:$A$68</c:f>
              <c:strCache>
                <c:ptCount val="12"/>
                <c:pt idx="0">
                  <c:v>Faculty and academic personnel (01-10)</c:v>
                </c:pt>
                <c:pt idx="1">
                  <c:v>Auxiliary teaching (01-20)</c:v>
                </c:pt>
                <c:pt idx="2">
                  <c:v>Graduate Students (01-30, 01-40)</c:v>
                </c:pt>
                <c:pt idx="3">
                  <c:v>Post-doc research trainee (01-50)</c:v>
                </c:pt>
                <c:pt idx="4">
                  <c:v>Classified staff (01-60)</c:v>
                </c:pt>
                <c:pt idx="5">
                  <c:v>Pre-doc Trainees (01-90)</c:v>
                </c:pt>
                <c:pt idx="6">
                  <c:v>Indirect Cost (25)</c:v>
                </c:pt>
                <c:pt idx="7">
                  <c:v>Cost transfer invoices (CTIs) (21)</c:v>
                </c:pt>
                <c:pt idx="8">
                  <c:v>Temporary staff (01-80)</c:v>
                </c:pt>
                <c:pt idx="9">
                  <c:v>Operations</c:v>
                </c:pt>
                <c:pt idx="10">
                  <c:v>Employee benefits (07)</c:v>
                </c:pt>
                <c:pt idx="11">
                  <c:v>Professional staff (01-70)</c:v>
                </c:pt>
              </c:strCache>
            </c:strRef>
          </c:cat>
          <c:val>
            <c:numRef>
              <c:f>'Revenue-Expense Summary'!$B$57:$B$68</c:f>
              <c:numCache>
                <c:formatCode>_(* #,##0.00_);_(* \(#,##0.00\);_(* "-"??_);_(@_)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7-C50E-4724-B6A2-042995D47089}"/>
            </c:ext>
          </c:extLst>
        </c:ser>
        <c:dLbls>
          <c:showLegendKey val="0"/>
          <c:showVal val="0"/>
          <c:showCatName val="0"/>
          <c:showSerName val="0"/>
          <c:showPercent val="0"/>
          <c:showBubbleSize val="0"/>
        </c:dLbls>
        <c:gapWidth val="150"/>
        <c:axId val="1621562767"/>
        <c:axId val="1621573167"/>
      </c:barChart>
      <c:catAx>
        <c:axId val="1621562767"/>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1573167"/>
        <c:crosses val="autoZero"/>
        <c:auto val="1"/>
        <c:lblAlgn val="ctr"/>
        <c:lblOffset val="100"/>
        <c:noMultiLvlLbl val="0"/>
      </c:catAx>
      <c:valAx>
        <c:axId val="1621573167"/>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1562767"/>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Budget Authority &amp; Revenue Mix,</a:t>
            </a:r>
            <a:r>
              <a:rPr lang="en-US" baseline="0"/>
              <a:t> by Fiscal Year</a:t>
            </a:r>
            <a:br>
              <a:rPr lang="en-US" baseline="0"/>
            </a:br>
            <a:r>
              <a:rPr lang="en-US" sz="1200" i="1" baseline="0"/>
              <a:t>FY18-19 Actuals, FY20-23 Plan</a:t>
            </a:r>
            <a:endParaRPr lang="en-US" sz="1200" i="1"/>
          </a:p>
        </c:rich>
      </c:tx>
      <c:layout>
        <c:manualLayout>
          <c:xMode val="edge"/>
          <c:yMode val="edge"/>
          <c:x val="0.3507270655948308"/>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819241399105165E-2"/>
          <c:y val="0.14775477059413472"/>
          <c:w val="0.88228598130788882"/>
          <c:h val="0.6278961555794409"/>
        </c:manualLayout>
      </c:layout>
      <c:barChart>
        <c:barDir val="col"/>
        <c:grouping val="stacked"/>
        <c:varyColors val="0"/>
        <c:ser>
          <c:idx val="0"/>
          <c:order val="0"/>
          <c:tx>
            <c:strRef>
              <c:f>'Revenue-Expense Summary'!$A$26</c:f>
              <c:strCache>
                <c:ptCount val="1"/>
                <c:pt idx="0">
                  <c:v>GOF - Permanent Budget</c:v>
                </c:pt>
              </c:strCache>
            </c:strRef>
          </c:tx>
          <c:spPr>
            <a:solidFill>
              <a:schemeClr val="accent1"/>
            </a:solidFill>
            <a:ln>
              <a:noFill/>
            </a:ln>
            <a:effectLst/>
          </c:spPr>
          <c:invertIfNegative val="0"/>
          <c:cat>
            <c:strRef>
              <c:f>'Revenue-Expense Summary'!$B$25:$G$25</c:f>
              <c:strCache>
                <c:ptCount val="6"/>
                <c:pt idx="0">
                  <c:v>FY18 Actuals</c:v>
                </c:pt>
                <c:pt idx="1">
                  <c:v>FY19 Actuals</c:v>
                </c:pt>
                <c:pt idx="2">
                  <c:v>FY20 Plan </c:v>
                </c:pt>
                <c:pt idx="3">
                  <c:v>FY21 Plan</c:v>
                </c:pt>
                <c:pt idx="4">
                  <c:v>FY22 Plan</c:v>
                </c:pt>
                <c:pt idx="5">
                  <c:v>FY23 Plan </c:v>
                </c:pt>
              </c:strCache>
            </c:strRef>
          </c:cat>
          <c:val>
            <c:numRef>
              <c:f>'Revenue-Expense Summary'!$B$26:$G$26</c:f>
              <c:numCache>
                <c:formatCode>_(* #,##0_);_(* \(#,##0\);_(*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F88B-4C7C-A249-E8ABF5575078}"/>
            </c:ext>
          </c:extLst>
        </c:ser>
        <c:ser>
          <c:idx val="1"/>
          <c:order val="1"/>
          <c:tx>
            <c:strRef>
              <c:f>'Revenue-Expense Summary'!$A$27</c:f>
              <c:strCache>
                <c:ptCount val="1"/>
                <c:pt idx="0">
                  <c:v>GOF - Temporary Budget</c:v>
                </c:pt>
              </c:strCache>
            </c:strRef>
          </c:tx>
          <c:spPr>
            <a:solidFill>
              <a:schemeClr val="accent2"/>
            </a:solidFill>
            <a:ln>
              <a:noFill/>
            </a:ln>
            <a:effectLst/>
          </c:spPr>
          <c:invertIfNegative val="0"/>
          <c:cat>
            <c:strRef>
              <c:f>'Revenue-Expense Summary'!$B$25:$G$25</c:f>
              <c:strCache>
                <c:ptCount val="6"/>
                <c:pt idx="0">
                  <c:v>FY18 Actuals</c:v>
                </c:pt>
                <c:pt idx="1">
                  <c:v>FY19 Actuals</c:v>
                </c:pt>
                <c:pt idx="2">
                  <c:v>FY20 Plan </c:v>
                </c:pt>
                <c:pt idx="3">
                  <c:v>FY21 Plan</c:v>
                </c:pt>
                <c:pt idx="4">
                  <c:v>FY22 Plan</c:v>
                </c:pt>
                <c:pt idx="5">
                  <c:v>FY23 Plan </c:v>
                </c:pt>
              </c:strCache>
            </c:strRef>
          </c:cat>
          <c:val>
            <c:numRef>
              <c:f>'Revenue-Expense Summary'!$B$27:$G$27</c:f>
              <c:numCache>
                <c:formatCode>_(* #,##0_);_(* \(#,##0\);_(*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F88B-4C7C-A249-E8ABF5575078}"/>
            </c:ext>
          </c:extLst>
        </c:ser>
        <c:ser>
          <c:idx val="2"/>
          <c:order val="2"/>
          <c:tx>
            <c:strRef>
              <c:f>'Revenue-Expense Summary'!$A$28</c:f>
              <c:strCache>
                <c:ptCount val="1"/>
                <c:pt idx="0">
                  <c:v>DOF - Permanent Budget</c:v>
                </c:pt>
              </c:strCache>
            </c:strRef>
          </c:tx>
          <c:spPr>
            <a:solidFill>
              <a:schemeClr val="accent3"/>
            </a:solidFill>
            <a:ln>
              <a:noFill/>
            </a:ln>
            <a:effectLst/>
          </c:spPr>
          <c:invertIfNegative val="0"/>
          <c:cat>
            <c:strRef>
              <c:f>'Revenue-Expense Summary'!$B$25:$G$25</c:f>
              <c:strCache>
                <c:ptCount val="6"/>
                <c:pt idx="0">
                  <c:v>FY18 Actuals</c:v>
                </c:pt>
                <c:pt idx="1">
                  <c:v>FY19 Actuals</c:v>
                </c:pt>
                <c:pt idx="2">
                  <c:v>FY20 Plan </c:v>
                </c:pt>
                <c:pt idx="3">
                  <c:v>FY21 Plan</c:v>
                </c:pt>
                <c:pt idx="4">
                  <c:v>FY22 Plan</c:v>
                </c:pt>
                <c:pt idx="5">
                  <c:v>FY23 Plan </c:v>
                </c:pt>
              </c:strCache>
            </c:strRef>
          </c:cat>
          <c:val>
            <c:numRef>
              <c:f>'Revenue-Expense Summary'!$B$28:$G$28</c:f>
              <c:numCache>
                <c:formatCode>_(* #,##0_);_(* \(#,##0\);_(*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F88B-4C7C-A249-E8ABF5575078}"/>
            </c:ext>
          </c:extLst>
        </c:ser>
        <c:ser>
          <c:idx val="3"/>
          <c:order val="3"/>
          <c:tx>
            <c:strRef>
              <c:f>'Revenue-Expense Summary'!$A$29</c:f>
              <c:strCache>
                <c:ptCount val="1"/>
                <c:pt idx="0">
                  <c:v>DOF - Temporary Budget</c:v>
                </c:pt>
              </c:strCache>
            </c:strRef>
          </c:tx>
          <c:spPr>
            <a:solidFill>
              <a:schemeClr val="accent4"/>
            </a:solidFill>
            <a:ln>
              <a:noFill/>
            </a:ln>
            <a:effectLst/>
          </c:spPr>
          <c:invertIfNegative val="0"/>
          <c:cat>
            <c:strRef>
              <c:f>'Revenue-Expense Summary'!$B$25:$G$25</c:f>
              <c:strCache>
                <c:ptCount val="6"/>
                <c:pt idx="0">
                  <c:v>FY18 Actuals</c:v>
                </c:pt>
                <c:pt idx="1">
                  <c:v>FY19 Actuals</c:v>
                </c:pt>
                <c:pt idx="2">
                  <c:v>FY20 Plan </c:v>
                </c:pt>
                <c:pt idx="3">
                  <c:v>FY21 Plan</c:v>
                </c:pt>
                <c:pt idx="4">
                  <c:v>FY22 Plan</c:v>
                </c:pt>
                <c:pt idx="5">
                  <c:v>FY23 Plan </c:v>
                </c:pt>
              </c:strCache>
            </c:strRef>
          </c:cat>
          <c:val>
            <c:numRef>
              <c:f>'Revenue-Expense Summary'!$B$29:$G$29</c:f>
              <c:numCache>
                <c:formatCode>_(* #,##0_);_(* \(#,##0\);_(*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3-F88B-4C7C-A249-E8ABF5575078}"/>
            </c:ext>
          </c:extLst>
        </c:ser>
        <c:ser>
          <c:idx val="4"/>
          <c:order val="4"/>
          <c:tx>
            <c:strRef>
              <c:f>'Revenue-Expense Summary'!$A$30</c:f>
              <c:strCache>
                <c:ptCount val="1"/>
                <c:pt idx="0">
                  <c:v>Special State Appropriations</c:v>
                </c:pt>
              </c:strCache>
            </c:strRef>
          </c:tx>
          <c:spPr>
            <a:solidFill>
              <a:schemeClr val="accent5"/>
            </a:solidFill>
            <a:ln>
              <a:noFill/>
            </a:ln>
            <a:effectLst/>
          </c:spPr>
          <c:invertIfNegative val="0"/>
          <c:cat>
            <c:strRef>
              <c:f>'Revenue-Expense Summary'!$B$25:$G$25</c:f>
              <c:strCache>
                <c:ptCount val="6"/>
                <c:pt idx="0">
                  <c:v>FY18 Actuals</c:v>
                </c:pt>
                <c:pt idx="1">
                  <c:v>FY19 Actuals</c:v>
                </c:pt>
                <c:pt idx="2">
                  <c:v>FY20 Plan </c:v>
                </c:pt>
                <c:pt idx="3">
                  <c:v>FY21 Plan</c:v>
                </c:pt>
                <c:pt idx="4">
                  <c:v>FY22 Plan</c:v>
                </c:pt>
                <c:pt idx="5">
                  <c:v>FY23 Plan </c:v>
                </c:pt>
              </c:strCache>
            </c:strRef>
          </c:cat>
          <c:val>
            <c:numRef>
              <c:f>'Revenue-Expense Summary'!$B$30:$G$30</c:f>
              <c:numCache>
                <c:formatCode>_(* #,##0_);_(* \(#,##0\);_(*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4-F88B-4C7C-A249-E8ABF5575078}"/>
            </c:ext>
          </c:extLst>
        </c:ser>
        <c:ser>
          <c:idx val="5"/>
          <c:order val="5"/>
          <c:tx>
            <c:strRef>
              <c:f>'Revenue-Expense Summary'!$A$31</c:f>
              <c:strCache>
                <c:ptCount val="1"/>
                <c:pt idx="0">
                  <c:v>Grants &amp; Contracts Sponsored Projects</c:v>
                </c:pt>
              </c:strCache>
            </c:strRef>
          </c:tx>
          <c:spPr>
            <a:solidFill>
              <a:schemeClr val="accent6"/>
            </a:solidFill>
            <a:ln>
              <a:noFill/>
            </a:ln>
            <a:effectLst/>
          </c:spPr>
          <c:invertIfNegative val="0"/>
          <c:cat>
            <c:strRef>
              <c:f>'Revenue-Expense Summary'!$B$25:$G$25</c:f>
              <c:strCache>
                <c:ptCount val="6"/>
                <c:pt idx="0">
                  <c:v>FY18 Actuals</c:v>
                </c:pt>
                <c:pt idx="1">
                  <c:v>FY19 Actuals</c:v>
                </c:pt>
                <c:pt idx="2">
                  <c:v>FY20 Plan </c:v>
                </c:pt>
                <c:pt idx="3">
                  <c:v>FY21 Plan</c:v>
                </c:pt>
                <c:pt idx="4">
                  <c:v>FY22 Plan</c:v>
                </c:pt>
                <c:pt idx="5">
                  <c:v>FY23 Plan </c:v>
                </c:pt>
              </c:strCache>
            </c:strRef>
          </c:cat>
          <c:val>
            <c:numRef>
              <c:f>'Revenue-Expense Summary'!$B$31:$G$31</c:f>
              <c:numCache>
                <c:formatCode>_(* #,##0_);_(* \(#,##0\);_(*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5-F88B-4C7C-A249-E8ABF5575078}"/>
            </c:ext>
          </c:extLst>
        </c:ser>
        <c:ser>
          <c:idx val="6"/>
          <c:order val="6"/>
          <c:tx>
            <c:strRef>
              <c:f>'Revenue-Expense Summary'!$A$32</c:f>
              <c:strCache>
                <c:ptCount val="1"/>
                <c:pt idx="0">
                  <c:v>Grants &amp; Contracts Student Aid</c:v>
                </c:pt>
              </c:strCache>
            </c:strRef>
          </c:tx>
          <c:spPr>
            <a:solidFill>
              <a:schemeClr val="accent1">
                <a:lumMod val="60000"/>
              </a:schemeClr>
            </a:solidFill>
            <a:ln>
              <a:noFill/>
            </a:ln>
            <a:effectLst/>
          </c:spPr>
          <c:invertIfNegative val="0"/>
          <c:cat>
            <c:strRef>
              <c:f>'Revenue-Expense Summary'!$B$25:$G$25</c:f>
              <c:strCache>
                <c:ptCount val="6"/>
                <c:pt idx="0">
                  <c:v>FY18 Actuals</c:v>
                </c:pt>
                <c:pt idx="1">
                  <c:v>FY19 Actuals</c:v>
                </c:pt>
                <c:pt idx="2">
                  <c:v>FY20 Plan </c:v>
                </c:pt>
                <c:pt idx="3">
                  <c:v>FY21 Plan</c:v>
                </c:pt>
                <c:pt idx="4">
                  <c:v>FY22 Plan</c:v>
                </c:pt>
                <c:pt idx="5">
                  <c:v>FY23 Plan </c:v>
                </c:pt>
              </c:strCache>
            </c:strRef>
          </c:cat>
          <c:val>
            <c:numRef>
              <c:f>'Revenue-Expense Summary'!$B$32:$G$32</c:f>
              <c:numCache>
                <c:formatCode>_(* #,##0_);_(* \(#,##0\);_(*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6-F88B-4C7C-A249-E8ABF5575078}"/>
            </c:ext>
          </c:extLst>
        </c:ser>
        <c:ser>
          <c:idx val="7"/>
          <c:order val="7"/>
          <c:tx>
            <c:strRef>
              <c:f>'Revenue-Expense Summary'!$A$33</c:f>
              <c:strCache>
                <c:ptCount val="1"/>
                <c:pt idx="0">
                  <c:v>Grants &amp; Contracts Others</c:v>
                </c:pt>
              </c:strCache>
            </c:strRef>
          </c:tx>
          <c:spPr>
            <a:solidFill>
              <a:schemeClr val="accent2">
                <a:lumMod val="60000"/>
              </a:schemeClr>
            </a:solidFill>
            <a:ln>
              <a:noFill/>
            </a:ln>
            <a:effectLst/>
          </c:spPr>
          <c:invertIfNegative val="0"/>
          <c:cat>
            <c:strRef>
              <c:f>'Revenue-Expense Summary'!$B$25:$G$25</c:f>
              <c:strCache>
                <c:ptCount val="6"/>
                <c:pt idx="0">
                  <c:v>FY18 Actuals</c:v>
                </c:pt>
                <c:pt idx="1">
                  <c:v>FY19 Actuals</c:v>
                </c:pt>
                <c:pt idx="2">
                  <c:v>FY20 Plan </c:v>
                </c:pt>
                <c:pt idx="3">
                  <c:v>FY21 Plan</c:v>
                </c:pt>
                <c:pt idx="4">
                  <c:v>FY22 Plan</c:v>
                </c:pt>
                <c:pt idx="5">
                  <c:v>FY23 Plan </c:v>
                </c:pt>
              </c:strCache>
            </c:strRef>
          </c:cat>
          <c:val>
            <c:numRef>
              <c:f>'Revenue-Expense Summary'!$B$33:$G$33</c:f>
              <c:numCache>
                <c:formatCode>_(* #,##0_);_(* \(#,##0\);_(*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7-F88B-4C7C-A249-E8ABF5575078}"/>
            </c:ext>
          </c:extLst>
        </c:ser>
        <c:ser>
          <c:idx val="8"/>
          <c:order val="8"/>
          <c:tx>
            <c:strRef>
              <c:f>'Revenue-Expense Summary'!$A$34</c:f>
              <c:strCache>
                <c:ptCount val="1"/>
                <c:pt idx="0">
                  <c:v>Gifts and Discretionary</c:v>
                </c:pt>
              </c:strCache>
            </c:strRef>
          </c:tx>
          <c:spPr>
            <a:solidFill>
              <a:schemeClr val="accent3">
                <a:lumMod val="60000"/>
              </a:schemeClr>
            </a:solidFill>
            <a:ln>
              <a:noFill/>
            </a:ln>
            <a:effectLst/>
          </c:spPr>
          <c:invertIfNegative val="0"/>
          <c:cat>
            <c:strRef>
              <c:f>'Revenue-Expense Summary'!$B$25:$G$25</c:f>
              <c:strCache>
                <c:ptCount val="6"/>
                <c:pt idx="0">
                  <c:v>FY18 Actuals</c:v>
                </c:pt>
                <c:pt idx="1">
                  <c:v>FY19 Actuals</c:v>
                </c:pt>
                <c:pt idx="2">
                  <c:v>FY20 Plan </c:v>
                </c:pt>
                <c:pt idx="3">
                  <c:v>FY21 Plan</c:v>
                </c:pt>
                <c:pt idx="4">
                  <c:v>FY22 Plan</c:v>
                </c:pt>
                <c:pt idx="5">
                  <c:v>FY23 Plan </c:v>
                </c:pt>
              </c:strCache>
            </c:strRef>
          </c:cat>
          <c:val>
            <c:numRef>
              <c:f>'Revenue-Expense Summary'!$B$34:$G$34</c:f>
              <c:numCache>
                <c:formatCode>_(* #,##0_);_(* \(#,##0\);_(*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8-F88B-4C7C-A249-E8ABF5575078}"/>
            </c:ext>
          </c:extLst>
        </c:ser>
        <c:ser>
          <c:idx val="9"/>
          <c:order val="9"/>
          <c:tx>
            <c:strRef>
              <c:f>'Revenue-Expense Summary'!$A$35</c:f>
              <c:strCache>
                <c:ptCount val="1"/>
                <c:pt idx="0">
                  <c:v>Self-Sustaining</c:v>
                </c:pt>
              </c:strCache>
            </c:strRef>
          </c:tx>
          <c:spPr>
            <a:solidFill>
              <a:schemeClr val="accent4">
                <a:lumMod val="60000"/>
              </a:schemeClr>
            </a:solidFill>
            <a:ln>
              <a:noFill/>
            </a:ln>
            <a:effectLst/>
          </c:spPr>
          <c:invertIfNegative val="0"/>
          <c:cat>
            <c:strRef>
              <c:f>'Revenue-Expense Summary'!$B$25:$G$25</c:f>
              <c:strCache>
                <c:ptCount val="6"/>
                <c:pt idx="0">
                  <c:v>FY18 Actuals</c:v>
                </c:pt>
                <c:pt idx="1">
                  <c:v>FY19 Actuals</c:v>
                </c:pt>
                <c:pt idx="2">
                  <c:v>FY20 Plan </c:v>
                </c:pt>
                <c:pt idx="3">
                  <c:v>FY21 Plan</c:v>
                </c:pt>
                <c:pt idx="4">
                  <c:v>FY22 Plan</c:v>
                </c:pt>
                <c:pt idx="5">
                  <c:v>FY23 Plan </c:v>
                </c:pt>
              </c:strCache>
            </c:strRef>
          </c:cat>
          <c:val>
            <c:numRef>
              <c:f>'Revenue-Expense Summary'!$B$35:$G$35</c:f>
              <c:numCache>
                <c:formatCode>_(* #,##0_);_(* \(#,##0\);_(*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9-F88B-4C7C-A249-E8ABF5575078}"/>
            </c:ext>
          </c:extLst>
        </c:ser>
        <c:ser>
          <c:idx val="10"/>
          <c:order val="10"/>
          <c:tx>
            <c:strRef>
              <c:f>'Revenue-Expense Summary'!$A$36</c:f>
              <c:strCache>
                <c:ptCount val="1"/>
                <c:pt idx="0">
                  <c:v>UWC2 Fee Based Programs</c:v>
                </c:pt>
              </c:strCache>
            </c:strRef>
          </c:tx>
          <c:spPr>
            <a:solidFill>
              <a:schemeClr val="accent5">
                <a:lumMod val="60000"/>
              </a:schemeClr>
            </a:solidFill>
            <a:ln>
              <a:noFill/>
            </a:ln>
            <a:effectLst/>
          </c:spPr>
          <c:invertIfNegative val="0"/>
          <c:cat>
            <c:strRef>
              <c:f>'Revenue-Expense Summary'!$B$25:$G$25</c:f>
              <c:strCache>
                <c:ptCount val="6"/>
                <c:pt idx="0">
                  <c:v>FY18 Actuals</c:v>
                </c:pt>
                <c:pt idx="1">
                  <c:v>FY19 Actuals</c:v>
                </c:pt>
                <c:pt idx="2">
                  <c:v>FY20 Plan </c:v>
                </c:pt>
                <c:pt idx="3">
                  <c:v>FY21 Plan</c:v>
                </c:pt>
                <c:pt idx="4">
                  <c:v>FY22 Plan</c:v>
                </c:pt>
                <c:pt idx="5">
                  <c:v>FY23 Plan </c:v>
                </c:pt>
              </c:strCache>
            </c:strRef>
          </c:cat>
          <c:val>
            <c:numRef>
              <c:f>'Revenue-Expense Summary'!$B$36:$G$36</c:f>
              <c:numCache>
                <c:formatCode>_(* #,##0_);_(* \(#,##0\);_(*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A-F88B-4C7C-A249-E8ABF5575078}"/>
            </c:ext>
          </c:extLst>
        </c:ser>
        <c:ser>
          <c:idx val="11"/>
          <c:order val="11"/>
          <c:tx>
            <c:strRef>
              <c:f>'Revenue-Expense Summary'!$A$37</c:f>
              <c:strCache>
                <c:ptCount val="1"/>
                <c:pt idx="0">
                  <c:v>Practice Plan Dept of Public Assistance</c:v>
                </c:pt>
              </c:strCache>
            </c:strRef>
          </c:tx>
          <c:spPr>
            <a:solidFill>
              <a:schemeClr val="accent6">
                <a:lumMod val="60000"/>
              </a:schemeClr>
            </a:solidFill>
            <a:ln>
              <a:noFill/>
            </a:ln>
            <a:effectLst/>
          </c:spPr>
          <c:invertIfNegative val="0"/>
          <c:cat>
            <c:strRef>
              <c:f>'Revenue-Expense Summary'!$B$25:$G$25</c:f>
              <c:strCache>
                <c:ptCount val="6"/>
                <c:pt idx="0">
                  <c:v>FY18 Actuals</c:v>
                </c:pt>
                <c:pt idx="1">
                  <c:v>FY19 Actuals</c:v>
                </c:pt>
                <c:pt idx="2">
                  <c:v>FY20 Plan </c:v>
                </c:pt>
                <c:pt idx="3">
                  <c:v>FY21 Plan</c:v>
                </c:pt>
                <c:pt idx="4">
                  <c:v>FY22 Plan</c:v>
                </c:pt>
                <c:pt idx="5">
                  <c:v>FY23 Plan </c:v>
                </c:pt>
              </c:strCache>
            </c:strRef>
          </c:cat>
          <c:val>
            <c:numRef>
              <c:f>'Revenue-Expense Summary'!$B$37:$G$37</c:f>
              <c:numCache>
                <c:formatCode>_(* #,##0_);_(* \(#,##0\);_(*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B5B9-4272-92B7-5F981B45FFBA}"/>
            </c:ext>
          </c:extLst>
        </c:ser>
        <c:dLbls>
          <c:showLegendKey val="0"/>
          <c:showVal val="0"/>
          <c:showCatName val="0"/>
          <c:showSerName val="0"/>
          <c:showPercent val="0"/>
          <c:showBubbleSize val="0"/>
        </c:dLbls>
        <c:gapWidth val="150"/>
        <c:overlap val="100"/>
        <c:axId val="1621587311"/>
        <c:axId val="1621587727"/>
      </c:barChart>
      <c:catAx>
        <c:axId val="162158731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1587727"/>
        <c:crosses val="autoZero"/>
        <c:auto val="1"/>
        <c:lblAlgn val="ctr"/>
        <c:lblOffset val="100"/>
        <c:noMultiLvlLbl val="0"/>
      </c:catAx>
      <c:valAx>
        <c:axId val="1621587727"/>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1587311"/>
        <c:crosses val="autoZero"/>
        <c:crossBetween val="between"/>
      </c:valAx>
      <c:spPr>
        <a:noFill/>
        <a:ln>
          <a:noFill/>
        </a:ln>
        <a:effectLst/>
      </c:spPr>
    </c:plotArea>
    <c:legend>
      <c:legendPos val="b"/>
      <c:layout>
        <c:manualLayout>
          <c:xMode val="edge"/>
          <c:yMode val="edge"/>
          <c:x val="8.8895546698557079E-2"/>
          <c:y val="0.86008490639771806"/>
          <c:w val="0.91110443038649414"/>
          <c:h val="0.1399150936022819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n-US"/>
              <a:t>Expenditures, by Fund Type</a:t>
            </a:r>
          </a:p>
          <a:p>
            <a:pPr marL="0" marR="0" lvl="0" indent="0" algn="ctr" defTabSz="914400" rtl="0" eaLnBrk="1" fontAlgn="auto" latinLnBrk="0" hangingPunct="1">
              <a:lnSpc>
                <a:spcPct val="100000"/>
              </a:lnSpc>
              <a:spcBef>
                <a:spcPts val="0"/>
              </a:spcBef>
              <a:spcAft>
                <a:spcPts val="0"/>
              </a:spcAft>
              <a:buClrTx/>
              <a:buSzTx/>
              <a:buFontTx/>
              <a:buNone/>
              <a:tabLst/>
              <a:defRPr>
                <a:solidFill>
                  <a:sysClr val="windowText" lastClr="000000">
                    <a:lumMod val="65000"/>
                    <a:lumOff val="35000"/>
                  </a:sysClr>
                </a:solidFill>
              </a:defRPr>
            </a:pPr>
            <a:r>
              <a:rPr lang="en-US" sz="1100" b="0" i="1" baseline="0">
                <a:effectLst/>
              </a:rPr>
              <a:t>FY18-19 Actuals, FY20-23 Plan</a:t>
            </a:r>
            <a:endParaRPr lang="en-US" sz="1000">
              <a:effectLst/>
            </a:endParaRPr>
          </a:p>
        </c:rich>
      </c:tx>
      <c:layout>
        <c:manualLayout>
          <c:xMode val="edge"/>
          <c:yMode val="edge"/>
          <c:x val="0.32665480916151246"/>
          <c:y val="8.5812405298071413E-3"/>
        </c:manualLayout>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n-US"/>
        </a:p>
      </c:txPr>
    </c:title>
    <c:autoTitleDeleted val="0"/>
    <c:plotArea>
      <c:layout>
        <c:manualLayout>
          <c:layoutTarget val="inner"/>
          <c:xMode val="edge"/>
          <c:yMode val="edge"/>
          <c:x val="0.12700335436976293"/>
          <c:y val="0.14528580767548047"/>
          <c:w val="0.8477471464179962"/>
          <c:h val="0.58047936701526548"/>
        </c:manualLayout>
      </c:layout>
      <c:barChart>
        <c:barDir val="col"/>
        <c:grouping val="stacked"/>
        <c:varyColors val="0"/>
        <c:ser>
          <c:idx val="0"/>
          <c:order val="0"/>
          <c:tx>
            <c:strRef>
              <c:f>'Revenue-Expense Summary'!$A$75</c:f>
              <c:strCache>
                <c:ptCount val="1"/>
                <c:pt idx="0">
                  <c:v>GOF</c:v>
                </c:pt>
              </c:strCache>
            </c:strRef>
          </c:tx>
          <c:spPr>
            <a:solidFill>
              <a:schemeClr val="accent1"/>
            </a:solidFill>
            <a:ln>
              <a:noFill/>
            </a:ln>
            <a:effectLst/>
          </c:spPr>
          <c:invertIfNegative val="0"/>
          <c:cat>
            <c:strRef>
              <c:f>'Revenue-Expense Summary'!$B$74:$G$74</c:f>
              <c:strCache>
                <c:ptCount val="6"/>
                <c:pt idx="0">
                  <c:v>FY18 Actuals</c:v>
                </c:pt>
                <c:pt idx="1">
                  <c:v>FY19 Actuals</c:v>
                </c:pt>
                <c:pt idx="2">
                  <c:v>FY20 Plan</c:v>
                </c:pt>
                <c:pt idx="3">
                  <c:v>FY21 Plan </c:v>
                </c:pt>
                <c:pt idx="4">
                  <c:v>FY22 Plan </c:v>
                </c:pt>
                <c:pt idx="5">
                  <c:v>FY23 Plan </c:v>
                </c:pt>
              </c:strCache>
            </c:strRef>
          </c:cat>
          <c:val>
            <c:numRef>
              <c:f>'Revenue-Expense Summary'!$B$75:$G$75</c:f>
              <c:numCache>
                <c:formatCode>_(* #,##0_);_(* \(#,##0\);_(*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F9A7-4F20-BEFB-83A534258DEE}"/>
            </c:ext>
          </c:extLst>
        </c:ser>
        <c:ser>
          <c:idx val="1"/>
          <c:order val="1"/>
          <c:tx>
            <c:strRef>
              <c:f>'Revenue-Expense Summary'!$A$76</c:f>
              <c:strCache>
                <c:ptCount val="1"/>
                <c:pt idx="0">
                  <c:v>DOF</c:v>
                </c:pt>
              </c:strCache>
            </c:strRef>
          </c:tx>
          <c:spPr>
            <a:solidFill>
              <a:schemeClr val="accent2"/>
            </a:solidFill>
            <a:ln>
              <a:noFill/>
            </a:ln>
            <a:effectLst/>
          </c:spPr>
          <c:invertIfNegative val="0"/>
          <c:cat>
            <c:strRef>
              <c:f>'Revenue-Expense Summary'!$B$74:$G$74</c:f>
              <c:strCache>
                <c:ptCount val="6"/>
                <c:pt idx="0">
                  <c:v>FY18 Actuals</c:v>
                </c:pt>
                <c:pt idx="1">
                  <c:v>FY19 Actuals</c:v>
                </c:pt>
                <c:pt idx="2">
                  <c:v>FY20 Plan</c:v>
                </c:pt>
                <c:pt idx="3">
                  <c:v>FY21 Plan </c:v>
                </c:pt>
                <c:pt idx="4">
                  <c:v>FY22 Plan </c:v>
                </c:pt>
                <c:pt idx="5">
                  <c:v>FY23 Plan </c:v>
                </c:pt>
              </c:strCache>
            </c:strRef>
          </c:cat>
          <c:val>
            <c:numRef>
              <c:f>'Revenue-Expense Summary'!$B$76:$G$76</c:f>
              <c:numCache>
                <c:formatCode>_(* #,##0_);_(* \(#,##0\);_(*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F9A7-4F20-BEFB-83A534258DEE}"/>
            </c:ext>
          </c:extLst>
        </c:ser>
        <c:ser>
          <c:idx val="2"/>
          <c:order val="2"/>
          <c:tx>
            <c:strRef>
              <c:f>'Revenue-Expense Summary'!$A$77</c:f>
              <c:strCache>
                <c:ptCount val="1"/>
                <c:pt idx="0">
                  <c:v>Special State Appropriations</c:v>
                </c:pt>
              </c:strCache>
            </c:strRef>
          </c:tx>
          <c:spPr>
            <a:solidFill>
              <a:schemeClr val="accent3"/>
            </a:solidFill>
            <a:ln>
              <a:noFill/>
            </a:ln>
            <a:effectLst/>
          </c:spPr>
          <c:invertIfNegative val="0"/>
          <c:cat>
            <c:strRef>
              <c:f>'Revenue-Expense Summary'!$B$74:$G$74</c:f>
              <c:strCache>
                <c:ptCount val="6"/>
                <c:pt idx="0">
                  <c:v>FY18 Actuals</c:v>
                </c:pt>
                <c:pt idx="1">
                  <c:v>FY19 Actuals</c:v>
                </c:pt>
                <c:pt idx="2">
                  <c:v>FY20 Plan</c:v>
                </c:pt>
                <c:pt idx="3">
                  <c:v>FY21 Plan </c:v>
                </c:pt>
                <c:pt idx="4">
                  <c:v>FY22 Plan </c:v>
                </c:pt>
                <c:pt idx="5">
                  <c:v>FY23 Plan </c:v>
                </c:pt>
              </c:strCache>
            </c:strRef>
          </c:cat>
          <c:val>
            <c:numRef>
              <c:f>'Revenue-Expense Summary'!$B$77:$G$77</c:f>
              <c:numCache>
                <c:formatCode>_(* #,##0_);_(* \(#,##0\);_(*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F9A7-4F20-BEFB-83A534258DEE}"/>
            </c:ext>
          </c:extLst>
        </c:ser>
        <c:ser>
          <c:idx val="3"/>
          <c:order val="3"/>
          <c:tx>
            <c:strRef>
              <c:f>'Revenue-Expense Summary'!$A$78</c:f>
              <c:strCache>
                <c:ptCount val="1"/>
                <c:pt idx="0">
                  <c:v>Grants &amp; Contracts Sponsored Projects</c:v>
                </c:pt>
              </c:strCache>
            </c:strRef>
          </c:tx>
          <c:spPr>
            <a:solidFill>
              <a:schemeClr val="accent4"/>
            </a:solidFill>
            <a:ln>
              <a:noFill/>
            </a:ln>
            <a:effectLst/>
          </c:spPr>
          <c:invertIfNegative val="0"/>
          <c:cat>
            <c:strRef>
              <c:f>'Revenue-Expense Summary'!$B$74:$G$74</c:f>
              <c:strCache>
                <c:ptCount val="6"/>
                <c:pt idx="0">
                  <c:v>FY18 Actuals</c:v>
                </c:pt>
                <c:pt idx="1">
                  <c:v>FY19 Actuals</c:v>
                </c:pt>
                <c:pt idx="2">
                  <c:v>FY20 Plan</c:v>
                </c:pt>
                <c:pt idx="3">
                  <c:v>FY21 Plan </c:v>
                </c:pt>
                <c:pt idx="4">
                  <c:v>FY22 Plan </c:v>
                </c:pt>
                <c:pt idx="5">
                  <c:v>FY23 Plan </c:v>
                </c:pt>
              </c:strCache>
            </c:strRef>
          </c:cat>
          <c:val>
            <c:numRef>
              <c:f>'Revenue-Expense Summary'!$B$78:$G$78</c:f>
              <c:numCache>
                <c:formatCode>_(* #,##0_);_(* \(#,##0\);_(*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3-F9A7-4F20-BEFB-83A534258DEE}"/>
            </c:ext>
          </c:extLst>
        </c:ser>
        <c:ser>
          <c:idx val="4"/>
          <c:order val="4"/>
          <c:tx>
            <c:strRef>
              <c:f>'Revenue-Expense Summary'!$A$79</c:f>
              <c:strCache>
                <c:ptCount val="1"/>
                <c:pt idx="0">
                  <c:v>Grants &amp; Contracts Student Aid</c:v>
                </c:pt>
              </c:strCache>
            </c:strRef>
          </c:tx>
          <c:spPr>
            <a:solidFill>
              <a:schemeClr val="accent5"/>
            </a:solidFill>
            <a:ln>
              <a:noFill/>
            </a:ln>
            <a:effectLst/>
          </c:spPr>
          <c:invertIfNegative val="0"/>
          <c:cat>
            <c:strRef>
              <c:f>'Revenue-Expense Summary'!$B$74:$G$74</c:f>
              <c:strCache>
                <c:ptCount val="6"/>
                <c:pt idx="0">
                  <c:v>FY18 Actuals</c:v>
                </c:pt>
                <c:pt idx="1">
                  <c:v>FY19 Actuals</c:v>
                </c:pt>
                <c:pt idx="2">
                  <c:v>FY20 Plan</c:v>
                </c:pt>
                <c:pt idx="3">
                  <c:v>FY21 Plan </c:v>
                </c:pt>
                <c:pt idx="4">
                  <c:v>FY22 Plan </c:v>
                </c:pt>
                <c:pt idx="5">
                  <c:v>FY23 Plan </c:v>
                </c:pt>
              </c:strCache>
            </c:strRef>
          </c:cat>
          <c:val>
            <c:numRef>
              <c:f>'Revenue-Expense Summary'!$B$79:$G$79</c:f>
              <c:numCache>
                <c:formatCode>_(* #,##0_);_(* \(#,##0\);_(*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4-F9A7-4F20-BEFB-83A534258DEE}"/>
            </c:ext>
          </c:extLst>
        </c:ser>
        <c:ser>
          <c:idx val="5"/>
          <c:order val="5"/>
          <c:tx>
            <c:strRef>
              <c:f>'Revenue-Expense Summary'!$A$80</c:f>
              <c:strCache>
                <c:ptCount val="1"/>
                <c:pt idx="0">
                  <c:v>Grants &amp; Contracts Others</c:v>
                </c:pt>
              </c:strCache>
            </c:strRef>
          </c:tx>
          <c:spPr>
            <a:solidFill>
              <a:schemeClr val="accent6"/>
            </a:solidFill>
            <a:ln>
              <a:noFill/>
            </a:ln>
            <a:effectLst/>
          </c:spPr>
          <c:invertIfNegative val="0"/>
          <c:cat>
            <c:strRef>
              <c:f>'Revenue-Expense Summary'!$B$74:$G$74</c:f>
              <c:strCache>
                <c:ptCount val="6"/>
                <c:pt idx="0">
                  <c:v>FY18 Actuals</c:v>
                </c:pt>
                <c:pt idx="1">
                  <c:v>FY19 Actuals</c:v>
                </c:pt>
                <c:pt idx="2">
                  <c:v>FY20 Plan</c:v>
                </c:pt>
                <c:pt idx="3">
                  <c:v>FY21 Plan </c:v>
                </c:pt>
                <c:pt idx="4">
                  <c:v>FY22 Plan </c:v>
                </c:pt>
                <c:pt idx="5">
                  <c:v>FY23 Plan </c:v>
                </c:pt>
              </c:strCache>
            </c:strRef>
          </c:cat>
          <c:val>
            <c:numRef>
              <c:f>'Revenue-Expense Summary'!$B$80:$G$80</c:f>
              <c:numCache>
                <c:formatCode>_(* #,##0_);_(* \(#,##0\);_(*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5-F9A7-4F20-BEFB-83A534258DEE}"/>
            </c:ext>
          </c:extLst>
        </c:ser>
        <c:ser>
          <c:idx val="6"/>
          <c:order val="6"/>
          <c:tx>
            <c:strRef>
              <c:f>'Revenue-Expense Summary'!$A$81</c:f>
              <c:strCache>
                <c:ptCount val="1"/>
                <c:pt idx="0">
                  <c:v>Gifts and Discretionary</c:v>
                </c:pt>
              </c:strCache>
            </c:strRef>
          </c:tx>
          <c:spPr>
            <a:solidFill>
              <a:schemeClr val="accent1">
                <a:lumMod val="60000"/>
              </a:schemeClr>
            </a:solidFill>
            <a:ln>
              <a:noFill/>
            </a:ln>
            <a:effectLst/>
          </c:spPr>
          <c:invertIfNegative val="0"/>
          <c:cat>
            <c:strRef>
              <c:f>'Revenue-Expense Summary'!$B$74:$G$74</c:f>
              <c:strCache>
                <c:ptCount val="6"/>
                <c:pt idx="0">
                  <c:v>FY18 Actuals</c:v>
                </c:pt>
                <c:pt idx="1">
                  <c:v>FY19 Actuals</c:v>
                </c:pt>
                <c:pt idx="2">
                  <c:v>FY20 Plan</c:v>
                </c:pt>
                <c:pt idx="3">
                  <c:v>FY21 Plan </c:v>
                </c:pt>
                <c:pt idx="4">
                  <c:v>FY22 Plan </c:v>
                </c:pt>
                <c:pt idx="5">
                  <c:v>FY23 Plan </c:v>
                </c:pt>
              </c:strCache>
            </c:strRef>
          </c:cat>
          <c:val>
            <c:numRef>
              <c:f>'Revenue-Expense Summary'!$B$81:$G$81</c:f>
              <c:numCache>
                <c:formatCode>_(* #,##0_);_(* \(#,##0\);_(*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6-F9A7-4F20-BEFB-83A534258DEE}"/>
            </c:ext>
          </c:extLst>
        </c:ser>
        <c:ser>
          <c:idx val="7"/>
          <c:order val="7"/>
          <c:tx>
            <c:strRef>
              <c:f>'Revenue-Expense Summary'!$A$82</c:f>
              <c:strCache>
                <c:ptCount val="1"/>
                <c:pt idx="0">
                  <c:v>Self-Sustaining</c:v>
                </c:pt>
              </c:strCache>
            </c:strRef>
          </c:tx>
          <c:spPr>
            <a:solidFill>
              <a:schemeClr val="accent2">
                <a:lumMod val="60000"/>
              </a:schemeClr>
            </a:solidFill>
            <a:ln>
              <a:noFill/>
            </a:ln>
            <a:effectLst/>
          </c:spPr>
          <c:invertIfNegative val="0"/>
          <c:cat>
            <c:strRef>
              <c:f>'Revenue-Expense Summary'!$B$74:$G$74</c:f>
              <c:strCache>
                <c:ptCount val="6"/>
                <c:pt idx="0">
                  <c:v>FY18 Actuals</c:v>
                </c:pt>
                <c:pt idx="1">
                  <c:v>FY19 Actuals</c:v>
                </c:pt>
                <c:pt idx="2">
                  <c:v>FY20 Plan</c:v>
                </c:pt>
                <c:pt idx="3">
                  <c:v>FY21 Plan </c:v>
                </c:pt>
                <c:pt idx="4">
                  <c:v>FY22 Plan </c:v>
                </c:pt>
                <c:pt idx="5">
                  <c:v>FY23 Plan </c:v>
                </c:pt>
              </c:strCache>
            </c:strRef>
          </c:cat>
          <c:val>
            <c:numRef>
              <c:f>'Revenue-Expense Summary'!$B$82:$G$82</c:f>
              <c:numCache>
                <c:formatCode>_(* #,##0_);_(* \(#,##0\);_(*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7-F9A7-4F20-BEFB-83A534258DEE}"/>
            </c:ext>
          </c:extLst>
        </c:ser>
        <c:ser>
          <c:idx val="8"/>
          <c:order val="8"/>
          <c:tx>
            <c:strRef>
              <c:f>'Revenue-Expense Summary'!$A$83</c:f>
              <c:strCache>
                <c:ptCount val="1"/>
                <c:pt idx="0">
                  <c:v>UWC2 Fee Based Programs</c:v>
                </c:pt>
              </c:strCache>
            </c:strRef>
          </c:tx>
          <c:spPr>
            <a:solidFill>
              <a:schemeClr val="accent3">
                <a:lumMod val="60000"/>
              </a:schemeClr>
            </a:solidFill>
            <a:ln>
              <a:noFill/>
            </a:ln>
            <a:effectLst/>
          </c:spPr>
          <c:invertIfNegative val="0"/>
          <c:cat>
            <c:strRef>
              <c:f>'Revenue-Expense Summary'!$B$74:$G$74</c:f>
              <c:strCache>
                <c:ptCount val="6"/>
                <c:pt idx="0">
                  <c:v>FY18 Actuals</c:v>
                </c:pt>
                <c:pt idx="1">
                  <c:v>FY19 Actuals</c:v>
                </c:pt>
                <c:pt idx="2">
                  <c:v>FY20 Plan</c:v>
                </c:pt>
                <c:pt idx="3">
                  <c:v>FY21 Plan </c:v>
                </c:pt>
                <c:pt idx="4">
                  <c:v>FY22 Plan </c:v>
                </c:pt>
                <c:pt idx="5">
                  <c:v>FY23 Plan </c:v>
                </c:pt>
              </c:strCache>
            </c:strRef>
          </c:cat>
          <c:val>
            <c:numRef>
              <c:f>'Revenue-Expense Summary'!$B$83:$G$83</c:f>
              <c:numCache>
                <c:formatCode>_(* #,##0_);_(* \(#,##0\);_(*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8-F9A7-4F20-BEFB-83A534258DEE}"/>
            </c:ext>
          </c:extLst>
        </c:ser>
        <c:ser>
          <c:idx val="9"/>
          <c:order val="9"/>
          <c:tx>
            <c:strRef>
              <c:f>'Revenue-Expense Summary'!$A$84</c:f>
              <c:strCache>
                <c:ptCount val="1"/>
                <c:pt idx="0">
                  <c:v>Practice Plan Dept of Public Assistance</c:v>
                </c:pt>
              </c:strCache>
            </c:strRef>
          </c:tx>
          <c:spPr>
            <a:solidFill>
              <a:schemeClr val="accent4">
                <a:lumMod val="60000"/>
              </a:schemeClr>
            </a:solidFill>
            <a:ln>
              <a:noFill/>
            </a:ln>
            <a:effectLst/>
          </c:spPr>
          <c:invertIfNegative val="0"/>
          <c:cat>
            <c:strRef>
              <c:f>'Revenue-Expense Summary'!$B$74:$G$74</c:f>
              <c:strCache>
                <c:ptCount val="6"/>
                <c:pt idx="0">
                  <c:v>FY18 Actuals</c:v>
                </c:pt>
                <c:pt idx="1">
                  <c:v>FY19 Actuals</c:v>
                </c:pt>
                <c:pt idx="2">
                  <c:v>FY20 Plan</c:v>
                </c:pt>
                <c:pt idx="3">
                  <c:v>FY21 Plan </c:v>
                </c:pt>
                <c:pt idx="4">
                  <c:v>FY22 Plan </c:v>
                </c:pt>
                <c:pt idx="5">
                  <c:v>FY23 Plan </c:v>
                </c:pt>
              </c:strCache>
            </c:strRef>
          </c:cat>
          <c:val>
            <c:numRef>
              <c:f>'Revenue-Expense Summary'!$B$84:$G$84</c:f>
              <c:numCache>
                <c:formatCode>_(* #,##0_);_(* \(#,##0\);_(*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86A2-4D2C-A2B0-F2EE8924C730}"/>
            </c:ext>
          </c:extLst>
        </c:ser>
        <c:dLbls>
          <c:showLegendKey val="0"/>
          <c:showVal val="0"/>
          <c:showCatName val="0"/>
          <c:showSerName val="0"/>
          <c:showPercent val="0"/>
          <c:showBubbleSize val="0"/>
        </c:dLbls>
        <c:gapWidth val="150"/>
        <c:overlap val="100"/>
        <c:axId val="1621591887"/>
        <c:axId val="1621585647"/>
      </c:barChart>
      <c:catAx>
        <c:axId val="162159188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1585647"/>
        <c:crosses val="autoZero"/>
        <c:auto val="1"/>
        <c:lblAlgn val="ctr"/>
        <c:lblOffset val="100"/>
        <c:noMultiLvlLbl val="0"/>
      </c:catAx>
      <c:valAx>
        <c:axId val="1621585647"/>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1591887"/>
        <c:crosses val="autoZero"/>
        <c:crossBetween val="between"/>
      </c:valAx>
      <c:spPr>
        <a:noFill/>
        <a:ln>
          <a:noFill/>
        </a:ln>
        <a:effectLst/>
      </c:spPr>
    </c:plotArea>
    <c:legend>
      <c:legendPos val="b"/>
      <c:layout>
        <c:manualLayout>
          <c:xMode val="edge"/>
          <c:yMode val="edge"/>
          <c:x val="0"/>
          <c:y val="0.83216782744273965"/>
          <c:w val="1"/>
          <c:h val="0.1678321725572603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Budget Authority and Expenditures</a:t>
            </a:r>
          </a:p>
          <a:p>
            <a:pPr>
              <a:defRPr sz="1100"/>
            </a:pPr>
            <a:r>
              <a:rPr lang="en-US" sz="1100"/>
              <a:t>General</a:t>
            </a:r>
            <a:r>
              <a:rPr lang="en-US" sz="1100" baseline="0"/>
              <a:t> Operating Fund (GOF)</a:t>
            </a:r>
            <a:endParaRPr lang="en-US" sz="1100"/>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958203712248634"/>
          <c:y val="0.16496732026143793"/>
          <c:w val="0.87309685803837622"/>
          <c:h val="0.61255588149520523"/>
        </c:manualLayout>
      </c:layout>
      <c:barChart>
        <c:barDir val="col"/>
        <c:grouping val="clustered"/>
        <c:varyColors val="0"/>
        <c:ser>
          <c:idx val="0"/>
          <c:order val="0"/>
          <c:tx>
            <c:strRef>
              <c:f>'Revenue-Expense Summary'!$A$161:$B$161</c:f>
              <c:strCache>
                <c:ptCount val="2"/>
                <c:pt idx="0">
                  <c:v>GOF</c:v>
                </c:pt>
                <c:pt idx="1">
                  <c:v>Budget Authority</c:v>
                </c:pt>
              </c:strCache>
            </c:strRef>
          </c:tx>
          <c:spPr>
            <a:solidFill>
              <a:srgbClr val="92D050"/>
            </a:solidFill>
            <a:ln>
              <a:noFill/>
            </a:ln>
            <a:effectLst/>
          </c:spPr>
          <c:invertIfNegative val="0"/>
          <c:cat>
            <c:strRef>
              <c:f>'Revenue-Expense Summary'!$C$160:$H$160</c:f>
              <c:strCache>
                <c:ptCount val="6"/>
                <c:pt idx="0">
                  <c:v>FY18 Actuals</c:v>
                </c:pt>
                <c:pt idx="1">
                  <c:v>FY19 Actuals</c:v>
                </c:pt>
                <c:pt idx="2">
                  <c:v>FY20 Plan</c:v>
                </c:pt>
                <c:pt idx="3">
                  <c:v>FY21 Plan</c:v>
                </c:pt>
                <c:pt idx="4">
                  <c:v>FY22 Plan</c:v>
                </c:pt>
                <c:pt idx="5">
                  <c:v>FY23 Plan</c:v>
                </c:pt>
              </c:strCache>
            </c:strRef>
          </c:cat>
          <c:val>
            <c:numRef>
              <c:f>'Revenue-Expense Summary'!$C$161:$H$161</c:f>
              <c:numCache>
                <c:formatCode>_(* #,##0_);_(* \(#,##0\);_(*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2E67-4903-A99A-8A2643F4611D}"/>
            </c:ext>
          </c:extLst>
        </c:ser>
        <c:ser>
          <c:idx val="1"/>
          <c:order val="1"/>
          <c:tx>
            <c:strRef>
              <c:f>'Revenue-Expense Summary'!$A$162:$B$162</c:f>
              <c:strCache>
                <c:ptCount val="2"/>
                <c:pt idx="0">
                  <c:v>GOF</c:v>
                </c:pt>
                <c:pt idx="1">
                  <c:v>Expenditure</c:v>
                </c:pt>
              </c:strCache>
            </c:strRef>
          </c:tx>
          <c:spPr>
            <a:solidFill>
              <a:srgbClr val="FF0000"/>
            </a:solidFill>
            <a:ln>
              <a:noFill/>
            </a:ln>
            <a:effectLst/>
          </c:spPr>
          <c:invertIfNegative val="0"/>
          <c:cat>
            <c:strRef>
              <c:f>'Revenue-Expense Summary'!$C$160:$H$160</c:f>
              <c:strCache>
                <c:ptCount val="6"/>
                <c:pt idx="0">
                  <c:v>FY18 Actuals</c:v>
                </c:pt>
                <c:pt idx="1">
                  <c:v>FY19 Actuals</c:v>
                </c:pt>
                <c:pt idx="2">
                  <c:v>FY20 Plan</c:v>
                </c:pt>
                <c:pt idx="3">
                  <c:v>FY21 Plan</c:v>
                </c:pt>
                <c:pt idx="4">
                  <c:v>FY22 Plan</c:v>
                </c:pt>
                <c:pt idx="5">
                  <c:v>FY23 Plan</c:v>
                </c:pt>
              </c:strCache>
            </c:strRef>
          </c:cat>
          <c:val>
            <c:numRef>
              <c:f>'Revenue-Expense Summary'!$C$162:$H$162</c:f>
              <c:numCache>
                <c:formatCode>_(* #,##0_);_(* \(#,##0\);_(*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2E67-4903-A99A-8A2643F4611D}"/>
            </c:ext>
          </c:extLst>
        </c:ser>
        <c:dLbls>
          <c:showLegendKey val="0"/>
          <c:showVal val="0"/>
          <c:showCatName val="0"/>
          <c:showSerName val="0"/>
          <c:showPercent val="0"/>
          <c:showBubbleSize val="0"/>
        </c:dLbls>
        <c:gapWidth val="219"/>
        <c:overlap val="-27"/>
        <c:axId val="1046085551"/>
        <c:axId val="1046092623"/>
      </c:barChart>
      <c:catAx>
        <c:axId val="104608555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6092623"/>
        <c:crosses val="autoZero"/>
        <c:auto val="1"/>
        <c:lblAlgn val="ctr"/>
        <c:lblOffset val="100"/>
        <c:noMultiLvlLbl val="0"/>
      </c:catAx>
      <c:valAx>
        <c:axId val="1046092623"/>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6085551"/>
        <c:crosses val="autoZero"/>
        <c:crossBetween val="between"/>
        <c:dispUnits>
          <c:builtInUnit val="millions"/>
          <c:dispUnitsLbl>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dispUnitsLbl>
        </c:dispUnits>
      </c:valAx>
      <c:spPr>
        <a:noFill/>
        <a:ln>
          <a:noFill/>
        </a:ln>
        <a:effectLst/>
      </c:spPr>
    </c:plotArea>
    <c:legend>
      <c:legendPos val="b"/>
      <c:layout>
        <c:manualLayout>
          <c:xMode val="edge"/>
          <c:yMode val="edge"/>
          <c:x val="0.2364078214230782"/>
          <c:y val="0.92647007359374201"/>
          <c:w val="0.60258955256357483"/>
          <c:h val="7.35299264062580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Budget Authority and Expenditures</a:t>
            </a:r>
          </a:p>
          <a:p>
            <a:pPr>
              <a:defRPr sz="1100"/>
            </a:pPr>
            <a:r>
              <a:rPr lang="en-US" sz="1100"/>
              <a:t>Designated</a:t>
            </a:r>
            <a:r>
              <a:rPr lang="en-US" sz="1100" baseline="0"/>
              <a:t> Operating Fund (GOF)</a:t>
            </a:r>
            <a:endParaRPr lang="en-US" sz="1100"/>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958203712248634"/>
          <c:y val="0.16496732026143793"/>
          <c:w val="0.85269269507663148"/>
          <c:h val="0.61255588149520523"/>
        </c:manualLayout>
      </c:layout>
      <c:barChart>
        <c:barDir val="col"/>
        <c:grouping val="clustered"/>
        <c:varyColors val="0"/>
        <c:ser>
          <c:idx val="0"/>
          <c:order val="0"/>
          <c:tx>
            <c:strRef>
              <c:f>'Revenue-Expense Summary'!$A$163:$B$163</c:f>
              <c:strCache>
                <c:ptCount val="2"/>
                <c:pt idx="0">
                  <c:v>DOF</c:v>
                </c:pt>
                <c:pt idx="1">
                  <c:v>Budget Authority</c:v>
                </c:pt>
              </c:strCache>
            </c:strRef>
          </c:tx>
          <c:spPr>
            <a:solidFill>
              <a:srgbClr val="92D050"/>
            </a:solidFill>
            <a:ln>
              <a:noFill/>
            </a:ln>
            <a:effectLst/>
          </c:spPr>
          <c:invertIfNegative val="0"/>
          <c:cat>
            <c:strRef>
              <c:f>'Revenue-Expense Summary'!$C$160:$H$160</c:f>
              <c:strCache>
                <c:ptCount val="6"/>
                <c:pt idx="0">
                  <c:v>FY18 Actuals</c:v>
                </c:pt>
                <c:pt idx="1">
                  <c:v>FY19 Actuals</c:v>
                </c:pt>
                <c:pt idx="2">
                  <c:v>FY20 Plan</c:v>
                </c:pt>
                <c:pt idx="3">
                  <c:v>FY21 Plan</c:v>
                </c:pt>
                <c:pt idx="4">
                  <c:v>FY22 Plan</c:v>
                </c:pt>
                <c:pt idx="5">
                  <c:v>FY23 Plan</c:v>
                </c:pt>
              </c:strCache>
            </c:strRef>
          </c:cat>
          <c:val>
            <c:numRef>
              <c:f>'Revenue-Expense Summary'!$C$163:$H$163</c:f>
              <c:numCache>
                <c:formatCode>_(* #,##0_);_(* \(#,##0\);_(*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C379-414B-8D04-584AA18DA7BC}"/>
            </c:ext>
          </c:extLst>
        </c:ser>
        <c:ser>
          <c:idx val="1"/>
          <c:order val="1"/>
          <c:tx>
            <c:strRef>
              <c:f>'Revenue-Expense Summary'!$A$164:$B$164</c:f>
              <c:strCache>
                <c:ptCount val="2"/>
                <c:pt idx="0">
                  <c:v>DOF</c:v>
                </c:pt>
                <c:pt idx="1">
                  <c:v>Expenditure</c:v>
                </c:pt>
              </c:strCache>
            </c:strRef>
          </c:tx>
          <c:spPr>
            <a:solidFill>
              <a:srgbClr val="FF0000"/>
            </a:solidFill>
            <a:ln>
              <a:noFill/>
            </a:ln>
            <a:effectLst/>
          </c:spPr>
          <c:invertIfNegative val="0"/>
          <c:cat>
            <c:strRef>
              <c:f>'Revenue-Expense Summary'!$C$160:$H$160</c:f>
              <c:strCache>
                <c:ptCount val="6"/>
                <c:pt idx="0">
                  <c:v>FY18 Actuals</c:v>
                </c:pt>
                <c:pt idx="1">
                  <c:v>FY19 Actuals</c:v>
                </c:pt>
                <c:pt idx="2">
                  <c:v>FY20 Plan</c:v>
                </c:pt>
                <c:pt idx="3">
                  <c:v>FY21 Plan</c:v>
                </c:pt>
                <c:pt idx="4">
                  <c:v>FY22 Plan</c:v>
                </c:pt>
                <c:pt idx="5">
                  <c:v>FY23 Plan</c:v>
                </c:pt>
              </c:strCache>
            </c:strRef>
          </c:cat>
          <c:val>
            <c:numRef>
              <c:f>'Revenue-Expense Summary'!$C$164:$H$164</c:f>
              <c:numCache>
                <c:formatCode>_(* #,##0_);_(* \(#,##0\);_(*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C379-414B-8D04-584AA18DA7BC}"/>
            </c:ext>
          </c:extLst>
        </c:ser>
        <c:dLbls>
          <c:showLegendKey val="0"/>
          <c:showVal val="0"/>
          <c:showCatName val="0"/>
          <c:showSerName val="0"/>
          <c:showPercent val="0"/>
          <c:showBubbleSize val="0"/>
        </c:dLbls>
        <c:gapWidth val="219"/>
        <c:overlap val="-27"/>
        <c:axId val="1046085551"/>
        <c:axId val="1046092623"/>
      </c:barChart>
      <c:catAx>
        <c:axId val="104608555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6092623"/>
        <c:crosses val="autoZero"/>
        <c:auto val="1"/>
        <c:lblAlgn val="ctr"/>
        <c:lblOffset val="100"/>
        <c:noMultiLvlLbl val="0"/>
      </c:catAx>
      <c:valAx>
        <c:axId val="1046092623"/>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6085551"/>
        <c:crosses val="autoZero"/>
        <c:crossBetween val="between"/>
        <c:dispUnits>
          <c:builtInUnit val="millions"/>
          <c:dispUnitsLbl>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dispUnitsLbl>
        </c:dispUnits>
      </c:valAx>
      <c:spPr>
        <a:noFill/>
        <a:ln>
          <a:noFill/>
        </a:ln>
        <a:effectLst/>
      </c:spPr>
    </c:plotArea>
    <c:legend>
      <c:legendPos val="b"/>
      <c:layout>
        <c:manualLayout>
          <c:xMode val="edge"/>
          <c:yMode val="edge"/>
          <c:x val="0.2364078214230782"/>
          <c:y val="0.92647007359374201"/>
          <c:w val="0.49189765267999347"/>
          <c:h val="7.352992640625805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Budget Authority and Expenditures</a:t>
            </a:r>
          </a:p>
          <a:p>
            <a:pPr>
              <a:defRPr sz="1100"/>
            </a:pPr>
            <a:r>
              <a:rPr lang="en-US" sz="1100"/>
              <a:t>State Appropriations</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958203712248634"/>
          <c:y val="0.16496732026143793"/>
          <c:w val="0.85269269507663148"/>
          <c:h val="0.61255588149520523"/>
        </c:manualLayout>
      </c:layout>
      <c:barChart>
        <c:barDir val="col"/>
        <c:grouping val="clustered"/>
        <c:varyColors val="0"/>
        <c:ser>
          <c:idx val="0"/>
          <c:order val="0"/>
          <c:tx>
            <c:strRef>
              <c:f>'Revenue-Expense Summary'!$A$165:$B$165</c:f>
              <c:strCache>
                <c:ptCount val="2"/>
                <c:pt idx="0">
                  <c:v>State Appropriations</c:v>
                </c:pt>
                <c:pt idx="1">
                  <c:v>Revenue</c:v>
                </c:pt>
              </c:strCache>
            </c:strRef>
          </c:tx>
          <c:spPr>
            <a:solidFill>
              <a:srgbClr val="92D050"/>
            </a:solidFill>
            <a:ln>
              <a:noFill/>
            </a:ln>
            <a:effectLst/>
          </c:spPr>
          <c:invertIfNegative val="0"/>
          <c:cat>
            <c:strRef>
              <c:f>'Revenue-Expense Summary'!$C$160:$H$160</c:f>
              <c:strCache>
                <c:ptCount val="6"/>
                <c:pt idx="0">
                  <c:v>FY18 Actuals</c:v>
                </c:pt>
                <c:pt idx="1">
                  <c:v>FY19 Actuals</c:v>
                </c:pt>
                <c:pt idx="2">
                  <c:v>FY20 Plan</c:v>
                </c:pt>
                <c:pt idx="3">
                  <c:v>FY21 Plan</c:v>
                </c:pt>
                <c:pt idx="4">
                  <c:v>FY22 Plan</c:v>
                </c:pt>
                <c:pt idx="5">
                  <c:v>FY23 Plan</c:v>
                </c:pt>
              </c:strCache>
            </c:strRef>
          </c:cat>
          <c:val>
            <c:numRef>
              <c:f>'Revenue-Expense Summary'!$C$165:$H$165</c:f>
              <c:numCache>
                <c:formatCode>_(* #,##0_);_(* \(#,##0\);_(*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CCD7-4C05-B0BA-AFB92BCDE053}"/>
            </c:ext>
          </c:extLst>
        </c:ser>
        <c:ser>
          <c:idx val="1"/>
          <c:order val="1"/>
          <c:tx>
            <c:strRef>
              <c:f>'Revenue-Expense Summary'!$A$166:$B$166</c:f>
              <c:strCache>
                <c:ptCount val="2"/>
                <c:pt idx="0">
                  <c:v>State Appropriations</c:v>
                </c:pt>
                <c:pt idx="1">
                  <c:v>Expenditure</c:v>
                </c:pt>
              </c:strCache>
            </c:strRef>
          </c:tx>
          <c:spPr>
            <a:solidFill>
              <a:srgbClr val="FF0000"/>
            </a:solidFill>
            <a:ln>
              <a:noFill/>
            </a:ln>
            <a:effectLst/>
          </c:spPr>
          <c:invertIfNegative val="0"/>
          <c:cat>
            <c:strRef>
              <c:f>'Revenue-Expense Summary'!$C$160:$H$160</c:f>
              <c:strCache>
                <c:ptCount val="6"/>
                <c:pt idx="0">
                  <c:v>FY18 Actuals</c:v>
                </c:pt>
                <c:pt idx="1">
                  <c:v>FY19 Actuals</c:v>
                </c:pt>
                <c:pt idx="2">
                  <c:v>FY20 Plan</c:v>
                </c:pt>
                <c:pt idx="3">
                  <c:v>FY21 Plan</c:v>
                </c:pt>
                <c:pt idx="4">
                  <c:v>FY22 Plan</c:v>
                </c:pt>
                <c:pt idx="5">
                  <c:v>FY23 Plan</c:v>
                </c:pt>
              </c:strCache>
            </c:strRef>
          </c:cat>
          <c:val>
            <c:numRef>
              <c:f>'Revenue-Expense Summary'!$C$166:$H$166</c:f>
              <c:numCache>
                <c:formatCode>_(* #,##0_);_(* \(#,##0\);_(*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CCD7-4C05-B0BA-AFB92BCDE053}"/>
            </c:ext>
          </c:extLst>
        </c:ser>
        <c:dLbls>
          <c:showLegendKey val="0"/>
          <c:showVal val="0"/>
          <c:showCatName val="0"/>
          <c:showSerName val="0"/>
          <c:showPercent val="0"/>
          <c:showBubbleSize val="0"/>
        </c:dLbls>
        <c:gapWidth val="219"/>
        <c:overlap val="-27"/>
        <c:axId val="1046085551"/>
        <c:axId val="1046092623"/>
      </c:barChart>
      <c:catAx>
        <c:axId val="104608555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6092623"/>
        <c:crosses val="autoZero"/>
        <c:auto val="1"/>
        <c:lblAlgn val="ctr"/>
        <c:lblOffset val="100"/>
        <c:noMultiLvlLbl val="0"/>
      </c:catAx>
      <c:valAx>
        <c:axId val="1046092623"/>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6085551"/>
        <c:crosses val="autoZero"/>
        <c:crossBetween val="between"/>
        <c:dispUnits>
          <c:builtInUnit val="millions"/>
          <c:dispUnitsLbl>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dispUnitsLbl>
        </c:dispUnits>
      </c:valAx>
      <c:spPr>
        <a:noFill/>
        <a:ln>
          <a:noFill/>
        </a:ln>
        <a:effectLst/>
      </c:spPr>
    </c:plotArea>
    <c:legend>
      <c:legendPos val="b"/>
      <c:layout>
        <c:manualLayout>
          <c:xMode val="edge"/>
          <c:yMode val="edge"/>
          <c:x val="4.6296296296296294E-3"/>
          <c:y val="0.92647007359374201"/>
          <c:w val="0.91703794838145236"/>
          <c:h val="7.352992640625805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Revenue and Expenditures</a:t>
            </a:r>
          </a:p>
          <a:p>
            <a:pPr>
              <a:defRPr sz="1100"/>
            </a:pPr>
            <a:r>
              <a:rPr lang="en-US" sz="1100"/>
              <a:t>Grants &amp; Contracts</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958203712248634"/>
          <c:y val="0.16496732026143793"/>
          <c:w val="0.85269269507663148"/>
          <c:h val="0.61255588149520523"/>
        </c:manualLayout>
      </c:layout>
      <c:barChart>
        <c:barDir val="col"/>
        <c:grouping val="clustered"/>
        <c:varyColors val="0"/>
        <c:ser>
          <c:idx val="0"/>
          <c:order val="0"/>
          <c:tx>
            <c:strRef>
              <c:f>'Revenue-Expense Summary'!$A$167:$B$167</c:f>
              <c:strCache>
                <c:ptCount val="2"/>
                <c:pt idx="0">
                  <c:v>Grants &amp; Contracts</c:v>
                </c:pt>
                <c:pt idx="1">
                  <c:v>Revenue</c:v>
                </c:pt>
              </c:strCache>
            </c:strRef>
          </c:tx>
          <c:spPr>
            <a:solidFill>
              <a:srgbClr val="92D050"/>
            </a:solidFill>
            <a:ln>
              <a:noFill/>
            </a:ln>
            <a:effectLst/>
          </c:spPr>
          <c:invertIfNegative val="0"/>
          <c:cat>
            <c:strRef>
              <c:f>'Revenue-Expense Summary'!$C$160:$H$160</c:f>
              <c:strCache>
                <c:ptCount val="6"/>
                <c:pt idx="0">
                  <c:v>FY18 Actuals</c:v>
                </c:pt>
                <c:pt idx="1">
                  <c:v>FY19 Actuals</c:v>
                </c:pt>
                <c:pt idx="2">
                  <c:v>FY20 Plan</c:v>
                </c:pt>
                <c:pt idx="3">
                  <c:v>FY21 Plan</c:v>
                </c:pt>
                <c:pt idx="4">
                  <c:v>FY22 Plan</c:v>
                </c:pt>
                <c:pt idx="5">
                  <c:v>FY23 Plan</c:v>
                </c:pt>
              </c:strCache>
            </c:strRef>
          </c:cat>
          <c:val>
            <c:numRef>
              <c:f>'Revenue-Expense Summary'!$C$167:$H$167</c:f>
              <c:numCache>
                <c:formatCode>_(* #,##0_);_(* \(#,##0\);_(*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653E-4797-9F67-9AE0FBD8829D}"/>
            </c:ext>
          </c:extLst>
        </c:ser>
        <c:ser>
          <c:idx val="1"/>
          <c:order val="1"/>
          <c:tx>
            <c:strRef>
              <c:f>'Revenue-Expense Summary'!$A$168:$B$168</c:f>
              <c:strCache>
                <c:ptCount val="2"/>
                <c:pt idx="0">
                  <c:v>Grants &amp; Contracts</c:v>
                </c:pt>
                <c:pt idx="1">
                  <c:v>Expenditure</c:v>
                </c:pt>
              </c:strCache>
            </c:strRef>
          </c:tx>
          <c:spPr>
            <a:solidFill>
              <a:srgbClr val="FF0000"/>
            </a:solidFill>
            <a:ln>
              <a:noFill/>
            </a:ln>
            <a:effectLst/>
          </c:spPr>
          <c:invertIfNegative val="0"/>
          <c:cat>
            <c:strRef>
              <c:f>'Revenue-Expense Summary'!$C$160:$H$160</c:f>
              <c:strCache>
                <c:ptCount val="6"/>
                <c:pt idx="0">
                  <c:v>FY18 Actuals</c:v>
                </c:pt>
                <c:pt idx="1">
                  <c:v>FY19 Actuals</c:v>
                </c:pt>
                <c:pt idx="2">
                  <c:v>FY20 Plan</c:v>
                </c:pt>
                <c:pt idx="3">
                  <c:v>FY21 Plan</c:v>
                </c:pt>
                <c:pt idx="4">
                  <c:v>FY22 Plan</c:v>
                </c:pt>
                <c:pt idx="5">
                  <c:v>FY23 Plan</c:v>
                </c:pt>
              </c:strCache>
            </c:strRef>
          </c:cat>
          <c:val>
            <c:numRef>
              <c:f>'Revenue-Expense Summary'!$C$168:$H$168</c:f>
              <c:numCache>
                <c:formatCode>_(* #,##0_);_(* \(#,##0\);_(*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653E-4797-9F67-9AE0FBD8829D}"/>
            </c:ext>
          </c:extLst>
        </c:ser>
        <c:dLbls>
          <c:showLegendKey val="0"/>
          <c:showVal val="0"/>
          <c:showCatName val="0"/>
          <c:showSerName val="0"/>
          <c:showPercent val="0"/>
          <c:showBubbleSize val="0"/>
        </c:dLbls>
        <c:gapWidth val="219"/>
        <c:overlap val="-27"/>
        <c:axId val="1046085551"/>
        <c:axId val="1046092623"/>
      </c:barChart>
      <c:catAx>
        <c:axId val="104608555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6092623"/>
        <c:crosses val="autoZero"/>
        <c:auto val="1"/>
        <c:lblAlgn val="ctr"/>
        <c:lblOffset val="100"/>
        <c:noMultiLvlLbl val="0"/>
      </c:catAx>
      <c:valAx>
        <c:axId val="1046092623"/>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6085551"/>
        <c:crosses val="autoZero"/>
        <c:crossBetween val="between"/>
        <c:dispUnits>
          <c:builtInUnit val="millions"/>
          <c:dispUnitsLbl>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dispUnitsLbl>
        </c:dispUnits>
      </c:valAx>
      <c:spPr>
        <a:noFill/>
        <a:ln>
          <a:noFill/>
        </a:ln>
        <a:effectLst/>
      </c:spPr>
    </c:plotArea>
    <c:legend>
      <c:legendPos val="b"/>
      <c:layout>
        <c:manualLayout>
          <c:xMode val="edge"/>
          <c:yMode val="edge"/>
          <c:x val="0.15770414114902306"/>
          <c:y val="0.92647007359374201"/>
          <c:w val="0.81287128171478562"/>
          <c:h val="7.35299264062580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Revenue and Expenditures</a:t>
            </a:r>
          </a:p>
          <a:p>
            <a:pPr>
              <a:defRPr sz="1100"/>
            </a:pPr>
            <a:r>
              <a:rPr lang="en-US" sz="1100"/>
              <a:t>Gifts and Discretionary</a:t>
            </a:r>
          </a:p>
        </c:rich>
      </c:tx>
      <c:layout>
        <c:manualLayout>
          <c:xMode val="edge"/>
          <c:yMode val="edge"/>
          <c:x val="0.14134742967144945"/>
          <c:y val="2.5730986253169944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958203712248634"/>
          <c:y val="0.16496732026143793"/>
          <c:w val="0.85269269507663148"/>
          <c:h val="0.61255588149520523"/>
        </c:manualLayout>
      </c:layout>
      <c:barChart>
        <c:barDir val="col"/>
        <c:grouping val="clustered"/>
        <c:varyColors val="0"/>
        <c:ser>
          <c:idx val="0"/>
          <c:order val="0"/>
          <c:tx>
            <c:strRef>
              <c:f>'Revenue-Expense Summary'!$A$171:$B$171</c:f>
              <c:strCache>
                <c:ptCount val="2"/>
                <c:pt idx="0">
                  <c:v>Philanthropy</c:v>
                </c:pt>
                <c:pt idx="1">
                  <c:v>Revenue</c:v>
                </c:pt>
              </c:strCache>
            </c:strRef>
          </c:tx>
          <c:spPr>
            <a:solidFill>
              <a:srgbClr val="92D050"/>
            </a:solidFill>
            <a:ln>
              <a:noFill/>
            </a:ln>
            <a:effectLst/>
          </c:spPr>
          <c:invertIfNegative val="0"/>
          <c:cat>
            <c:strRef>
              <c:f>'Revenue-Expense Summary'!$C$160:$H$160</c:f>
              <c:strCache>
                <c:ptCount val="6"/>
                <c:pt idx="0">
                  <c:v>FY18 Actuals</c:v>
                </c:pt>
                <c:pt idx="1">
                  <c:v>FY19 Actuals</c:v>
                </c:pt>
                <c:pt idx="2">
                  <c:v>FY20 Plan</c:v>
                </c:pt>
                <c:pt idx="3">
                  <c:v>FY21 Plan</c:v>
                </c:pt>
                <c:pt idx="4">
                  <c:v>FY22 Plan</c:v>
                </c:pt>
                <c:pt idx="5">
                  <c:v>FY23 Plan</c:v>
                </c:pt>
              </c:strCache>
            </c:strRef>
          </c:cat>
          <c:val>
            <c:numRef>
              <c:f>'Revenue-Expense Summary'!$C$171:$H$171</c:f>
              <c:numCache>
                <c:formatCode>_(* #,##0_);_(* \(#,##0\);_(*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B286-4D87-8E6B-E94D0A4A48CB}"/>
            </c:ext>
          </c:extLst>
        </c:ser>
        <c:ser>
          <c:idx val="1"/>
          <c:order val="1"/>
          <c:tx>
            <c:strRef>
              <c:f>'Revenue-Expense Summary'!$A$172:$B$172</c:f>
              <c:strCache>
                <c:ptCount val="2"/>
                <c:pt idx="0">
                  <c:v>Philanthropy</c:v>
                </c:pt>
                <c:pt idx="1">
                  <c:v>Expenditure</c:v>
                </c:pt>
              </c:strCache>
            </c:strRef>
          </c:tx>
          <c:spPr>
            <a:solidFill>
              <a:srgbClr val="FF0000"/>
            </a:solidFill>
            <a:ln>
              <a:noFill/>
            </a:ln>
            <a:effectLst/>
          </c:spPr>
          <c:invertIfNegative val="0"/>
          <c:cat>
            <c:strRef>
              <c:f>'Revenue-Expense Summary'!$C$160:$H$160</c:f>
              <c:strCache>
                <c:ptCount val="6"/>
                <c:pt idx="0">
                  <c:v>FY18 Actuals</c:v>
                </c:pt>
                <c:pt idx="1">
                  <c:v>FY19 Actuals</c:v>
                </c:pt>
                <c:pt idx="2">
                  <c:v>FY20 Plan</c:v>
                </c:pt>
                <c:pt idx="3">
                  <c:v>FY21 Plan</c:v>
                </c:pt>
                <c:pt idx="4">
                  <c:v>FY22 Plan</c:v>
                </c:pt>
                <c:pt idx="5">
                  <c:v>FY23 Plan</c:v>
                </c:pt>
              </c:strCache>
            </c:strRef>
          </c:cat>
          <c:val>
            <c:numRef>
              <c:f>'Revenue-Expense Summary'!$C$172:$H$172</c:f>
              <c:numCache>
                <c:formatCode>_(* #,##0_);_(* \(#,##0\);_(*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B286-4D87-8E6B-E94D0A4A48CB}"/>
            </c:ext>
          </c:extLst>
        </c:ser>
        <c:dLbls>
          <c:showLegendKey val="0"/>
          <c:showVal val="0"/>
          <c:showCatName val="0"/>
          <c:showSerName val="0"/>
          <c:showPercent val="0"/>
          <c:showBubbleSize val="0"/>
        </c:dLbls>
        <c:gapWidth val="219"/>
        <c:overlap val="-27"/>
        <c:axId val="1046085551"/>
        <c:axId val="1046092623"/>
      </c:barChart>
      <c:catAx>
        <c:axId val="104608555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6092623"/>
        <c:crosses val="autoZero"/>
        <c:auto val="1"/>
        <c:lblAlgn val="ctr"/>
        <c:lblOffset val="100"/>
        <c:noMultiLvlLbl val="0"/>
      </c:catAx>
      <c:valAx>
        <c:axId val="1046092623"/>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6085551"/>
        <c:crosses val="autoZero"/>
        <c:crossBetween val="between"/>
        <c:dispUnits>
          <c:builtInUnit val="millions"/>
          <c:dispUnitsLbl>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dispUnitsLbl>
        </c:dispUnits>
      </c:valAx>
      <c:spPr>
        <a:noFill/>
        <a:ln>
          <a:noFill/>
        </a:ln>
        <a:effectLst/>
      </c:spPr>
    </c:plotArea>
    <c:legend>
      <c:legendPos val="b"/>
      <c:layout>
        <c:manualLayout>
          <c:xMode val="edge"/>
          <c:yMode val="edge"/>
          <c:x val="0.22402859524726831"/>
          <c:y val="0.92647007359374201"/>
          <c:w val="0.5414150290268176"/>
          <c:h val="7.352992640625805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Revenue and Expenditures</a:t>
            </a:r>
          </a:p>
          <a:p>
            <a:pPr>
              <a:defRPr sz="1100"/>
            </a:pPr>
            <a:r>
              <a:rPr lang="en-US" sz="1100"/>
              <a:t>Self</a:t>
            </a:r>
            <a:r>
              <a:rPr lang="en-US" sz="1100" baseline="0"/>
              <a:t> Sustaining</a:t>
            </a:r>
            <a:endParaRPr lang="en-US" sz="1100"/>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958203712248634"/>
          <c:y val="0.16496732026143793"/>
          <c:w val="0.85269269507663148"/>
          <c:h val="0.61255588149520523"/>
        </c:manualLayout>
      </c:layout>
      <c:barChart>
        <c:barDir val="col"/>
        <c:grouping val="clustered"/>
        <c:varyColors val="0"/>
        <c:ser>
          <c:idx val="0"/>
          <c:order val="0"/>
          <c:tx>
            <c:strRef>
              <c:f>'Revenue-Expense Summary'!$A$173:$B$173</c:f>
              <c:strCache>
                <c:ptCount val="2"/>
                <c:pt idx="0">
                  <c:v>Self-Sustaining</c:v>
                </c:pt>
                <c:pt idx="1">
                  <c:v>Revenue</c:v>
                </c:pt>
              </c:strCache>
            </c:strRef>
          </c:tx>
          <c:spPr>
            <a:solidFill>
              <a:srgbClr val="92D050"/>
            </a:solidFill>
            <a:ln>
              <a:noFill/>
            </a:ln>
            <a:effectLst/>
          </c:spPr>
          <c:invertIfNegative val="0"/>
          <c:cat>
            <c:strRef>
              <c:f>'Revenue-Expense Summary'!$C$160:$H$160</c:f>
              <c:strCache>
                <c:ptCount val="6"/>
                <c:pt idx="0">
                  <c:v>FY18 Actuals</c:v>
                </c:pt>
                <c:pt idx="1">
                  <c:v>FY19 Actuals</c:v>
                </c:pt>
                <c:pt idx="2">
                  <c:v>FY20 Plan</c:v>
                </c:pt>
                <c:pt idx="3">
                  <c:v>FY21 Plan</c:v>
                </c:pt>
                <c:pt idx="4">
                  <c:v>FY22 Plan</c:v>
                </c:pt>
                <c:pt idx="5">
                  <c:v>FY23 Plan</c:v>
                </c:pt>
              </c:strCache>
            </c:strRef>
          </c:cat>
          <c:val>
            <c:numRef>
              <c:f>'Revenue-Expense Summary'!$C$173:$H$173</c:f>
              <c:numCache>
                <c:formatCode>_(* #,##0_);_(* \(#,##0\);_(*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0978-41AD-8797-A3A4A830A969}"/>
            </c:ext>
          </c:extLst>
        </c:ser>
        <c:ser>
          <c:idx val="1"/>
          <c:order val="1"/>
          <c:tx>
            <c:strRef>
              <c:f>'Revenue-Expense Summary'!$A$174:$B$174</c:f>
              <c:strCache>
                <c:ptCount val="2"/>
                <c:pt idx="0">
                  <c:v>Self-Sustaining</c:v>
                </c:pt>
                <c:pt idx="1">
                  <c:v>Expenditure</c:v>
                </c:pt>
              </c:strCache>
            </c:strRef>
          </c:tx>
          <c:spPr>
            <a:solidFill>
              <a:srgbClr val="FF0000"/>
            </a:solidFill>
            <a:ln>
              <a:noFill/>
            </a:ln>
            <a:effectLst/>
          </c:spPr>
          <c:invertIfNegative val="0"/>
          <c:cat>
            <c:strRef>
              <c:f>'Revenue-Expense Summary'!$C$160:$H$160</c:f>
              <c:strCache>
                <c:ptCount val="6"/>
                <c:pt idx="0">
                  <c:v>FY18 Actuals</c:v>
                </c:pt>
                <c:pt idx="1">
                  <c:v>FY19 Actuals</c:v>
                </c:pt>
                <c:pt idx="2">
                  <c:v>FY20 Plan</c:v>
                </c:pt>
                <c:pt idx="3">
                  <c:v>FY21 Plan</c:v>
                </c:pt>
                <c:pt idx="4">
                  <c:v>FY22 Plan</c:v>
                </c:pt>
                <c:pt idx="5">
                  <c:v>FY23 Plan</c:v>
                </c:pt>
              </c:strCache>
            </c:strRef>
          </c:cat>
          <c:val>
            <c:numRef>
              <c:f>'Revenue-Expense Summary'!$C$174:$H$174</c:f>
              <c:numCache>
                <c:formatCode>_(* #,##0_);_(* \(#,##0\);_(*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0978-41AD-8797-A3A4A830A969}"/>
            </c:ext>
          </c:extLst>
        </c:ser>
        <c:dLbls>
          <c:showLegendKey val="0"/>
          <c:showVal val="0"/>
          <c:showCatName val="0"/>
          <c:showSerName val="0"/>
          <c:showPercent val="0"/>
          <c:showBubbleSize val="0"/>
        </c:dLbls>
        <c:gapWidth val="219"/>
        <c:overlap val="-27"/>
        <c:axId val="1046085551"/>
        <c:axId val="1046092623"/>
      </c:barChart>
      <c:catAx>
        <c:axId val="104608555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6092623"/>
        <c:crosses val="autoZero"/>
        <c:auto val="1"/>
        <c:lblAlgn val="ctr"/>
        <c:lblOffset val="100"/>
        <c:noMultiLvlLbl val="0"/>
      </c:catAx>
      <c:valAx>
        <c:axId val="1046092623"/>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6085551"/>
        <c:crosses val="autoZero"/>
        <c:crossBetween val="between"/>
        <c:dispUnits>
          <c:builtInUnit val="millions"/>
          <c:dispUnitsLbl>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dispUnitsLbl>
        </c:dispUnits>
      </c:valAx>
      <c:spPr>
        <a:noFill/>
        <a:ln>
          <a:noFill/>
        </a:ln>
        <a:effectLst/>
      </c:spPr>
    </c:plotArea>
    <c:legend>
      <c:legendPos val="b"/>
      <c:layout>
        <c:manualLayout>
          <c:xMode val="edge"/>
          <c:yMode val="edge"/>
          <c:x val="3.5060932107707249E-2"/>
          <c:y val="0.92647007359374201"/>
          <c:w val="0.81715026082400744"/>
          <c:h val="7.352992640625805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Revenue and Expenditures</a:t>
            </a:r>
          </a:p>
          <a:p>
            <a:pPr>
              <a:defRPr sz="1100"/>
            </a:pPr>
            <a:r>
              <a:rPr lang="en-US" sz="1100"/>
              <a:t>Fee Based Programs</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958203712248634"/>
          <c:y val="0.16496732026143793"/>
          <c:w val="0.85269269507663148"/>
          <c:h val="0.61255588149520523"/>
        </c:manualLayout>
      </c:layout>
      <c:barChart>
        <c:barDir val="col"/>
        <c:grouping val="clustered"/>
        <c:varyColors val="0"/>
        <c:ser>
          <c:idx val="0"/>
          <c:order val="0"/>
          <c:tx>
            <c:v>UWC2 Fee Based Programs Revenue</c:v>
          </c:tx>
          <c:spPr>
            <a:solidFill>
              <a:srgbClr val="92D050"/>
            </a:solidFill>
            <a:ln>
              <a:noFill/>
            </a:ln>
            <a:effectLst/>
          </c:spPr>
          <c:invertIfNegative val="0"/>
          <c:cat>
            <c:strRef>
              <c:extLst>
                <c:ext xmlns:c15="http://schemas.microsoft.com/office/drawing/2012/chart" uri="{02D57815-91ED-43cb-92C2-25804820EDAC}">
                  <c15:fullRef>
                    <c15:sqref>'Revenue-Expense Summary'!$B$160:$H$160</c15:sqref>
                  </c15:fullRef>
                </c:ext>
              </c:extLst>
              <c:f>'Revenue-Expense Summary'!$C$160:$H$160</c:f>
              <c:strCache>
                <c:ptCount val="6"/>
                <c:pt idx="0">
                  <c:v>FY18 Actuals</c:v>
                </c:pt>
                <c:pt idx="1">
                  <c:v>FY19 Actuals</c:v>
                </c:pt>
                <c:pt idx="2">
                  <c:v>FY20 Plan</c:v>
                </c:pt>
                <c:pt idx="3">
                  <c:v>FY21 Plan</c:v>
                </c:pt>
                <c:pt idx="4">
                  <c:v>FY22 Plan</c:v>
                </c:pt>
                <c:pt idx="5">
                  <c:v>FY23 Plan</c:v>
                </c:pt>
              </c:strCache>
            </c:strRef>
          </c:cat>
          <c:val>
            <c:numRef>
              <c:extLst>
                <c:ext xmlns:c15="http://schemas.microsoft.com/office/drawing/2012/chart" uri="{02D57815-91ED-43cb-92C2-25804820EDAC}">
                  <c15:fullRef>
                    <c15:sqref>'Revenue-Expense Summary'!$B$175:$H$175</c15:sqref>
                  </c15:fullRef>
                </c:ext>
              </c:extLst>
              <c:f>'Revenue-Expense Summary'!$C$175:$H$175</c:f>
              <c:numCache>
                <c:formatCode>_(* #,##0_);_(* \(#,##0\);_(*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5603-4B34-9CD3-BBB68FD92082}"/>
            </c:ext>
          </c:extLst>
        </c:ser>
        <c:ser>
          <c:idx val="1"/>
          <c:order val="1"/>
          <c:tx>
            <c:v>UWC2 Fee Based Programs Expenditure</c:v>
          </c:tx>
          <c:spPr>
            <a:solidFill>
              <a:srgbClr val="FF0000"/>
            </a:solidFill>
            <a:ln>
              <a:noFill/>
            </a:ln>
            <a:effectLst/>
          </c:spPr>
          <c:invertIfNegative val="0"/>
          <c:cat>
            <c:strRef>
              <c:extLst>
                <c:ext xmlns:c15="http://schemas.microsoft.com/office/drawing/2012/chart" uri="{02D57815-91ED-43cb-92C2-25804820EDAC}">
                  <c15:fullRef>
                    <c15:sqref>'Revenue-Expense Summary'!$B$160:$H$160</c15:sqref>
                  </c15:fullRef>
                </c:ext>
              </c:extLst>
              <c:f>'Revenue-Expense Summary'!$C$160:$H$160</c:f>
              <c:strCache>
                <c:ptCount val="6"/>
                <c:pt idx="0">
                  <c:v>FY18 Actuals</c:v>
                </c:pt>
                <c:pt idx="1">
                  <c:v>FY19 Actuals</c:v>
                </c:pt>
                <c:pt idx="2">
                  <c:v>FY20 Plan</c:v>
                </c:pt>
                <c:pt idx="3">
                  <c:v>FY21 Plan</c:v>
                </c:pt>
                <c:pt idx="4">
                  <c:v>FY22 Plan</c:v>
                </c:pt>
                <c:pt idx="5">
                  <c:v>FY23 Plan</c:v>
                </c:pt>
              </c:strCache>
            </c:strRef>
          </c:cat>
          <c:val>
            <c:numRef>
              <c:extLst>
                <c:ext xmlns:c15="http://schemas.microsoft.com/office/drawing/2012/chart" uri="{02D57815-91ED-43cb-92C2-25804820EDAC}">
                  <c15:fullRef>
                    <c15:sqref>'Revenue-Expense Summary'!$B$176:$H$176</c15:sqref>
                  </c15:fullRef>
                </c:ext>
              </c:extLst>
              <c:f>'Revenue-Expense Summary'!$C$176:$H$176</c:f>
              <c:numCache>
                <c:formatCode>_(* #,##0_);_(* \(#,##0\);_(*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5603-4B34-9CD3-BBB68FD92082}"/>
            </c:ext>
          </c:extLst>
        </c:ser>
        <c:dLbls>
          <c:showLegendKey val="0"/>
          <c:showVal val="0"/>
          <c:showCatName val="0"/>
          <c:showSerName val="0"/>
          <c:showPercent val="0"/>
          <c:showBubbleSize val="0"/>
        </c:dLbls>
        <c:gapWidth val="219"/>
        <c:overlap val="-27"/>
        <c:axId val="1046085551"/>
        <c:axId val="1046092623"/>
      </c:barChart>
      <c:catAx>
        <c:axId val="104608555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6092623"/>
        <c:crosses val="autoZero"/>
        <c:auto val="1"/>
        <c:lblAlgn val="ctr"/>
        <c:lblOffset val="100"/>
        <c:noMultiLvlLbl val="0"/>
      </c:catAx>
      <c:valAx>
        <c:axId val="1046092623"/>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6085551"/>
        <c:crosses val="autoZero"/>
        <c:crossBetween val="between"/>
        <c:dispUnits>
          <c:builtInUnit val="millions"/>
          <c:dispUnitsLbl>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dispUnitsLbl>
        </c:dispUnits>
      </c:valAx>
      <c:spPr>
        <a:noFill/>
        <a:ln>
          <a:noFill/>
        </a:ln>
        <a:effectLst/>
      </c:spPr>
    </c:plotArea>
    <c:legend>
      <c:legendPos val="b"/>
      <c:layout>
        <c:manualLayout>
          <c:xMode val="edge"/>
          <c:yMode val="edge"/>
          <c:x val="1.5594144545406341E-2"/>
          <c:y val="0.92647007359374201"/>
          <c:w val="0.95498116958273405"/>
          <c:h val="7.35299264062580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Revenue and Expenditures</a:t>
            </a:r>
          </a:p>
          <a:p>
            <a:pPr>
              <a:defRPr sz="1100"/>
            </a:pPr>
            <a:r>
              <a:rPr lang="en-US" sz="1100"/>
              <a:t>Practice Plan</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958203712248634"/>
          <c:y val="0.16496732026143793"/>
          <c:w val="0.85269269507663148"/>
          <c:h val="0.61255588149520523"/>
        </c:manualLayout>
      </c:layout>
      <c:barChart>
        <c:barDir val="col"/>
        <c:grouping val="clustered"/>
        <c:varyColors val="0"/>
        <c:ser>
          <c:idx val="0"/>
          <c:order val="0"/>
          <c:tx>
            <c:strRef>
              <c:f>'Revenue-Expense Summary'!$A$177:$B$177</c:f>
              <c:strCache>
                <c:ptCount val="2"/>
                <c:pt idx="0">
                  <c:v>Practice Plan</c:v>
                </c:pt>
                <c:pt idx="1">
                  <c:v>Revenue</c:v>
                </c:pt>
              </c:strCache>
            </c:strRef>
          </c:tx>
          <c:spPr>
            <a:solidFill>
              <a:srgbClr val="92D050"/>
            </a:solidFill>
            <a:ln>
              <a:noFill/>
            </a:ln>
            <a:effectLst/>
          </c:spPr>
          <c:invertIfNegative val="0"/>
          <c:cat>
            <c:strRef>
              <c:f>'Revenue-Expense Summary'!$C$160:$H$160</c:f>
              <c:strCache>
                <c:ptCount val="6"/>
                <c:pt idx="0">
                  <c:v>FY18 Actuals</c:v>
                </c:pt>
                <c:pt idx="1">
                  <c:v>FY19 Actuals</c:v>
                </c:pt>
                <c:pt idx="2">
                  <c:v>FY20 Plan</c:v>
                </c:pt>
                <c:pt idx="3">
                  <c:v>FY21 Plan</c:v>
                </c:pt>
                <c:pt idx="4">
                  <c:v>FY22 Plan</c:v>
                </c:pt>
                <c:pt idx="5">
                  <c:v>FY23 Plan</c:v>
                </c:pt>
              </c:strCache>
            </c:strRef>
          </c:cat>
          <c:val>
            <c:numRef>
              <c:f>'Revenue-Expense Summary'!$C$177:$H$177</c:f>
              <c:numCache>
                <c:formatCode>_(* #,##0_);_(* \(#,##0\);_(*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F408-4452-8094-08B0244B8B6E}"/>
            </c:ext>
          </c:extLst>
        </c:ser>
        <c:ser>
          <c:idx val="1"/>
          <c:order val="1"/>
          <c:tx>
            <c:strRef>
              <c:f>'Revenue-Expense Summary'!$A$178:$B$178</c:f>
              <c:strCache>
                <c:ptCount val="2"/>
                <c:pt idx="0">
                  <c:v>Practice Plan</c:v>
                </c:pt>
                <c:pt idx="1">
                  <c:v>Expenditure</c:v>
                </c:pt>
              </c:strCache>
            </c:strRef>
          </c:tx>
          <c:spPr>
            <a:solidFill>
              <a:srgbClr val="FF0000"/>
            </a:solidFill>
            <a:ln>
              <a:noFill/>
            </a:ln>
            <a:effectLst/>
          </c:spPr>
          <c:invertIfNegative val="0"/>
          <c:cat>
            <c:strRef>
              <c:f>'Revenue-Expense Summary'!$C$160:$H$160</c:f>
              <c:strCache>
                <c:ptCount val="6"/>
                <c:pt idx="0">
                  <c:v>FY18 Actuals</c:v>
                </c:pt>
                <c:pt idx="1">
                  <c:v>FY19 Actuals</c:v>
                </c:pt>
                <c:pt idx="2">
                  <c:v>FY20 Plan</c:v>
                </c:pt>
                <c:pt idx="3">
                  <c:v>FY21 Plan</c:v>
                </c:pt>
                <c:pt idx="4">
                  <c:v>FY22 Plan</c:v>
                </c:pt>
                <c:pt idx="5">
                  <c:v>FY23 Plan</c:v>
                </c:pt>
              </c:strCache>
            </c:strRef>
          </c:cat>
          <c:val>
            <c:numRef>
              <c:f>'Revenue-Expense Summary'!$C$178:$H$178</c:f>
              <c:numCache>
                <c:formatCode>_(* #,##0_);_(* \(#,##0\);_(*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F408-4452-8094-08B0244B8B6E}"/>
            </c:ext>
          </c:extLst>
        </c:ser>
        <c:dLbls>
          <c:showLegendKey val="0"/>
          <c:showVal val="0"/>
          <c:showCatName val="0"/>
          <c:showSerName val="0"/>
          <c:showPercent val="0"/>
          <c:showBubbleSize val="0"/>
        </c:dLbls>
        <c:gapWidth val="219"/>
        <c:overlap val="-27"/>
        <c:axId val="1046085551"/>
        <c:axId val="1046092623"/>
      </c:barChart>
      <c:catAx>
        <c:axId val="104608555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6092623"/>
        <c:crosses val="autoZero"/>
        <c:auto val="1"/>
        <c:lblAlgn val="ctr"/>
        <c:lblOffset val="100"/>
        <c:noMultiLvlLbl val="0"/>
      </c:catAx>
      <c:valAx>
        <c:axId val="1046092623"/>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6085551"/>
        <c:crosses val="autoZero"/>
        <c:crossBetween val="between"/>
        <c:dispUnits>
          <c:builtInUnit val="millions"/>
          <c:dispUnitsLbl>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dispUnitsLbl>
        </c:dispUnits>
      </c:valAx>
      <c:spPr>
        <a:noFill/>
        <a:ln>
          <a:noFill/>
        </a:ln>
        <a:effectLst/>
      </c:spPr>
    </c:plotArea>
    <c:legend>
      <c:legendPos val="b"/>
      <c:layout>
        <c:manualLayout>
          <c:xMode val="edge"/>
          <c:yMode val="edge"/>
          <c:x val="0.15770414114902306"/>
          <c:y val="0.92647007359374201"/>
          <c:w val="0.81287128171478562"/>
          <c:h val="7.35299264062580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Revenue and Expenditures</a:t>
            </a:r>
          </a:p>
          <a:p>
            <a:pPr>
              <a:defRPr sz="1100"/>
            </a:pPr>
            <a:r>
              <a:rPr lang="en-US" sz="1100"/>
              <a:t>Grants &amp; Contracts - Other</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958203712248634"/>
          <c:y val="0.16496732026143793"/>
          <c:w val="0.85269269507663148"/>
          <c:h val="0.61255588149520523"/>
        </c:manualLayout>
      </c:layout>
      <c:barChart>
        <c:barDir val="col"/>
        <c:grouping val="clustered"/>
        <c:varyColors val="0"/>
        <c:ser>
          <c:idx val="0"/>
          <c:order val="0"/>
          <c:tx>
            <c:strRef>
              <c:f>'Revenue-Expense Summary'!$A$169</c:f>
              <c:strCache>
                <c:ptCount val="1"/>
                <c:pt idx="0">
                  <c:v>Grants &amp; Contracts - Other</c:v>
                </c:pt>
              </c:strCache>
            </c:strRef>
          </c:tx>
          <c:spPr>
            <a:solidFill>
              <a:srgbClr val="92D050"/>
            </a:solidFill>
            <a:ln>
              <a:noFill/>
            </a:ln>
            <a:effectLst/>
          </c:spPr>
          <c:invertIfNegative val="0"/>
          <c:cat>
            <c:strRef>
              <c:f>'Revenue-Expense Summary'!$B$160:$H$160</c:f>
              <c:strCache>
                <c:ptCount val="7"/>
                <c:pt idx="0">
                  <c:v>Type</c:v>
                </c:pt>
                <c:pt idx="1">
                  <c:v>FY18 Actuals</c:v>
                </c:pt>
                <c:pt idx="2">
                  <c:v>FY19 Actuals</c:v>
                </c:pt>
                <c:pt idx="3">
                  <c:v>FY20 Plan</c:v>
                </c:pt>
                <c:pt idx="4">
                  <c:v>FY21 Plan</c:v>
                </c:pt>
                <c:pt idx="5">
                  <c:v>FY22 Plan</c:v>
                </c:pt>
                <c:pt idx="6">
                  <c:v>FY23 Plan</c:v>
                </c:pt>
              </c:strCache>
            </c:strRef>
          </c:cat>
          <c:val>
            <c:numRef>
              <c:f>'Revenue-Expense Summary'!$B$169:$H$169</c:f>
              <c:numCache>
                <c:formatCode>_(* #,##0_);_(* \(#,##0\);_(* "-"??_);_(@_)</c:formatCode>
                <c:ptCount val="7"/>
                <c:pt idx="0" formatCode="General">
                  <c:v>0</c:v>
                </c:pt>
                <c:pt idx="1">
                  <c:v>0</c:v>
                </c:pt>
                <c:pt idx="2">
                  <c:v>0</c:v>
                </c:pt>
                <c:pt idx="3">
                  <c:v>0</c:v>
                </c:pt>
                <c:pt idx="4">
                  <c:v>0</c:v>
                </c:pt>
                <c:pt idx="5">
                  <c:v>0</c:v>
                </c:pt>
                <c:pt idx="6">
                  <c:v>0</c:v>
                </c:pt>
              </c:numCache>
            </c:numRef>
          </c:val>
          <c:extLst>
            <c:ext xmlns:c16="http://schemas.microsoft.com/office/drawing/2014/chart" uri="{C3380CC4-5D6E-409C-BE32-E72D297353CC}">
              <c16:uniqueId val="{00000000-84F0-4F47-9088-767AFB03EFD0}"/>
            </c:ext>
          </c:extLst>
        </c:ser>
        <c:ser>
          <c:idx val="1"/>
          <c:order val="1"/>
          <c:tx>
            <c:strRef>
              <c:f>'Revenue-Expense Summary'!$A$170</c:f>
              <c:strCache>
                <c:ptCount val="1"/>
                <c:pt idx="0">
                  <c:v>Grants &amp; Contracts - Other</c:v>
                </c:pt>
              </c:strCache>
            </c:strRef>
          </c:tx>
          <c:spPr>
            <a:solidFill>
              <a:srgbClr val="FF0000"/>
            </a:solidFill>
            <a:ln>
              <a:noFill/>
            </a:ln>
            <a:effectLst/>
          </c:spPr>
          <c:invertIfNegative val="0"/>
          <c:cat>
            <c:strRef>
              <c:f>'Revenue-Expense Summary'!$B$160:$H$160</c:f>
              <c:strCache>
                <c:ptCount val="7"/>
                <c:pt idx="0">
                  <c:v>Type</c:v>
                </c:pt>
                <c:pt idx="1">
                  <c:v>FY18 Actuals</c:v>
                </c:pt>
                <c:pt idx="2">
                  <c:v>FY19 Actuals</c:v>
                </c:pt>
                <c:pt idx="3">
                  <c:v>FY20 Plan</c:v>
                </c:pt>
                <c:pt idx="4">
                  <c:v>FY21 Plan</c:v>
                </c:pt>
                <c:pt idx="5">
                  <c:v>FY22 Plan</c:v>
                </c:pt>
                <c:pt idx="6">
                  <c:v>FY23 Plan</c:v>
                </c:pt>
              </c:strCache>
            </c:strRef>
          </c:cat>
          <c:val>
            <c:numRef>
              <c:f>'Revenue-Expense Summary'!$B$170:$H$170</c:f>
              <c:numCache>
                <c:formatCode>_(* #,##0_);_(* \(#,##0\);_(* "-"??_);_(@_)</c:formatCode>
                <c:ptCount val="7"/>
                <c:pt idx="0" formatCode="General">
                  <c:v>0</c:v>
                </c:pt>
                <c:pt idx="1">
                  <c:v>0</c:v>
                </c:pt>
                <c:pt idx="2">
                  <c:v>0</c:v>
                </c:pt>
                <c:pt idx="3">
                  <c:v>0</c:v>
                </c:pt>
                <c:pt idx="4">
                  <c:v>0</c:v>
                </c:pt>
                <c:pt idx="5">
                  <c:v>0</c:v>
                </c:pt>
                <c:pt idx="6">
                  <c:v>0</c:v>
                </c:pt>
              </c:numCache>
            </c:numRef>
          </c:val>
          <c:extLst>
            <c:ext xmlns:c16="http://schemas.microsoft.com/office/drawing/2014/chart" uri="{C3380CC4-5D6E-409C-BE32-E72D297353CC}">
              <c16:uniqueId val="{00000001-84F0-4F47-9088-767AFB03EFD0}"/>
            </c:ext>
          </c:extLst>
        </c:ser>
        <c:dLbls>
          <c:showLegendKey val="0"/>
          <c:showVal val="0"/>
          <c:showCatName val="0"/>
          <c:showSerName val="0"/>
          <c:showPercent val="0"/>
          <c:showBubbleSize val="0"/>
        </c:dLbls>
        <c:gapWidth val="219"/>
        <c:overlap val="-27"/>
        <c:axId val="1046085551"/>
        <c:axId val="1046092623"/>
      </c:barChart>
      <c:catAx>
        <c:axId val="104608555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6092623"/>
        <c:crosses val="autoZero"/>
        <c:auto val="1"/>
        <c:lblAlgn val="ctr"/>
        <c:lblOffset val="100"/>
        <c:noMultiLvlLbl val="0"/>
      </c:catAx>
      <c:valAx>
        <c:axId val="1046092623"/>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6085551"/>
        <c:crosses val="autoZero"/>
        <c:crossBetween val="between"/>
        <c:dispUnits>
          <c:builtInUnit val="millions"/>
          <c:dispUnitsLbl>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dispUnitsLbl>
        </c:dispUnits>
      </c:valAx>
      <c:spPr>
        <a:noFill/>
        <a:ln>
          <a:noFill/>
        </a:ln>
        <a:effectLst/>
      </c:spPr>
    </c:plotArea>
    <c:legend>
      <c:legendPos val="b"/>
      <c:layout>
        <c:manualLayout>
          <c:xMode val="edge"/>
          <c:yMode val="edge"/>
          <c:x val="0.15770414114902306"/>
          <c:y val="0.92647007359374201"/>
          <c:w val="0.81287128171478562"/>
          <c:h val="7.35299264062580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Closing Fund Balance</a:t>
            </a:r>
            <a:r>
              <a:rPr lang="en-US" baseline="0"/>
              <a:t> Summary</a:t>
            </a:r>
            <a:br>
              <a:rPr lang="en-US" baseline="0"/>
            </a:br>
            <a:r>
              <a:rPr lang="en-US" sz="1100" i="1" baseline="0"/>
              <a:t>Historical FY18-19, Forecasted FY20-23</a:t>
            </a:r>
            <a:endParaRPr lang="en-US" sz="1100" i="1"/>
          </a:p>
        </c:rich>
      </c:tx>
      <c:layout>
        <c:manualLayout>
          <c:xMode val="edge"/>
          <c:yMode val="edge"/>
          <c:x val="0.36445366181615141"/>
          <c:y val="8.752733218988791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7.5179757740123296E-2"/>
          <c:y val="0.12405540549046778"/>
          <c:w val="0.90890128422803884"/>
          <c:h val="0.720947243302551"/>
        </c:manualLayout>
      </c:layout>
      <c:lineChart>
        <c:grouping val="standard"/>
        <c:varyColors val="0"/>
        <c:ser>
          <c:idx val="0"/>
          <c:order val="0"/>
          <c:tx>
            <c:strRef>
              <c:f>'Fund Balance Summary'!$A$29</c:f>
              <c:strCache>
                <c:ptCount val="1"/>
                <c:pt idx="0">
                  <c:v>GOF</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'Fund Balance Summary'!$B$28:$I$28</c:f>
              <c:strCache>
                <c:ptCount val="6"/>
                <c:pt idx="0">
                  <c:v>FY2018</c:v>
                </c:pt>
                <c:pt idx="1">
                  <c:v>FY2019 </c:v>
                </c:pt>
                <c:pt idx="2">
                  <c:v>FY2020 </c:v>
                </c:pt>
                <c:pt idx="3">
                  <c:v>FY2021 </c:v>
                </c:pt>
                <c:pt idx="4">
                  <c:v>FY2022 </c:v>
                </c:pt>
                <c:pt idx="5">
                  <c:v>FY2023</c:v>
                </c:pt>
              </c:strCache>
            </c:strRef>
          </c:cat>
          <c:val>
            <c:numRef>
              <c:f>'Fund Balance Summary'!$B$29:$I$29</c:f>
              <c:numCache>
                <c:formatCode>_(* #,##0_);_(* \(#,##0\);_(* "-"??_);_(@_)</c:formatCode>
                <c:ptCount val="8"/>
                <c:pt idx="0">
                  <c:v>0</c:v>
                </c:pt>
                <c:pt idx="1">
                  <c:v>0</c:v>
                </c:pt>
                <c:pt idx="2">
                  <c:v>0</c:v>
                </c:pt>
                <c:pt idx="3">
                  <c:v>0</c:v>
                </c:pt>
                <c:pt idx="4">
                  <c:v>0</c:v>
                </c:pt>
                <c:pt idx="5">
                  <c:v>0</c:v>
                </c:pt>
              </c:numCache>
            </c:numRef>
          </c:val>
          <c:smooth val="0"/>
          <c:extLst>
            <c:ext xmlns:c16="http://schemas.microsoft.com/office/drawing/2014/chart" uri="{C3380CC4-5D6E-409C-BE32-E72D297353CC}">
              <c16:uniqueId val="{00000000-780A-46D3-9AFC-BF2B18C92FA5}"/>
            </c:ext>
          </c:extLst>
        </c:ser>
        <c:ser>
          <c:idx val="1"/>
          <c:order val="1"/>
          <c:tx>
            <c:strRef>
              <c:f>'Fund Balance Summary'!$A$30</c:f>
              <c:strCache>
                <c:ptCount val="1"/>
                <c:pt idx="0">
                  <c:v>DOF</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'Fund Balance Summary'!$B$28:$I$28</c:f>
              <c:strCache>
                <c:ptCount val="6"/>
                <c:pt idx="0">
                  <c:v>FY2018</c:v>
                </c:pt>
                <c:pt idx="1">
                  <c:v>FY2019 </c:v>
                </c:pt>
                <c:pt idx="2">
                  <c:v>FY2020 </c:v>
                </c:pt>
                <c:pt idx="3">
                  <c:v>FY2021 </c:v>
                </c:pt>
                <c:pt idx="4">
                  <c:v>FY2022 </c:v>
                </c:pt>
                <c:pt idx="5">
                  <c:v>FY2023</c:v>
                </c:pt>
              </c:strCache>
            </c:strRef>
          </c:cat>
          <c:val>
            <c:numRef>
              <c:f>'Fund Balance Summary'!$B$30:$I$30</c:f>
              <c:numCache>
                <c:formatCode>_(* #,##0_);_(* \(#,##0\);_(* "-"??_);_(@_)</c:formatCode>
                <c:ptCount val="8"/>
                <c:pt idx="0">
                  <c:v>0</c:v>
                </c:pt>
                <c:pt idx="1">
                  <c:v>0</c:v>
                </c:pt>
                <c:pt idx="2">
                  <c:v>0</c:v>
                </c:pt>
                <c:pt idx="3">
                  <c:v>0</c:v>
                </c:pt>
                <c:pt idx="4">
                  <c:v>0</c:v>
                </c:pt>
                <c:pt idx="5">
                  <c:v>0</c:v>
                </c:pt>
              </c:numCache>
            </c:numRef>
          </c:val>
          <c:smooth val="0"/>
          <c:extLst>
            <c:ext xmlns:c16="http://schemas.microsoft.com/office/drawing/2014/chart" uri="{C3380CC4-5D6E-409C-BE32-E72D297353CC}">
              <c16:uniqueId val="{00000001-780A-46D3-9AFC-BF2B18C92FA5}"/>
            </c:ext>
          </c:extLst>
        </c:ser>
        <c:ser>
          <c:idx val="2"/>
          <c:order val="2"/>
          <c:tx>
            <c:strRef>
              <c:f>'Fund Balance Summary'!$A$31</c:f>
              <c:strCache>
                <c:ptCount val="1"/>
                <c:pt idx="0">
                  <c:v>Special State Appropriations</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strRef>
              <c:f>'Fund Balance Summary'!$B$28:$I$28</c:f>
              <c:strCache>
                <c:ptCount val="6"/>
                <c:pt idx="0">
                  <c:v>FY2018</c:v>
                </c:pt>
                <c:pt idx="1">
                  <c:v>FY2019 </c:v>
                </c:pt>
                <c:pt idx="2">
                  <c:v>FY2020 </c:v>
                </c:pt>
                <c:pt idx="3">
                  <c:v>FY2021 </c:v>
                </c:pt>
                <c:pt idx="4">
                  <c:v>FY2022 </c:v>
                </c:pt>
                <c:pt idx="5">
                  <c:v>FY2023</c:v>
                </c:pt>
              </c:strCache>
            </c:strRef>
          </c:cat>
          <c:val>
            <c:numRef>
              <c:f>'Fund Balance Summary'!$B$31:$I$31</c:f>
              <c:numCache>
                <c:formatCode>_(* #,##0_);_(* \(#,##0\);_(* "-"??_);_(@_)</c:formatCode>
                <c:ptCount val="8"/>
                <c:pt idx="0">
                  <c:v>0</c:v>
                </c:pt>
                <c:pt idx="1">
                  <c:v>0</c:v>
                </c:pt>
                <c:pt idx="2">
                  <c:v>0</c:v>
                </c:pt>
                <c:pt idx="3">
                  <c:v>0</c:v>
                </c:pt>
                <c:pt idx="4">
                  <c:v>0</c:v>
                </c:pt>
                <c:pt idx="5">
                  <c:v>0</c:v>
                </c:pt>
              </c:numCache>
            </c:numRef>
          </c:val>
          <c:smooth val="0"/>
          <c:extLst>
            <c:ext xmlns:c16="http://schemas.microsoft.com/office/drawing/2014/chart" uri="{C3380CC4-5D6E-409C-BE32-E72D297353CC}">
              <c16:uniqueId val="{00000002-780A-46D3-9AFC-BF2B18C92FA5}"/>
            </c:ext>
          </c:extLst>
        </c:ser>
        <c:ser>
          <c:idx val="3"/>
          <c:order val="3"/>
          <c:tx>
            <c:strRef>
              <c:f>'Fund Balance Summary'!$A$32</c:f>
              <c:strCache>
                <c:ptCount val="1"/>
                <c:pt idx="0">
                  <c:v>Practice Plan</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strRef>
              <c:f>'Fund Balance Summary'!$B$28:$I$28</c:f>
              <c:strCache>
                <c:ptCount val="6"/>
                <c:pt idx="0">
                  <c:v>FY2018</c:v>
                </c:pt>
                <c:pt idx="1">
                  <c:v>FY2019 </c:v>
                </c:pt>
                <c:pt idx="2">
                  <c:v>FY2020 </c:v>
                </c:pt>
                <c:pt idx="3">
                  <c:v>FY2021 </c:v>
                </c:pt>
                <c:pt idx="4">
                  <c:v>FY2022 </c:v>
                </c:pt>
                <c:pt idx="5">
                  <c:v>FY2023</c:v>
                </c:pt>
              </c:strCache>
            </c:strRef>
          </c:cat>
          <c:val>
            <c:numRef>
              <c:f>'Fund Balance Summary'!$B$32:$I$32</c:f>
              <c:numCache>
                <c:formatCode>_(* #,##0_);_(* \(#,##0\);_(* "-"??_);_(@_)</c:formatCode>
                <c:ptCount val="8"/>
                <c:pt idx="0">
                  <c:v>0</c:v>
                </c:pt>
                <c:pt idx="1">
                  <c:v>0</c:v>
                </c:pt>
                <c:pt idx="2">
                  <c:v>0</c:v>
                </c:pt>
                <c:pt idx="3">
                  <c:v>0</c:v>
                </c:pt>
                <c:pt idx="4">
                  <c:v>0</c:v>
                </c:pt>
                <c:pt idx="5">
                  <c:v>0</c:v>
                </c:pt>
              </c:numCache>
            </c:numRef>
          </c:val>
          <c:smooth val="0"/>
          <c:extLst>
            <c:ext xmlns:c16="http://schemas.microsoft.com/office/drawing/2014/chart" uri="{C3380CC4-5D6E-409C-BE32-E72D297353CC}">
              <c16:uniqueId val="{00000003-780A-46D3-9AFC-BF2B18C92FA5}"/>
            </c:ext>
          </c:extLst>
        </c:ser>
        <c:ser>
          <c:idx val="7"/>
          <c:order val="4"/>
          <c:tx>
            <c:strRef>
              <c:f>'Fund Balance Summary'!$A$33</c:f>
              <c:strCache>
                <c:ptCount val="1"/>
                <c:pt idx="0">
                  <c:v>Gifts and Discretionary</c:v>
                </c:pt>
              </c:strCache>
            </c:strRef>
          </c:tx>
          <c:spPr>
            <a:ln w="28575" cap="rnd">
              <a:solidFill>
                <a:schemeClr val="accent2">
                  <a:lumMod val="60000"/>
                </a:schemeClr>
              </a:solidFill>
              <a:round/>
            </a:ln>
            <a:effectLst/>
          </c:spPr>
          <c:marker>
            <c:symbol val="circle"/>
            <c:size val="5"/>
            <c:spPr>
              <a:solidFill>
                <a:schemeClr val="accent2">
                  <a:lumMod val="60000"/>
                </a:schemeClr>
              </a:solidFill>
              <a:ln w="9525">
                <a:solidFill>
                  <a:schemeClr val="accent2">
                    <a:lumMod val="60000"/>
                  </a:schemeClr>
                </a:solidFill>
              </a:ln>
              <a:effectLst/>
            </c:spPr>
          </c:marker>
          <c:cat>
            <c:strRef>
              <c:f>'Fund Balance Summary'!$B$28:$I$28</c:f>
              <c:strCache>
                <c:ptCount val="6"/>
                <c:pt idx="0">
                  <c:v>FY2018</c:v>
                </c:pt>
                <c:pt idx="1">
                  <c:v>FY2019 </c:v>
                </c:pt>
                <c:pt idx="2">
                  <c:v>FY2020 </c:v>
                </c:pt>
                <c:pt idx="3">
                  <c:v>FY2021 </c:v>
                </c:pt>
                <c:pt idx="4">
                  <c:v>FY2022 </c:v>
                </c:pt>
                <c:pt idx="5">
                  <c:v>FY2023</c:v>
                </c:pt>
              </c:strCache>
            </c:strRef>
          </c:cat>
          <c:val>
            <c:numRef>
              <c:f>'Fund Balance Summary'!$B$33:$I$33</c:f>
              <c:numCache>
                <c:formatCode>_(* #,##0_);_(* \(#,##0\);_(* "-"??_);_(@_)</c:formatCode>
                <c:ptCount val="8"/>
                <c:pt idx="0">
                  <c:v>0</c:v>
                </c:pt>
                <c:pt idx="1">
                  <c:v>0</c:v>
                </c:pt>
                <c:pt idx="2">
                  <c:v>0</c:v>
                </c:pt>
                <c:pt idx="3">
                  <c:v>0</c:v>
                </c:pt>
                <c:pt idx="4">
                  <c:v>0</c:v>
                </c:pt>
                <c:pt idx="5">
                  <c:v>0</c:v>
                </c:pt>
              </c:numCache>
            </c:numRef>
          </c:val>
          <c:smooth val="0"/>
          <c:extLst>
            <c:ext xmlns:c16="http://schemas.microsoft.com/office/drawing/2014/chart" uri="{C3380CC4-5D6E-409C-BE32-E72D297353CC}">
              <c16:uniqueId val="{00000007-780A-46D3-9AFC-BF2B18C92FA5}"/>
            </c:ext>
          </c:extLst>
        </c:ser>
        <c:ser>
          <c:idx val="8"/>
          <c:order val="5"/>
          <c:tx>
            <c:strRef>
              <c:f>'Fund Balance Summary'!$A$34</c:f>
              <c:strCache>
                <c:ptCount val="1"/>
                <c:pt idx="0">
                  <c:v>Other Grants-Contracts</c:v>
                </c:pt>
              </c:strCache>
            </c:strRef>
          </c:tx>
          <c:spPr>
            <a:ln w="28575" cap="rnd">
              <a:solidFill>
                <a:schemeClr val="accent3">
                  <a:lumMod val="60000"/>
                </a:schemeClr>
              </a:solidFill>
              <a:round/>
            </a:ln>
            <a:effectLst/>
          </c:spPr>
          <c:marker>
            <c:symbol val="circle"/>
            <c:size val="5"/>
            <c:spPr>
              <a:solidFill>
                <a:schemeClr val="accent3">
                  <a:lumMod val="60000"/>
                </a:schemeClr>
              </a:solidFill>
              <a:ln w="9525">
                <a:solidFill>
                  <a:schemeClr val="accent3">
                    <a:lumMod val="60000"/>
                  </a:schemeClr>
                </a:solidFill>
              </a:ln>
              <a:effectLst/>
            </c:spPr>
          </c:marker>
          <c:cat>
            <c:strRef>
              <c:f>'Fund Balance Summary'!$B$28:$I$28</c:f>
              <c:strCache>
                <c:ptCount val="6"/>
                <c:pt idx="0">
                  <c:v>FY2018</c:v>
                </c:pt>
                <c:pt idx="1">
                  <c:v>FY2019 </c:v>
                </c:pt>
                <c:pt idx="2">
                  <c:v>FY2020 </c:v>
                </c:pt>
                <c:pt idx="3">
                  <c:v>FY2021 </c:v>
                </c:pt>
                <c:pt idx="4">
                  <c:v>FY2022 </c:v>
                </c:pt>
                <c:pt idx="5">
                  <c:v>FY2023</c:v>
                </c:pt>
              </c:strCache>
            </c:strRef>
          </c:cat>
          <c:val>
            <c:numRef>
              <c:f>'Fund Balance Summary'!$B$34:$I$34</c:f>
              <c:numCache>
                <c:formatCode>_(* #,##0_);_(* \(#,##0\);_(* "-"??_);_(@_)</c:formatCode>
                <c:ptCount val="8"/>
                <c:pt idx="0">
                  <c:v>0</c:v>
                </c:pt>
                <c:pt idx="1">
                  <c:v>0</c:v>
                </c:pt>
                <c:pt idx="2">
                  <c:v>0</c:v>
                </c:pt>
                <c:pt idx="3">
                  <c:v>0</c:v>
                </c:pt>
                <c:pt idx="4">
                  <c:v>0</c:v>
                </c:pt>
                <c:pt idx="5">
                  <c:v>0</c:v>
                </c:pt>
              </c:numCache>
            </c:numRef>
          </c:val>
          <c:smooth val="0"/>
          <c:extLst>
            <c:ext xmlns:c16="http://schemas.microsoft.com/office/drawing/2014/chart" uri="{C3380CC4-5D6E-409C-BE32-E72D297353CC}">
              <c16:uniqueId val="{00000008-780A-46D3-9AFC-BF2B18C92FA5}"/>
            </c:ext>
          </c:extLst>
        </c:ser>
        <c:ser>
          <c:idx val="9"/>
          <c:order val="6"/>
          <c:tx>
            <c:strRef>
              <c:f>'Fund Balance Summary'!$A$35</c:f>
              <c:strCache>
                <c:ptCount val="1"/>
                <c:pt idx="0">
                  <c:v>UWC2 Fee Based Programs</c:v>
                </c:pt>
              </c:strCache>
            </c:strRef>
          </c:tx>
          <c:spPr>
            <a:ln w="28575" cap="rnd">
              <a:solidFill>
                <a:schemeClr val="accent4">
                  <a:lumMod val="60000"/>
                </a:schemeClr>
              </a:solidFill>
              <a:round/>
            </a:ln>
            <a:effectLst/>
          </c:spPr>
          <c:marker>
            <c:symbol val="circle"/>
            <c:size val="5"/>
            <c:spPr>
              <a:solidFill>
                <a:schemeClr val="accent4">
                  <a:lumMod val="60000"/>
                </a:schemeClr>
              </a:solidFill>
              <a:ln w="9525">
                <a:solidFill>
                  <a:schemeClr val="accent4">
                    <a:lumMod val="60000"/>
                  </a:schemeClr>
                </a:solidFill>
              </a:ln>
              <a:effectLst/>
            </c:spPr>
          </c:marker>
          <c:cat>
            <c:strRef>
              <c:f>'Fund Balance Summary'!$B$28:$I$28</c:f>
              <c:strCache>
                <c:ptCount val="6"/>
                <c:pt idx="0">
                  <c:v>FY2018</c:v>
                </c:pt>
                <c:pt idx="1">
                  <c:v>FY2019 </c:v>
                </c:pt>
                <c:pt idx="2">
                  <c:v>FY2020 </c:v>
                </c:pt>
                <c:pt idx="3">
                  <c:v>FY2021 </c:v>
                </c:pt>
                <c:pt idx="4">
                  <c:v>FY2022 </c:v>
                </c:pt>
                <c:pt idx="5">
                  <c:v>FY2023</c:v>
                </c:pt>
              </c:strCache>
            </c:strRef>
          </c:cat>
          <c:val>
            <c:numRef>
              <c:f>'Fund Balance Summary'!$B$35:$I$35</c:f>
              <c:numCache>
                <c:formatCode>_(* #,##0_);_(* \(#,##0\);_(* "-"??_);_(@_)</c:formatCode>
                <c:ptCount val="8"/>
                <c:pt idx="0">
                  <c:v>0</c:v>
                </c:pt>
                <c:pt idx="1">
                  <c:v>0</c:v>
                </c:pt>
                <c:pt idx="2">
                  <c:v>0</c:v>
                </c:pt>
                <c:pt idx="3">
                  <c:v>0</c:v>
                </c:pt>
                <c:pt idx="4">
                  <c:v>0</c:v>
                </c:pt>
                <c:pt idx="5">
                  <c:v>0</c:v>
                </c:pt>
              </c:numCache>
            </c:numRef>
          </c:val>
          <c:smooth val="0"/>
          <c:extLst>
            <c:ext xmlns:c16="http://schemas.microsoft.com/office/drawing/2014/chart" uri="{C3380CC4-5D6E-409C-BE32-E72D297353CC}">
              <c16:uniqueId val="{00000009-780A-46D3-9AFC-BF2B18C92FA5}"/>
            </c:ext>
          </c:extLst>
        </c:ser>
        <c:ser>
          <c:idx val="10"/>
          <c:order val="7"/>
          <c:tx>
            <c:strRef>
              <c:f>'Fund Balance Summary'!$A$36</c:f>
              <c:strCache>
                <c:ptCount val="1"/>
                <c:pt idx="0">
                  <c:v>Self Sustaining</c:v>
                </c:pt>
              </c:strCache>
            </c:strRef>
          </c:tx>
          <c:spPr>
            <a:ln w="28575" cap="rnd">
              <a:solidFill>
                <a:schemeClr val="accent5">
                  <a:lumMod val="60000"/>
                </a:schemeClr>
              </a:solidFill>
              <a:round/>
            </a:ln>
            <a:effectLst/>
          </c:spPr>
          <c:marker>
            <c:symbol val="circle"/>
            <c:size val="5"/>
            <c:spPr>
              <a:solidFill>
                <a:schemeClr val="accent5">
                  <a:lumMod val="60000"/>
                </a:schemeClr>
              </a:solidFill>
              <a:ln w="9525">
                <a:solidFill>
                  <a:schemeClr val="accent5">
                    <a:lumMod val="60000"/>
                  </a:schemeClr>
                </a:solidFill>
              </a:ln>
              <a:effectLst/>
            </c:spPr>
          </c:marker>
          <c:cat>
            <c:strRef>
              <c:f>'Fund Balance Summary'!$B$28:$I$28</c:f>
              <c:strCache>
                <c:ptCount val="6"/>
                <c:pt idx="0">
                  <c:v>FY2018</c:v>
                </c:pt>
                <c:pt idx="1">
                  <c:v>FY2019 </c:v>
                </c:pt>
                <c:pt idx="2">
                  <c:v>FY2020 </c:v>
                </c:pt>
                <c:pt idx="3">
                  <c:v>FY2021 </c:v>
                </c:pt>
                <c:pt idx="4">
                  <c:v>FY2022 </c:v>
                </c:pt>
                <c:pt idx="5">
                  <c:v>FY2023</c:v>
                </c:pt>
              </c:strCache>
            </c:strRef>
          </c:cat>
          <c:val>
            <c:numRef>
              <c:f>'Fund Balance Summary'!$B$36:$I$36</c:f>
              <c:numCache>
                <c:formatCode>_(* #,##0_);_(* \(#,##0\);_(* "-"??_);_(@_)</c:formatCode>
                <c:ptCount val="8"/>
                <c:pt idx="0">
                  <c:v>0</c:v>
                </c:pt>
                <c:pt idx="1">
                  <c:v>0</c:v>
                </c:pt>
                <c:pt idx="2">
                  <c:v>0</c:v>
                </c:pt>
                <c:pt idx="3">
                  <c:v>0</c:v>
                </c:pt>
                <c:pt idx="4">
                  <c:v>0</c:v>
                </c:pt>
                <c:pt idx="5">
                  <c:v>0</c:v>
                </c:pt>
              </c:numCache>
            </c:numRef>
          </c:val>
          <c:smooth val="0"/>
          <c:extLst>
            <c:ext xmlns:c16="http://schemas.microsoft.com/office/drawing/2014/chart" uri="{C3380CC4-5D6E-409C-BE32-E72D297353CC}">
              <c16:uniqueId val="{0000000A-780A-46D3-9AFC-BF2B18C92FA5}"/>
            </c:ext>
          </c:extLst>
        </c:ser>
        <c:ser>
          <c:idx val="11"/>
          <c:order val="8"/>
          <c:tx>
            <c:strRef>
              <c:f>'Fund Balance Summary'!$A$38</c:f>
              <c:strCache>
                <c:ptCount val="1"/>
                <c:pt idx="0">
                  <c:v>GOF/DOF Fund Balance</c:v>
                </c:pt>
              </c:strCache>
            </c:strRef>
          </c:tx>
          <c:spPr>
            <a:ln w="28575" cap="rnd">
              <a:solidFill>
                <a:schemeClr val="accent6">
                  <a:lumMod val="60000"/>
                </a:schemeClr>
              </a:solidFill>
              <a:round/>
            </a:ln>
            <a:effectLst/>
          </c:spPr>
          <c:marker>
            <c:symbol val="circle"/>
            <c:size val="5"/>
            <c:spPr>
              <a:solidFill>
                <a:schemeClr val="accent6">
                  <a:lumMod val="60000"/>
                </a:schemeClr>
              </a:solidFill>
              <a:ln w="9525">
                <a:solidFill>
                  <a:schemeClr val="accent6">
                    <a:lumMod val="60000"/>
                  </a:schemeClr>
                </a:solidFill>
              </a:ln>
              <a:effectLst/>
            </c:spPr>
          </c:marker>
          <c:cat>
            <c:strRef>
              <c:f>'Fund Balance Summary'!$B$28:$I$28</c:f>
              <c:strCache>
                <c:ptCount val="6"/>
                <c:pt idx="0">
                  <c:v>FY2018</c:v>
                </c:pt>
                <c:pt idx="1">
                  <c:v>FY2019 </c:v>
                </c:pt>
                <c:pt idx="2">
                  <c:v>FY2020 </c:v>
                </c:pt>
                <c:pt idx="3">
                  <c:v>FY2021 </c:v>
                </c:pt>
                <c:pt idx="4">
                  <c:v>FY2022 </c:v>
                </c:pt>
                <c:pt idx="5">
                  <c:v>FY2023</c:v>
                </c:pt>
              </c:strCache>
            </c:strRef>
          </c:cat>
          <c:val>
            <c:numRef>
              <c:f>'Fund Balance Summary'!$B$38:$I$38</c:f>
              <c:numCache>
                <c:formatCode>_(* #,##0_);_(* \(#,##0\);_(* "-"??_);_(@_)</c:formatCode>
                <c:ptCount val="8"/>
                <c:pt idx="0">
                  <c:v>0</c:v>
                </c:pt>
                <c:pt idx="1">
                  <c:v>0</c:v>
                </c:pt>
                <c:pt idx="2">
                  <c:v>0</c:v>
                </c:pt>
                <c:pt idx="3">
                  <c:v>0</c:v>
                </c:pt>
                <c:pt idx="4">
                  <c:v>0</c:v>
                </c:pt>
                <c:pt idx="5">
                  <c:v>0</c:v>
                </c:pt>
              </c:numCache>
            </c:numRef>
          </c:val>
          <c:smooth val="0"/>
          <c:extLst>
            <c:ext xmlns:c16="http://schemas.microsoft.com/office/drawing/2014/chart" uri="{C3380CC4-5D6E-409C-BE32-E72D297353CC}">
              <c16:uniqueId val="{00000000-C6B8-40F9-AE38-2DE52EBE98B0}"/>
            </c:ext>
          </c:extLst>
        </c:ser>
        <c:ser>
          <c:idx val="4"/>
          <c:order val="9"/>
          <c:tx>
            <c:strRef>
              <c:f>'Fund Balance Summary'!$A$39</c:f>
              <c:strCache>
                <c:ptCount val="1"/>
                <c:pt idx="0">
                  <c:v>Self Sustaining Fund Balance</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strRef>
              <c:f>'Fund Balance Summary'!$B$28:$I$28</c:f>
              <c:strCache>
                <c:ptCount val="6"/>
                <c:pt idx="0">
                  <c:v>FY2018</c:v>
                </c:pt>
                <c:pt idx="1">
                  <c:v>FY2019 </c:v>
                </c:pt>
                <c:pt idx="2">
                  <c:v>FY2020 </c:v>
                </c:pt>
                <c:pt idx="3">
                  <c:v>FY2021 </c:v>
                </c:pt>
                <c:pt idx="4">
                  <c:v>FY2022 </c:v>
                </c:pt>
                <c:pt idx="5">
                  <c:v>FY2023</c:v>
                </c:pt>
              </c:strCache>
            </c:strRef>
          </c:cat>
          <c:val>
            <c:numRef>
              <c:f>'Fund Balance Summary'!$B$39:$I$39</c:f>
              <c:numCache>
                <c:formatCode>_(* #,##0_);_(* \(#,##0\);_(* "-"??_);_(@_)</c:formatCode>
                <c:ptCount val="8"/>
                <c:pt idx="0">
                  <c:v>0</c:v>
                </c:pt>
                <c:pt idx="1">
                  <c:v>0</c:v>
                </c:pt>
                <c:pt idx="2">
                  <c:v>0</c:v>
                </c:pt>
                <c:pt idx="3">
                  <c:v>0</c:v>
                </c:pt>
                <c:pt idx="4">
                  <c:v>0</c:v>
                </c:pt>
                <c:pt idx="5">
                  <c:v>0</c:v>
                </c:pt>
              </c:numCache>
            </c:numRef>
          </c:val>
          <c:smooth val="0"/>
          <c:extLst>
            <c:ext xmlns:c16="http://schemas.microsoft.com/office/drawing/2014/chart" uri="{C3380CC4-5D6E-409C-BE32-E72D297353CC}">
              <c16:uniqueId val="{00000000-6891-4647-B182-44E900E6C4E2}"/>
            </c:ext>
          </c:extLst>
        </c:ser>
        <c:dLbls>
          <c:showLegendKey val="0"/>
          <c:showVal val="0"/>
          <c:showCatName val="0"/>
          <c:showSerName val="0"/>
          <c:showPercent val="0"/>
          <c:showBubbleSize val="0"/>
        </c:dLbls>
        <c:marker val="1"/>
        <c:smooth val="0"/>
        <c:axId val="1535899999"/>
        <c:axId val="1535900415"/>
      </c:lineChart>
      <c:catAx>
        <c:axId val="153589999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5900415"/>
        <c:crosses val="autoZero"/>
        <c:auto val="1"/>
        <c:lblAlgn val="ctr"/>
        <c:lblOffset val="100"/>
        <c:noMultiLvlLbl val="0"/>
      </c:catAx>
      <c:valAx>
        <c:axId val="1535900415"/>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5899999"/>
        <c:crosses val="autoZero"/>
        <c:crossBetween val="between"/>
      </c:valAx>
      <c:spPr>
        <a:noFill/>
        <a:ln>
          <a:noFill/>
        </a:ln>
        <a:effectLst/>
      </c:spPr>
    </c:plotArea>
    <c:legend>
      <c:legendPos val="b"/>
      <c:layout>
        <c:manualLayout>
          <c:xMode val="edge"/>
          <c:yMode val="edge"/>
          <c:x val="4.1069088505760222E-2"/>
          <c:y val="0.91502451454492917"/>
          <c:w val="0.74087172533245216"/>
          <c:h val="8.497548545507091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landscape" horizontalDpi="1200" verticalDpi="1200"/>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n-US" sz="1200"/>
              <a:t>Net </a:t>
            </a:r>
            <a:r>
              <a:rPr lang="en-US" sz="1200" baseline="0"/>
              <a:t>Activity, by Fiscal Year &amp; Source</a:t>
            </a:r>
          </a:p>
        </c:rich>
      </c:tx>
      <c:layout>
        <c:manualLayout>
          <c:xMode val="edge"/>
          <c:yMode val="edge"/>
          <c:x val="0.35234994785337481"/>
          <c:y val="1.159419937032238E-2"/>
        </c:manualLayout>
      </c:layout>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6.8041044166051431E-2"/>
          <c:y val="0.20564445032551382"/>
          <c:w val="0.91315559792625778"/>
          <c:h val="0.6341716902994281"/>
        </c:manualLayout>
      </c:layout>
      <c:barChart>
        <c:barDir val="col"/>
        <c:grouping val="clustered"/>
        <c:varyColors val="0"/>
        <c:ser>
          <c:idx val="0"/>
          <c:order val="0"/>
          <c:tx>
            <c:strRef>
              <c:f>'OPB Analysis Tab'!$M$95</c:f>
              <c:strCache>
                <c:ptCount val="1"/>
                <c:pt idx="0">
                  <c:v>GOF &amp; DOF</c:v>
                </c:pt>
              </c:strCache>
            </c:strRef>
          </c:tx>
          <c:spPr>
            <a:solidFill>
              <a:schemeClr val="accent1"/>
            </a:solidFill>
            <a:ln>
              <a:noFill/>
            </a:ln>
            <a:effectLst/>
          </c:spPr>
          <c:invertIfNegative val="0"/>
          <c:cat>
            <c:strRef>
              <c:f>'OPB Analysis Tab'!$P$5:$U$5</c:f>
              <c:strCache>
                <c:ptCount val="6"/>
                <c:pt idx="0">
                  <c:v>FY18</c:v>
                </c:pt>
                <c:pt idx="1">
                  <c:v>FY19</c:v>
                </c:pt>
                <c:pt idx="2">
                  <c:v>FY20</c:v>
                </c:pt>
                <c:pt idx="3">
                  <c:v>FY21</c:v>
                </c:pt>
                <c:pt idx="4">
                  <c:v>FY22</c:v>
                </c:pt>
                <c:pt idx="5">
                  <c:v>FY23</c:v>
                </c:pt>
              </c:strCache>
            </c:strRef>
          </c:cat>
          <c:val>
            <c:numRef>
              <c:f>'OPB Analysis Tab'!$P$100:$U$100</c:f>
              <c:numCache>
                <c:formatCode>_(* #,##0_);_(* \(#,##0\);_(*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EBAC-4835-A8D8-2FF988E5B4C8}"/>
            </c:ext>
          </c:extLst>
        </c:ser>
        <c:ser>
          <c:idx val="1"/>
          <c:order val="1"/>
          <c:tx>
            <c:strRef>
              <c:f>'OPB Analysis Tab'!$M$103</c:f>
              <c:strCache>
                <c:ptCount val="1"/>
                <c:pt idx="0">
                  <c:v>Special Appropriations, Research Grants and Scholarships</c:v>
                </c:pt>
              </c:strCache>
            </c:strRef>
          </c:tx>
          <c:spPr>
            <a:solidFill>
              <a:schemeClr val="accent2"/>
            </a:solidFill>
            <a:ln>
              <a:noFill/>
            </a:ln>
            <a:effectLst/>
          </c:spPr>
          <c:invertIfNegative val="0"/>
          <c:cat>
            <c:strRef>
              <c:f>'OPB Analysis Tab'!$P$5:$U$5</c:f>
              <c:strCache>
                <c:ptCount val="6"/>
                <c:pt idx="0">
                  <c:v>FY18</c:v>
                </c:pt>
                <c:pt idx="1">
                  <c:v>FY19</c:v>
                </c:pt>
                <c:pt idx="2">
                  <c:v>FY20</c:v>
                </c:pt>
                <c:pt idx="3">
                  <c:v>FY21</c:v>
                </c:pt>
                <c:pt idx="4">
                  <c:v>FY22</c:v>
                </c:pt>
                <c:pt idx="5">
                  <c:v>FY23</c:v>
                </c:pt>
              </c:strCache>
            </c:strRef>
          </c:cat>
          <c:val>
            <c:numRef>
              <c:f>'OPB Analysis Tab'!$P$108:$U$108</c:f>
              <c:numCache>
                <c:formatCode>_(* #,##0_);_(* \(#,##0\);_(*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EBAC-4835-A8D8-2FF988E5B4C8}"/>
            </c:ext>
          </c:extLst>
        </c:ser>
        <c:ser>
          <c:idx val="2"/>
          <c:order val="2"/>
          <c:tx>
            <c:strRef>
              <c:f>'OPB Analysis Tab'!$M$119</c:f>
              <c:strCache>
                <c:ptCount val="1"/>
                <c:pt idx="0">
                  <c:v>  Philanthropy - Gifts &amp; Discretionary</c:v>
                </c:pt>
              </c:strCache>
            </c:strRef>
          </c:tx>
          <c:spPr>
            <a:solidFill>
              <a:schemeClr val="accent3"/>
            </a:solidFill>
            <a:ln>
              <a:noFill/>
            </a:ln>
            <a:effectLst/>
          </c:spPr>
          <c:invertIfNegative val="0"/>
          <c:cat>
            <c:strRef>
              <c:f>'OPB Analysis Tab'!$P$5:$U$5</c:f>
              <c:strCache>
                <c:ptCount val="6"/>
                <c:pt idx="0">
                  <c:v>FY18</c:v>
                </c:pt>
                <c:pt idx="1">
                  <c:v>FY19</c:v>
                </c:pt>
                <c:pt idx="2">
                  <c:v>FY20</c:v>
                </c:pt>
                <c:pt idx="3">
                  <c:v>FY21</c:v>
                </c:pt>
                <c:pt idx="4">
                  <c:v>FY22</c:v>
                </c:pt>
                <c:pt idx="5">
                  <c:v>FY23</c:v>
                </c:pt>
              </c:strCache>
            </c:strRef>
          </c:cat>
          <c:val>
            <c:numRef>
              <c:f>'OPB Analysis Tab'!$P$124:$U$124</c:f>
              <c:numCache>
                <c:formatCode>_(* #,##0_);_(* \(#,##0\);_(*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EBAC-4835-A8D8-2FF988E5B4C8}"/>
            </c:ext>
          </c:extLst>
        </c:ser>
        <c:ser>
          <c:idx val="3"/>
          <c:order val="3"/>
          <c:tx>
            <c:strRef>
              <c:f>'OPB Analysis Tab'!$M$127</c:f>
              <c:strCache>
                <c:ptCount val="1"/>
                <c:pt idx="0">
                  <c:v>Self Sustaining</c:v>
                </c:pt>
              </c:strCache>
            </c:strRef>
          </c:tx>
          <c:spPr>
            <a:solidFill>
              <a:schemeClr val="accent4"/>
            </a:solidFill>
            <a:ln>
              <a:noFill/>
            </a:ln>
            <a:effectLst/>
          </c:spPr>
          <c:invertIfNegative val="0"/>
          <c:cat>
            <c:strRef>
              <c:f>'OPB Analysis Tab'!$P$5:$U$5</c:f>
              <c:strCache>
                <c:ptCount val="6"/>
                <c:pt idx="0">
                  <c:v>FY18</c:v>
                </c:pt>
                <c:pt idx="1">
                  <c:v>FY19</c:v>
                </c:pt>
                <c:pt idx="2">
                  <c:v>FY20</c:v>
                </c:pt>
                <c:pt idx="3">
                  <c:v>FY21</c:v>
                </c:pt>
                <c:pt idx="4">
                  <c:v>FY22</c:v>
                </c:pt>
                <c:pt idx="5">
                  <c:v>FY23</c:v>
                </c:pt>
              </c:strCache>
            </c:strRef>
          </c:cat>
          <c:val>
            <c:numRef>
              <c:f>'OPB Analysis Tab'!$P$132:$U$132</c:f>
              <c:numCache>
                <c:formatCode>_(* #,##0_);_(* \(#,##0\);_(*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3-EBAC-4835-A8D8-2FF988E5B4C8}"/>
            </c:ext>
          </c:extLst>
        </c:ser>
        <c:ser>
          <c:idx val="8"/>
          <c:order val="4"/>
          <c:tx>
            <c:strRef>
              <c:f>'OPB Analysis Tab'!$M$135</c:f>
              <c:strCache>
                <c:ptCount val="1"/>
                <c:pt idx="0">
                  <c:v>Practice Plan</c:v>
                </c:pt>
              </c:strCache>
            </c:strRef>
          </c:tx>
          <c:spPr>
            <a:solidFill>
              <a:schemeClr val="accent3">
                <a:lumMod val="60000"/>
              </a:schemeClr>
            </a:solidFill>
            <a:ln>
              <a:noFill/>
            </a:ln>
            <a:effectLst/>
          </c:spPr>
          <c:invertIfNegative val="0"/>
          <c:cat>
            <c:strLit>
              <c:ptCount val="6"/>
              <c:pt idx="0">
                <c:v>FY16</c:v>
              </c:pt>
              <c:pt idx="1">
                <c:v>FY17</c:v>
              </c:pt>
              <c:pt idx="2">
                <c:v>FY18</c:v>
              </c:pt>
              <c:pt idx="3">
                <c:v>FY19</c:v>
              </c:pt>
              <c:pt idx="4">
                <c:v>FY20</c:v>
              </c:pt>
              <c:pt idx="5">
                <c:v>FY21</c:v>
              </c:pt>
            </c:strLit>
          </c:cat>
          <c:val>
            <c:numRef>
              <c:f>'OPB Analysis Tab'!$P$140:$U$140</c:f>
              <c:numCache>
                <c:formatCode>_(* #,##0_);_(* \(#,##0\);_(* "-"??_);_(@_)</c:formatCode>
                <c:ptCount val="6"/>
                <c:pt idx="0">
                  <c:v>0</c:v>
                </c:pt>
                <c:pt idx="1">
                  <c:v>0</c:v>
                </c:pt>
                <c:pt idx="2">
                  <c:v>0</c:v>
                </c:pt>
                <c:pt idx="3">
                  <c:v>0</c:v>
                </c:pt>
                <c:pt idx="4">
                  <c:v>0</c:v>
                </c:pt>
                <c:pt idx="5">
                  <c:v>0</c:v>
                </c:pt>
              </c:numCache>
            </c:numRef>
          </c:val>
          <c:extLst xmlns:c15="http://schemas.microsoft.com/office/drawing/2012/chart">
            <c:ext xmlns:c16="http://schemas.microsoft.com/office/drawing/2014/chart" uri="{C3380CC4-5D6E-409C-BE32-E72D297353CC}">
              <c16:uniqueId val="{00000004-EBAC-4835-A8D8-2FF988E5B4C8}"/>
            </c:ext>
          </c:extLst>
        </c:ser>
        <c:dLbls>
          <c:showLegendKey val="0"/>
          <c:showVal val="0"/>
          <c:showCatName val="0"/>
          <c:showSerName val="0"/>
          <c:showPercent val="0"/>
          <c:showBubbleSize val="0"/>
        </c:dLbls>
        <c:gapWidth val="150"/>
        <c:axId val="62058783"/>
        <c:axId val="62059615"/>
      </c:barChart>
      <c:catAx>
        <c:axId val="62058783"/>
        <c:scaling>
          <c:orientation val="minMax"/>
        </c:scaling>
        <c:delete val="0"/>
        <c:axPos val="b"/>
        <c:numFmt formatCode="General" sourceLinked="1"/>
        <c:majorTickMark val="none"/>
        <c:minorTickMark val="none"/>
        <c:tickLblPos val="low"/>
        <c:spPr>
          <a:noFill/>
          <a:ln w="22225" cap="flat" cmpd="dbl" algn="ctr">
            <a:solidFill>
              <a:schemeClr val="tx1"/>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62059615"/>
        <c:crosses val="autoZero"/>
        <c:auto val="1"/>
        <c:lblAlgn val="ctr"/>
        <c:lblOffset val="100"/>
        <c:noMultiLvlLbl val="0"/>
      </c:catAx>
      <c:valAx>
        <c:axId val="62059615"/>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62058783"/>
        <c:crosses val="autoZero"/>
        <c:crossBetween val="between"/>
        <c:dispUnits>
          <c:builtInUnit val="millions"/>
          <c:dispUnitsLbl>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dispUnitsLbl>
        </c:dispUnits>
      </c:valAx>
      <c:spPr>
        <a:noFill/>
        <a:ln>
          <a:noFill/>
        </a:ln>
        <a:effectLst/>
      </c:spPr>
    </c:plotArea>
    <c:legend>
      <c:legendPos val="b"/>
      <c:layout>
        <c:manualLayout>
          <c:xMode val="edge"/>
          <c:yMode val="edge"/>
          <c:x val="2.4821561152636049E-2"/>
          <c:y val="0.91459954035156232"/>
          <c:w val="0.97242542990794234"/>
          <c:h val="7.2947107264049446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Est GOF/DOF</a:t>
            </a:r>
            <a:r>
              <a:rPr lang="en-US" sz="1100" baseline="0"/>
              <a:t> </a:t>
            </a:r>
            <a:r>
              <a:rPr lang="en-US" sz="1100"/>
              <a:t>Fund Balance</a:t>
            </a:r>
          </a:p>
        </c:rich>
      </c:tx>
      <c:overlay val="1"/>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8214153370174098E-2"/>
          <c:y val="0.16148976321284067"/>
          <c:w val="0.81277217889997888"/>
          <c:h val="0.63503897636312678"/>
        </c:manualLayout>
      </c:layout>
      <c:barChart>
        <c:barDir val="col"/>
        <c:grouping val="clustered"/>
        <c:varyColors val="0"/>
        <c:ser>
          <c:idx val="0"/>
          <c:order val="0"/>
          <c:tx>
            <c:strRef>
              <c:f>'OPB Analysis Tab'!$N$144</c:f>
              <c:strCache>
                <c:ptCount val="1"/>
                <c:pt idx="0">
                  <c:v>Fund Balance</c:v>
                </c:pt>
              </c:strCache>
            </c:strRef>
          </c:tx>
          <c:spPr>
            <a:solidFill>
              <a:schemeClr val="accent1"/>
            </a:solidFill>
            <a:ln>
              <a:noFill/>
            </a:ln>
            <a:effectLst/>
          </c:spPr>
          <c:invertIfNegative val="0"/>
          <c:cat>
            <c:strRef>
              <c:f>'OPB Analysis Tab'!$P$5:$U$5</c:f>
              <c:strCache>
                <c:ptCount val="6"/>
                <c:pt idx="0">
                  <c:v>FY18</c:v>
                </c:pt>
                <c:pt idx="1">
                  <c:v>FY19</c:v>
                </c:pt>
                <c:pt idx="2">
                  <c:v>FY20</c:v>
                </c:pt>
                <c:pt idx="3">
                  <c:v>FY21</c:v>
                </c:pt>
                <c:pt idx="4">
                  <c:v>FY22</c:v>
                </c:pt>
                <c:pt idx="5">
                  <c:v>FY23</c:v>
                </c:pt>
              </c:strCache>
            </c:strRef>
          </c:cat>
          <c:val>
            <c:numRef>
              <c:f>'OPB Analysis Tab'!$P$144:$U$144</c:f>
              <c:numCache>
                <c:formatCode>_(* #,##0_);_(* \(#,##0\);_(* "-"??_);_(@_)</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3021-4570-A787-DA6BCBA0B625}"/>
            </c:ext>
          </c:extLst>
        </c:ser>
        <c:dLbls>
          <c:showLegendKey val="0"/>
          <c:showVal val="0"/>
          <c:showCatName val="0"/>
          <c:showSerName val="0"/>
          <c:showPercent val="0"/>
          <c:showBubbleSize val="0"/>
        </c:dLbls>
        <c:gapWidth val="150"/>
        <c:axId val="1052385344"/>
        <c:axId val="1052385760"/>
      </c:barChart>
      <c:lineChart>
        <c:grouping val="standard"/>
        <c:varyColors val="0"/>
        <c:ser>
          <c:idx val="1"/>
          <c:order val="1"/>
          <c:tx>
            <c:strRef>
              <c:f>'OPB Analysis Tab'!$N$147</c:f>
              <c:strCache>
                <c:ptCount val="1"/>
                <c:pt idx="0">
                  <c:v>Fund Balance as a % of GOF/DOF Revenue</c:v>
                </c:pt>
              </c:strCache>
            </c:strRef>
          </c:tx>
          <c:spPr>
            <a:ln w="28575" cap="rnd">
              <a:solidFill>
                <a:schemeClr val="accent2"/>
              </a:solidFill>
              <a:prstDash val="sysDot"/>
              <a:round/>
            </a:ln>
            <a:effectLst/>
          </c:spPr>
          <c:marker>
            <c:symbol val="none"/>
          </c:marker>
          <c:cat>
            <c:strRef>
              <c:f>'OPB Analysis Tab'!$P$5:$U$5</c:f>
              <c:strCache>
                <c:ptCount val="6"/>
                <c:pt idx="0">
                  <c:v>FY18</c:v>
                </c:pt>
                <c:pt idx="1">
                  <c:v>FY19</c:v>
                </c:pt>
                <c:pt idx="2">
                  <c:v>FY20</c:v>
                </c:pt>
                <c:pt idx="3">
                  <c:v>FY21</c:v>
                </c:pt>
                <c:pt idx="4">
                  <c:v>FY22</c:v>
                </c:pt>
                <c:pt idx="5">
                  <c:v>FY23</c:v>
                </c:pt>
              </c:strCache>
            </c:strRef>
          </c:cat>
          <c:val>
            <c:numRef>
              <c:f>'OPB Analysis Tab'!$P$147:$U$147</c:f>
              <c:numCache>
                <c:formatCode>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1-3021-4570-A787-DA6BCBA0B625}"/>
            </c:ext>
          </c:extLst>
        </c:ser>
        <c:dLbls>
          <c:showLegendKey val="0"/>
          <c:showVal val="0"/>
          <c:showCatName val="0"/>
          <c:showSerName val="0"/>
          <c:showPercent val="0"/>
          <c:showBubbleSize val="0"/>
        </c:dLbls>
        <c:marker val="1"/>
        <c:smooth val="0"/>
        <c:axId val="153108495"/>
        <c:axId val="153099343"/>
      </c:lineChart>
      <c:catAx>
        <c:axId val="105238534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052385760"/>
        <c:crosses val="autoZero"/>
        <c:auto val="1"/>
        <c:lblAlgn val="ctr"/>
        <c:lblOffset val="100"/>
        <c:noMultiLvlLbl val="0"/>
      </c:catAx>
      <c:valAx>
        <c:axId val="105238576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Fund Balance</a:t>
                </a:r>
              </a:p>
            </c:rich>
          </c:tx>
          <c:layout>
            <c:manualLayout>
              <c:xMode val="edge"/>
              <c:yMode val="edge"/>
              <c:x val="9.2824242613754921E-4"/>
              <c:y val="0.2471396101230997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_(* #,##0.0_);_(* \(#,##0.0\);_(* &quot;-&quot;??_);_(@_)"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52385344"/>
        <c:crosses val="autoZero"/>
        <c:crossBetween val="between"/>
        <c:dispUnits>
          <c:builtInUnit val="millions"/>
          <c:dispUnitsLbl>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dispUnitsLbl>
        </c:dispUnits>
      </c:valAx>
      <c:valAx>
        <c:axId val="153099343"/>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Fund Balance as % of GOF/DOF</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108495"/>
        <c:crosses val="max"/>
        <c:crossBetween val="between"/>
      </c:valAx>
      <c:catAx>
        <c:axId val="153108495"/>
        <c:scaling>
          <c:orientation val="minMax"/>
        </c:scaling>
        <c:delete val="1"/>
        <c:axPos val="b"/>
        <c:numFmt formatCode="General" sourceLinked="1"/>
        <c:majorTickMark val="out"/>
        <c:minorTickMark val="none"/>
        <c:tickLblPos val="nextTo"/>
        <c:crossAx val="153099343"/>
        <c:crosses val="autoZero"/>
        <c:auto val="1"/>
        <c:lblAlgn val="ctr"/>
        <c:lblOffset val="100"/>
        <c:noMultiLvlLbl val="0"/>
      </c:catAx>
      <c:spPr>
        <a:noFill/>
        <a:ln>
          <a:noFill/>
        </a:ln>
        <a:effectLst/>
      </c:spPr>
    </c:plotArea>
    <c:legend>
      <c:legendPos val="b"/>
      <c:layout>
        <c:manualLayout>
          <c:xMode val="edge"/>
          <c:yMode val="edge"/>
          <c:x val="5.3546250643903164E-2"/>
          <c:y val="0.88102731902038156"/>
          <c:w val="0.86920637681547241"/>
          <c:h val="0.11322309208296547"/>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landscape" horizontalDpi="1200" verticalDpi="1200"/>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r>
              <a:rPr lang="en-US" sz="1100"/>
              <a:t>Self</a:t>
            </a:r>
            <a:r>
              <a:rPr lang="en-US" sz="1100" baseline="0"/>
              <a:t> Sustaining Fund Balance</a:t>
            </a:r>
            <a:endParaRPr lang="en-US" sz="1100"/>
          </a:p>
        </c:rich>
      </c:tx>
      <c:overlay val="1"/>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8214153370174098E-2"/>
          <c:y val="0.15129699423442966"/>
          <c:w val="0.81277217889997888"/>
          <c:h val="0.6448349571430162"/>
        </c:manualLayout>
      </c:layout>
      <c:lineChart>
        <c:grouping val="standard"/>
        <c:varyColors val="0"/>
        <c:ser>
          <c:idx val="0"/>
          <c:order val="0"/>
          <c:tx>
            <c:strRef>
              <c:f>'OPB Analysis Tab'!$M$145</c:f>
              <c:strCache>
                <c:ptCount val="1"/>
                <c:pt idx="0">
                  <c:v>Self Sustaining</c:v>
                </c:pt>
              </c:strCache>
            </c:strRef>
          </c:tx>
          <c:spPr>
            <a:ln w="28575" cap="rnd">
              <a:solidFill>
                <a:schemeClr val="accent1"/>
              </a:solidFill>
              <a:round/>
            </a:ln>
            <a:effectLst/>
          </c:spPr>
          <c:marker>
            <c:symbol val="none"/>
          </c:marker>
          <c:cat>
            <c:strRef>
              <c:f>'OPB Analysis Tab'!$P$5:$U$5</c:f>
              <c:strCache>
                <c:ptCount val="6"/>
                <c:pt idx="0">
                  <c:v>FY18</c:v>
                </c:pt>
                <c:pt idx="1">
                  <c:v>FY19</c:v>
                </c:pt>
                <c:pt idx="2">
                  <c:v>FY20</c:v>
                </c:pt>
                <c:pt idx="3">
                  <c:v>FY21</c:v>
                </c:pt>
                <c:pt idx="4">
                  <c:v>FY22</c:v>
                </c:pt>
                <c:pt idx="5">
                  <c:v>FY23</c:v>
                </c:pt>
              </c:strCache>
            </c:strRef>
          </c:cat>
          <c:val>
            <c:numRef>
              <c:f>'OPB Analysis Tab'!$P$145:$U$145</c:f>
              <c:numCache>
                <c:formatCode>_(* #,##0_);_(* \(#,##0\);_(* "-"??_);_(@_)</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0-158C-4B09-8514-22AC03E856CA}"/>
            </c:ext>
          </c:extLst>
        </c:ser>
        <c:dLbls>
          <c:showLegendKey val="0"/>
          <c:showVal val="0"/>
          <c:showCatName val="0"/>
          <c:showSerName val="0"/>
          <c:showPercent val="0"/>
          <c:showBubbleSize val="0"/>
        </c:dLbls>
        <c:marker val="1"/>
        <c:smooth val="0"/>
        <c:axId val="1052385344"/>
        <c:axId val="1052385760"/>
      </c:lineChart>
      <c:lineChart>
        <c:grouping val="standard"/>
        <c:varyColors val="0"/>
        <c:ser>
          <c:idx val="1"/>
          <c:order val="1"/>
          <c:tx>
            <c:strRef>
              <c:f>'OPB Analysis Tab'!$N$148</c:f>
              <c:strCache>
                <c:ptCount val="1"/>
                <c:pt idx="0">
                  <c:v>Fund Balance as a % of Self Sustaining Expenditures</c:v>
                </c:pt>
              </c:strCache>
            </c:strRef>
          </c:tx>
          <c:spPr>
            <a:ln w="28575" cap="rnd">
              <a:solidFill>
                <a:schemeClr val="accent2"/>
              </a:solidFill>
              <a:prstDash val="sysDot"/>
              <a:round/>
            </a:ln>
            <a:effectLst/>
          </c:spPr>
          <c:marker>
            <c:symbol val="none"/>
          </c:marker>
          <c:cat>
            <c:strRef>
              <c:f>'OPB Analysis Tab'!$P$5:$U$5</c:f>
              <c:strCache>
                <c:ptCount val="6"/>
                <c:pt idx="0">
                  <c:v>FY18</c:v>
                </c:pt>
                <c:pt idx="1">
                  <c:v>FY19</c:v>
                </c:pt>
                <c:pt idx="2">
                  <c:v>FY20</c:v>
                </c:pt>
                <c:pt idx="3">
                  <c:v>FY21</c:v>
                </c:pt>
                <c:pt idx="4">
                  <c:v>FY22</c:v>
                </c:pt>
                <c:pt idx="5">
                  <c:v>FY23</c:v>
                </c:pt>
              </c:strCache>
            </c:strRef>
          </c:cat>
          <c:val>
            <c:numRef>
              <c:f>'OPB Analysis Tab'!$P$148:$U$148</c:f>
              <c:numCache>
                <c:formatCode>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1-158C-4B09-8514-22AC03E856CA}"/>
            </c:ext>
          </c:extLst>
        </c:ser>
        <c:dLbls>
          <c:showLegendKey val="0"/>
          <c:showVal val="0"/>
          <c:showCatName val="0"/>
          <c:showSerName val="0"/>
          <c:showPercent val="0"/>
          <c:showBubbleSize val="0"/>
        </c:dLbls>
        <c:marker val="1"/>
        <c:smooth val="0"/>
        <c:axId val="153108495"/>
        <c:axId val="153099343"/>
      </c:lineChart>
      <c:catAx>
        <c:axId val="10523853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052385760"/>
        <c:crosses val="autoZero"/>
        <c:auto val="1"/>
        <c:lblAlgn val="ctr"/>
        <c:lblOffset val="100"/>
        <c:noMultiLvlLbl val="0"/>
      </c:catAx>
      <c:valAx>
        <c:axId val="105238576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Fund Balance</a:t>
                </a:r>
              </a:p>
            </c:rich>
          </c:tx>
          <c:layout>
            <c:manualLayout>
              <c:xMode val="edge"/>
              <c:yMode val="edge"/>
              <c:x val="6.1890688140933681E-3"/>
              <c:y val="0.1608652078672149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_(* #,##0.0_);_(* \(#,##0.0\);_(* &quot;-&quot;??_);_(@_)"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52385344"/>
        <c:crosses val="autoZero"/>
        <c:crossBetween val="between"/>
        <c:dispUnits>
          <c:builtInUnit val="millions"/>
          <c:dispUnitsLbl>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dispUnitsLbl>
        </c:dispUnits>
      </c:valAx>
      <c:valAx>
        <c:axId val="153099343"/>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Balance as a % of Self Sust Exp</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108495"/>
        <c:crosses val="max"/>
        <c:crossBetween val="between"/>
      </c:valAx>
      <c:catAx>
        <c:axId val="153108495"/>
        <c:scaling>
          <c:orientation val="minMax"/>
        </c:scaling>
        <c:delete val="1"/>
        <c:axPos val="b"/>
        <c:numFmt formatCode="General" sourceLinked="1"/>
        <c:majorTickMark val="out"/>
        <c:minorTickMark val="none"/>
        <c:tickLblPos val="nextTo"/>
        <c:crossAx val="153099343"/>
        <c:crosses val="autoZero"/>
        <c:auto val="1"/>
        <c:lblAlgn val="ctr"/>
        <c:lblOffset val="100"/>
        <c:noMultiLvlLbl val="0"/>
      </c:catAx>
      <c:spPr>
        <a:noFill/>
        <a:ln>
          <a:noFill/>
        </a:ln>
        <a:effectLst/>
      </c:spPr>
    </c:plotArea>
    <c:legend>
      <c:legendPos val="b"/>
      <c:layout>
        <c:manualLayout>
          <c:xMode val="edge"/>
          <c:yMode val="edge"/>
          <c:x val="5.3546250643903164E-2"/>
          <c:y val="0.88638360445447018"/>
          <c:w val="0.86920637681547241"/>
          <c:h val="0.10786694625134294"/>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landscape" horizontalDpi="1200" verticalDpi="1200"/>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_rels/drawing2.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15.xml"/><Relationship Id="rId1" Type="http://schemas.openxmlformats.org/officeDocument/2006/relationships/chart" Target="../charts/chart14.xml"/><Relationship Id="rId4" Type="http://schemas.openxmlformats.org/officeDocument/2006/relationships/chart" Target="../charts/chart16.xml"/></Relationships>
</file>

<file path=xl/drawings/drawing1.xml><?xml version="1.0" encoding="utf-8"?>
<xdr:wsDr xmlns:xdr="http://schemas.openxmlformats.org/drawingml/2006/spreadsheetDrawing" xmlns:a="http://schemas.openxmlformats.org/drawingml/2006/main">
  <xdr:twoCellAnchor>
    <xdr:from>
      <xdr:col>0</xdr:col>
      <xdr:colOff>34636</xdr:colOff>
      <xdr:row>52</xdr:row>
      <xdr:rowOff>48075</xdr:rowOff>
    </xdr:from>
    <xdr:to>
      <xdr:col>3</xdr:col>
      <xdr:colOff>34636</xdr:colOff>
      <xdr:row>71</xdr:row>
      <xdr:rowOff>3507</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xdr:row>
      <xdr:rowOff>22413</xdr:rowOff>
    </xdr:from>
    <xdr:to>
      <xdr:col>7</xdr:col>
      <xdr:colOff>0</xdr:colOff>
      <xdr:row>23</xdr:row>
      <xdr:rowOff>488</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0</xdr:colOff>
      <xdr:row>53</xdr:row>
      <xdr:rowOff>26275</xdr:rowOff>
    </xdr:from>
    <xdr:to>
      <xdr:col>6</xdr:col>
      <xdr:colOff>1101587</xdr:colOff>
      <xdr:row>71</xdr:row>
      <xdr:rowOff>162338</xdr:rowOff>
    </xdr:to>
    <xdr:graphicFrame macro="">
      <xdr:nvGraphicFramePr>
        <xdr:cNvPr id="7"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8283</xdr:colOff>
      <xdr:row>103</xdr:row>
      <xdr:rowOff>0</xdr:rowOff>
    </xdr:from>
    <xdr:to>
      <xdr:col>2</xdr:col>
      <xdr:colOff>197126</xdr:colOff>
      <xdr:row>121</xdr:row>
      <xdr:rowOff>0</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545522</xdr:colOff>
      <xdr:row>103</xdr:row>
      <xdr:rowOff>0</xdr:rowOff>
    </xdr:from>
    <xdr:to>
      <xdr:col>6</xdr:col>
      <xdr:colOff>121227</xdr:colOff>
      <xdr:row>121</xdr:row>
      <xdr:rowOff>0</xdr:rowOff>
    </xdr:to>
    <xdr:graphicFrame macro="">
      <xdr:nvGraphicFramePr>
        <xdr:cNvPr id="16"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458932</xdr:colOff>
      <xdr:row>102</xdr:row>
      <xdr:rowOff>155863</xdr:rowOff>
    </xdr:from>
    <xdr:to>
      <xdr:col>12</xdr:col>
      <xdr:colOff>199159</xdr:colOff>
      <xdr:row>120</xdr:row>
      <xdr:rowOff>155863</xdr:rowOff>
    </xdr:to>
    <xdr:graphicFrame macro="">
      <xdr:nvGraphicFramePr>
        <xdr:cNvPr id="18" name="Chart 1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121</xdr:row>
      <xdr:rowOff>165651</xdr:rowOff>
    </xdr:from>
    <xdr:to>
      <xdr:col>2</xdr:col>
      <xdr:colOff>188843</xdr:colOff>
      <xdr:row>140</xdr:row>
      <xdr:rowOff>0</xdr:rowOff>
    </xdr:to>
    <xdr:graphicFrame macro="">
      <xdr:nvGraphicFramePr>
        <xdr:cNvPr id="19" name="Chart 1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613137</xdr:colOff>
      <xdr:row>121</xdr:row>
      <xdr:rowOff>138546</xdr:rowOff>
    </xdr:from>
    <xdr:to>
      <xdr:col>6</xdr:col>
      <xdr:colOff>121227</xdr:colOff>
      <xdr:row>139</xdr:row>
      <xdr:rowOff>138547</xdr:rowOff>
    </xdr:to>
    <xdr:graphicFrame macro="">
      <xdr:nvGraphicFramePr>
        <xdr:cNvPr id="20" name="Chart 1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95249</xdr:colOff>
      <xdr:row>140</xdr:row>
      <xdr:rowOff>1128</xdr:rowOff>
    </xdr:from>
    <xdr:to>
      <xdr:col>2</xdr:col>
      <xdr:colOff>331228</xdr:colOff>
      <xdr:row>157</xdr:row>
      <xdr:rowOff>164523</xdr:rowOff>
    </xdr:to>
    <xdr:graphicFrame macro="">
      <xdr:nvGraphicFramePr>
        <xdr:cNvPr id="21" name="Chart 2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632114</xdr:colOff>
      <xdr:row>140</xdr:row>
      <xdr:rowOff>8659</xdr:rowOff>
    </xdr:from>
    <xdr:to>
      <xdr:col>6</xdr:col>
      <xdr:colOff>284093</xdr:colOff>
      <xdr:row>157</xdr:row>
      <xdr:rowOff>174312</xdr:rowOff>
    </xdr:to>
    <xdr:graphicFrame macro="">
      <xdr:nvGraphicFramePr>
        <xdr:cNvPr id="22" name="Chart 2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6</xdr:col>
      <xdr:colOff>640774</xdr:colOff>
      <xdr:row>140</xdr:row>
      <xdr:rowOff>8660</xdr:rowOff>
    </xdr:from>
    <xdr:to>
      <xdr:col>12</xdr:col>
      <xdr:colOff>103909</xdr:colOff>
      <xdr:row>157</xdr:row>
      <xdr:rowOff>174313</xdr:rowOff>
    </xdr:to>
    <xdr:graphicFrame macro="">
      <xdr:nvGraphicFramePr>
        <xdr:cNvPr id="15" name="Chart 1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7</xdr:col>
      <xdr:colOff>0</xdr:colOff>
      <xdr:row>121</xdr:row>
      <xdr:rowOff>129886</xdr:rowOff>
    </xdr:from>
    <xdr:to>
      <xdr:col>13</xdr:col>
      <xdr:colOff>180184</xdr:colOff>
      <xdr:row>139</xdr:row>
      <xdr:rowOff>128758</xdr:rowOff>
    </xdr:to>
    <xdr:graphicFrame macro="">
      <xdr:nvGraphicFramePr>
        <xdr:cNvPr id="25" name="Chart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63500</xdr:colOff>
      <xdr:row>3</xdr:row>
      <xdr:rowOff>34925</xdr:rowOff>
    </xdr:from>
    <xdr:to>
      <xdr:col>8</xdr:col>
      <xdr:colOff>857250</xdr:colOff>
      <xdr:row>26</xdr:row>
      <xdr:rowOff>6351</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15875</xdr:colOff>
      <xdr:row>53</xdr:row>
      <xdr:rowOff>19049</xdr:rowOff>
    </xdr:from>
    <xdr:to>
      <xdr:col>9</xdr:col>
      <xdr:colOff>1002195</xdr:colOff>
      <xdr:row>68</xdr:row>
      <xdr:rowOff>116416</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68984</xdr:colOff>
      <xdr:row>68</xdr:row>
      <xdr:rowOff>86590</xdr:rowOff>
    </xdr:from>
    <xdr:to>
      <xdr:col>9</xdr:col>
      <xdr:colOff>1010478</xdr:colOff>
      <xdr:row>81</xdr:row>
      <xdr:rowOff>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47625</xdr:colOff>
      <xdr:row>0</xdr:row>
      <xdr:rowOff>55418</xdr:rowOff>
    </xdr:from>
    <xdr:to>
      <xdr:col>5</xdr:col>
      <xdr:colOff>212148</xdr:colOff>
      <xdr:row>2</xdr:row>
      <xdr:rowOff>60954</xdr:rowOff>
    </xdr:to>
    <xdr:pic>
      <xdr:nvPicPr>
        <xdr:cNvPr id="4" name="Picture 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7625" y="55418"/>
          <a:ext cx="3345873" cy="3865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3</xdr:col>
          <xdr:colOff>95250</xdr:colOff>
          <xdr:row>6</xdr:row>
          <xdr:rowOff>171450</xdr:rowOff>
        </xdr:from>
        <xdr:to>
          <xdr:col>5</xdr:col>
          <xdr:colOff>9525</xdr:colOff>
          <xdr:row>7</xdr:row>
          <xdr:rowOff>209550</xdr:rowOff>
        </xdr:to>
        <xdr:sp macro="" textlink="">
          <xdr:nvSpPr>
            <xdr:cNvPr id="77825" name="Check Box 1" hidden="1">
              <a:extLst>
                <a:ext uri="{63B3BB69-23CF-44E3-9099-C40C66FF867C}">
                  <a14:compatExt spid="_x0000_s778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Data calculates correctly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771525</xdr:colOff>
          <xdr:row>6</xdr:row>
          <xdr:rowOff>180975</xdr:rowOff>
        </xdr:from>
        <xdr:to>
          <xdr:col>6</xdr:col>
          <xdr:colOff>590550</xdr:colOff>
          <xdr:row>8</xdr:row>
          <xdr:rowOff>0</xdr:rowOff>
        </xdr:to>
        <xdr:sp macro="" textlink="">
          <xdr:nvSpPr>
            <xdr:cNvPr id="77826" name="Check Box 2" hidden="1">
              <a:extLst>
                <a:ext uri="{63B3BB69-23CF-44E3-9099-C40C66FF867C}">
                  <a14:compatExt spid="_x0000_s778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Unit is missing data points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704850</xdr:colOff>
          <xdr:row>6</xdr:row>
          <xdr:rowOff>171450</xdr:rowOff>
        </xdr:from>
        <xdr:to>
          <xdr:col>9</xdr:col>
          <xdr:colOff>819150</xdr:colOff>
          <xdr:row>8</xdr:row>
          <xdr:rowOff>0</xdr:rowOff>
        </xdr:to>
        <xdr:sp macro="" textlink="">
          <xdr:nvSpPr>
            <xdr:cNvPr id="77827" name="Check Box 3" hidden="1">
              <a:extLst>
                <a:ext uri="{63B3BB69-23CF-44E3-9099-C40C66FF867C}">
                  <a14:compatExt spid="_x0000_s778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Format modified, return to unit for corrections</a:t>
              </a:r>
            </a:p>
          </xdr:txBody>
        </xdr:sp>
        <xdr:clientData/>
      </xdr:twoCellAnchor>
    </mc:Choice>
    <mc:Fallback/>
  </mc:AlternateContent>
  <xdr:oneCellAnchor>
    <xdr:from>
      <xdr:col>6</xdr:col>
      <xdr:colOff>714375</xdr:colOff>
      <xdr:row>0</xdr:row>
      <xdr:rowOff>0</xdr:rowOff>
    </xdr:from>
    <xdr:ext cx="2795830" cy="552450"/>
    <xdr:sp macro="" textlink="">
      <xdr:nvSpPr>
        <xdr:cNvPr id="8" name="TextBox 7"/>
        <xdr:cNvSpPr txBox="1"/>
      </xdr:nvSpPr>
      <xdr:spPr>
        <a:xfrm>
          <a:off x="4791075" y="0"/>
          <a:ext cx="2795830" cy="5524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r>
            <a:rPr lang="en-US" sz="1400"/>
            <a:t>FY2021 Annual</a:t>
          </a:r>
          <a:r>
            <a:rPr lang="en-US" sz="1400" baseline="0"/>
            <a:t> Review Analysis</a:t>
          </a:r>
          <a:br>
            <a:rPr lang="en-US" sz="1400" baseline="0"/>
          </a:br>
          <a:r>
            <a:rPr lang="en-US" sz="1400" baseline="0"/>
            <a:t>- Unit Fiscal Vitality -</a:t>
          </a:r>
          <a:endParaRPr lang="en-US" sz="1400"/>
        </a:p>
      </xdr:txBody>
    </xdr:sp>
    <xdr:clientData/>
  </xdr:oneCellAnchor>
  <xdr:oneCellAnchor>
    <xdr:from>
      <xdr:col>0</xdr:col>
      <xdr:colOff>0</xdr:colOff>
      <xdr:row>54</xdr:row>
      <xdr:rowOff>34637</xdr:rowOff>
    </xdr:from>
    <xdr:ext cx="7689273" cy="454035"/>
    <xdr:sp macro="" textlink="">
      <xdr:nvSpPr>
        <xdr:cNvPr id="9" name="TextBox 8"/>
        <xdr:cNvSpPr txBox="1"/>
      </xdr:nvSpPr>
      <xdr:spPr>
        <a:xfrm>
          <a:off x="0" y="10288507"/>
          <a:ext cx="7689273" cy="4540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000" i="1"/>
            <a:t>Negative</a:t>
          </a:r>
          <a:r>
            <a:rPr lang="en-US" sz="1000" i="1" baseline="0"/>
            <a:t> Net Activity Reflects Spending of Carryover (GOF/DOF)</a:t>
          </a:r>
          <a:br>
            <a:rPr lang="en-US" sz="1000" i="1" baseline="0"/>
          </a:br>
          <a:r>
            <a:rPr lang="en-US" sz="1000" i="1" baseline="0"/>
            <a:t> or Funds Awarded/Recognized in a Prior Fiscal Period</a:t>
          </a:r>
          <a:endParaRPr lang="en-US" sz="1000" i="1"/>
        </a:p>
      </xdr:txBody>
    </xdr:sp>
    <xdr:clientData/>
  </xdr:oneCellAnchor>
  <xdr:twoCellAnchor>
    <xdr:from>
      <xdr:col>0</xdr:col>
      <xdr:colOff>39342</xdr:colOff>
      <xdr:row>81</xdr:row>
      <xdr:rowOff>86554</xdr:rowOff>
    </xdr:from>
    <xdr:to>
      <xdr:col>9</xdr:col>
      <xdr:colOff>1010478</xdr:colOff>
      <xdr:row>95</xdr:row>
      <xdr:rowOff>24847</xdr:rowOff>
    </xdr:to>
    <xdr:graphicFrame macro="">
      <xdr:nvGraphicFramePr>
        <xdr:cNvPr id="10"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16.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C000"/>
    <pageSetUpPr fitToPage="1"/>
  </sheetPr>
  <dimension ref="A1:AG45"/>
  <sheetViews>
    <sheetView zoomScale="90" zoomScaleNormal="90" zoomScaleSheetLayoutView="100" workbookViewId="0">
      <selection activeCell="Q4" sqref="Q4"/>
    </sheetView>
  </sheetViews>
  <sheetFormatPr defaultColWidth="9.140625" defaultRowHeight="12.75" x14ac:dyDescent="0.2"/>
  <cols>
    <col min="1" max="1" width="42.140625" style="286" customWidth="1"/>
    <col min="2" max="2" width="16.7109375" style="286" customWidth="1"/>
    <col min="3" max="3" width="16.5703125" style="286" customWidth="1"/>
    <col min="4" max="4" width="16.7109375" style="286" hidden="1" customWidth="1"/>
    <col min="5" max="6" width="16.7109375" style="286" customWidth="1"/>
    <col min="7" max="7" width="1.85546875" style="291" customWidth="1"/>
    <col min="8" max="9" width="16.7109375" style="286" customWidth="1"/>
    <col min="10" max="10" width="16.7109375" style="286" hidden="1" customWidth="1"/>
    <col min="11" max="11" width="1.85546875" style="291" customWidth="1"/>
    <col min="12" max="13" width="16.7109375" style="286" customWidth="1"/>
    <col min="14" max="14" width="16.7109375" style="286" hidden="1" customWidth="1"/>
    <col min="15" max="15" width="22.42578125" style="286" customWidth="1"/>
    <col min="16" max="16" width="13.42578125" style="286" customWidth="1"/>
    <col min="17" max="17" width="11.28515625" style="286" customWidth="1"/>
    <col min="18" max="16384" width="9.140625" style="286"/>
  </cols>
  <sheetData>
    <row r="1" spans="1:33" x14ac:dyDescent="0.2">
      <c r="A1" s="319"/>
      <c r="B1" s="319"/>
      <c r="C1" s="319"/>
      <c r="D1" s="319"/>
      <c r="E1" s="319"/>
      <c r="F1" s="319"/>
      <c r="G1" s="319"/>
      <c r="H1" s="319"/>
      <c r="I1" s="319"/>
      <c r="J1" s="320"/>
      <c r="K1" s="319"/>
      <c r="L1" s="319"/>
      <c r="M1" s="319"/>
      <c r="O1" s="285"/>
      <c r="P1" s="285"/>
      <c r="Q1" s="285"/>
      <c r="R1" s="285"/>
    </row>
    <row r="2" spans="1:33" ht="18.75" x14ac:dyDescent="0.3">
      <c r="A2" s="411" t="e">
        <f>CONCATENATE(LEFT(GOF!A2:N2,(FIND("-",GOF!A2:N2) -1 )), "ALL FUNDS ROLLUP")</f>
        <v>#VALUE!</v>
      </c>
      <c r="B2" s="411"/>
      <c r="C2" s="411"/>
      <c r="D2" s="411"/>
      <c r="E2" s="411"/>
      <c r="F2" s="411"/>
      <c r="G2" s="411"/>
      <c r="H2" s="411"/>
      <c r="I2" s="411"/>
      <c r="J2" s="412"/>
      <c r="K2" s="412"/>
      <c r="L2" s="412"/>
      <c r="M2" s="412"/>
      <c r="N2" s="287"/>
      <c r="O2" s="288"/>
      <c r="P2" s="288"/>
      <c r="Q2" s="288"/>
      <c r="R2" s="288"/>
      <c r="S2" s="288"/>
      <c r="T2" s="288"/>
      <c r="U2" s="288"/>
      <c r="V2" s="288"/>
      <c r="W2" s="288"/>
      <c r="X2" s="288"/>
      <c r="Y2" s="288"/>
      <c r="Z2" s="288"/>
      <c r="AA2" s="288"/>
      <c r="AB2" s="288"/>
      <c r="AC2" s="288"/>
      <c r="AD2" s="288"/>
      <c r="AE2" s="288"/>
      <c r="AF2" s="288"/>
    </row>
    <row r="3" spans="1:33" ht="18.75" x14ac:dyDescent="0.2">
      <c r="A3" s="413" t="s">
        <v>93</v>
      </c>
      <c r="B3" s="413"/>
      <c r="C3" s="413"/>
      <c r="D3" s="413"/>
      <c r="E3" s="413"/>
      <c r="F3" s="413"/>
      <c r="G3" s="319"/>
      <c r="H3" s="321"/>
      <c r="I3" s="321"/>
      <c r="J3" s="321"/>
      <c r="K3" s="319"/>
      <c r="L3" s="321"/>
      <c r="M3" s="321"/>
      <c r="N3" s="287"/>
      <c r="O3" s="288"/>
      <c r="P3" s="288"/>
      <c r="Q3" s="288"/>
      <c r="R3" s="288"/>
      <c r="S3" s="288"/>
      <c r="T3" s="288"/>
      <c r="U3" s="288"/>
      <c r="V3" s="288"/>
      <c r="W3" s="288"/>
      <c r="X3" s="288"/>
      <c r="Y3" s="288"/>
      <c r="Z3" s="288"/>
      <c r="AA3" s="288"/>
      <c r="AB3" s="288"/>
      <c r="AC3" s="288"/>
      <c r="AD3" s="288"/>
      <c r="AE3" s="288"/>
      <c r="AF3" s="288"/>
    </row>
    <row r="4" spans="1:33" ht="93.75" customHeight="1" x14ac:dyDescent="0.2">
      <c r="A4" s="419" t="s">
        <v>211</v>
      </c>
      <c r="B4" s="419"/>
      <c r="C4" s="419"/>
      <c r="D4" s="419"/>
      <c r="E4" s="419"/>
      <c r="F4" s="419"/>
      <c r="G4" s="419"/>
      <c r="H4" s="419"/>
      <c r="I4" s="419"/>
      <c r="J4" s="419"/>
      <c r="K4" s="419"/>
      <c r="L4" s="419"/>
      <c r="M4" s="419"/>
      <c r="N4" s="289"/>
      <c r="O4" s="288"/>
      <c r="P4" s="288"/>
      <c r="Q4" s="288"/>
      <c r="R4" s="288"/>
      <c r="S4" s="288"/>
      <c r="T4" s="288"/>
      <c r="U4" s="288"/>
      <c r="V4" s="288"/>
      <c r="W4" s="288"/>
      <c r="X4" s="288"/>
      <c r="Y4" s="288"/>
      <c r="Z4" s="288"/>
      <c r="AA4" s="288"/>
      <c r="AB4" s="288"/>
      <c r="AC4" s="288"/>
      <c r="AD4" s="288"/>
      <c r="AE4" s="288"/>
      <c r="AF4" s="288"/>
      <c r="AG4" s="288"/>
    </row>
    <row r="5" spans="1:33" ht="6.75" customHeight="1" x14ac:dyDescent="0.2">
      <c r="A5" s="414"/>
      <c r="B5" s="414"/>
      <c r="C5" s="414"/>
      <c r="D5" s="414"/>
      <c r="E5" s="414"/>
      <c r="F5" s="414"/>
      <c r="G5" s="322"/>
      <c r="H5" s="323"/>
      <c r="I5" s="323"/>
      <c r="J5" s="323"/>
      <c r="K5" s="322"/>
      <c r="L5" s="323"/>
      <c r="M5" s="323"/>
      <c r="N5" s="290"/>
      <c r="O5" s="288"/>
      <c r="P5" s="288"/>
      <c r="Q5" s="288"/>
      <c r="R5" s="288"/>
      <c r="S5" s="288"/>
      <c r="T5" s="288"/>
      <c r="U5" s="288"/>
      <c r="V5" s="288"/>
      <c r="W5" s="288"/>
      <c r="X5" s="288"/>
      <c r="Y5" s="288"/>
      <c r="Z5" s="288"/>
      <c r="AA5" s="288"/>
      <c r="AB5" s="288"/>
      <c r="AC5" s="288"/>
      <c r="AD5" s="288"/>
      <c r="AE5" s="288"/>
      <c r="AF5" s="288"/>
    </row>
    <row r="6" spans="1:33" ht="6.75" customHeight="1" x14ac:dyDescent="0.25">
      <c r="A6" s="320"/>
      <c r="B6" s="320"/>
      <c r="C6" s="320"/>
      <c r="D6" s="320"/>
      <c r="E6" s="320"/>
      <c r="F6" s="320"/>
      <c r="G6" s="324"/>
      <c r="H6" s="320"/>
      <c r="I6" s="320"/>
      <c r="J6" s="320"/>
      <c r="K6" s="324"/>
      <c r="L6" s="320"/>
      <c r="M6" s="320"/>
      <c r="N6" s="292"/>
      <c r="O6" s="288"/>
      <c r="P6" s="288"/>
      <c r="Q6" s="288"/>
      <c r="R6" s="288"/>
      <c r="S6" s="288"/>
      <c r="T6" s="288"/>
      <c r="U6" s="288"/>
      <c r="V6" s="288"/>
      <c r="W6" s="288"/>
      <c r="X6" s="288"/>
      <c r="Y6" s="288"/>
      <c r="Z6" s="288"/>
      <c r="AA6" s="288"/>
      <c r="AB6" s="288"/>
      <c r="AC6" s="288"/>
      <c r="AD6" s="288"/>
      <c r="AE6" s="288"/>
      <c r="AF6" s="288"/>
    </row>
    <row r="7" spans="1:33" ht="3.75" customHeight="1" x14ac:dyDescent="0.2">
      <c r="A7" s="417"/>
      <c r="B7" s="418"/>
      <c r="C7" s="418"/>
      <c r="D7" s="418"/>
      <c r="E7" s="418"/>
      <c r="F7" s="418"/>
      <c r="G7" s="325"/>
      <c r="H7" s="326"/>
      <c r="I7" s="326"/>
      <c r="J7" s="326"/>
      <c r="K7" s="325"/>
      <c r="L7" s="326"/>
      <c r="M7" s="326"/>
      <c r="N7" s="293"/>
      <c r="O7" s="288"/>
      <c r="P7" s="288"/>
      <c r="Q7" s="288"/>
      <c r="R7" s="288"/>
      <c r="S7" s="288"/>
      <c r="T7" s="288"/>
      <c r="U7" s="288"/>
      <c r="V7" s="288"/>
      <c r="W7" s="288"/>
      <c r="X7" s="288"/>
      <c r="Y7" s="288"/>
      <c r="Z7" s="288"/>
      <c r="AA7" s="288"/>
      <c r="AB7" s="288"/>
      <c r="AC7" s="288"/>
      <c r="AD7" s="288"/>
      <c r="AE7" s="288"/>
      <c r="AF7" s="288"/>
    </row>
    <row r="8" spans="1:33" s="296" customFormat="1" ht="15" customHeight="1" x14ac:dyDescent="0.2">
      <c r="A8" s="327"/>
      <c r="B8" s="420" t="s">
        <v>174</v>
      </c>
      <c r="C8" s="421"/>
      <c r="D8" s="421"/>
      <c r="E8" s="421"/>
      <c r="F8" s="416"/>
      <c r="G8" s="328"/>
      <c r="H8" s="415" t="s">
        <v>160</v>
      </c>
      <c r="I8" s="416"/>
      <c r="J8" s="329"/>
      <c r="K8" s="328"/>
      <c r="L8" s="415" t="s">
        <v>161</v>
      </c>
      <c r="M8" s="416"/>
      <c r="N8" s="294"/>
      <c r="O8" s="288"/>
      <c r="P8" s="288"/>
      <c r="Q8" s="288"/>
      <c r="R8" s="288"/>
      <c r="S8" s="288"/>
      <c r="T8" s="288"/>
      <c r="U8" s="295"/>
      <c r="V8" s="295"/>
      <c r="W8" s="295"/>
      <c r="X8" s="295"/>
      <c r="Y8" s="295"/>
      <c r="Z8" s="295"/>
      <c r="AA8" s="295"/>
      <c r="AB8" s="295"/>
      <c r="AC8" s="295"/>
      <c r="AD8" s="295"/>
      <c r="AE8" s="295"/>
      <c r="AF8" s="295"/>
      <c r="AG8" s="295"/>
    </row>
    <row r="9" spans="1:33" s="296" customFormat="1" ht="47.25" x14ac:dyDescent="0.2">
      <c r="A9" s="330"/>
      <c r="B9" s="331" t="s">
        <v>41</v>
      </c>
      <c r="C9" s="331" t="s">
        <v>157</v>
      </c>
      <c r="D9" s="331" t="s">
        <v>0</v>
      </c>
      <c r="E9" s="332" t="s">
        <v>158</v>
      </c>
      <c r="F9" s="332" t="s">
        <v>159</v>
      </c>
      <c r="G9" s="333"/>
      <c r="H9" s="331" t="s">
        <v>1</v>
      </c>
      <c r="I9" s="331" t="s">
        <v>2</v>
      </c>
      <c r="J9" s="331" t="s">
        <v>0</v>
      </c>
      <c r="K9" s="333"/>
      <c r="L9" s="331" t="s">
        <v>39</v>
      </c>
      <c r="M9" s="331" t="s">
        <v>40</v>
      </c>
      <c r="N9" s="297" t="s">
        <v>0</v>
      </c>
      <c r="O9" s="288"/>
      <c r="P9" s="288"/>
      <c r="Q9" s="288"/>
      <c r="R9" s="288"/>
      <c r="S9" s="288"/>
      <c r="T9" s="288"/>
      <c r="U9" s="295"/>
      <c r="V9" s="295"/>
      <c r="W9" s="295"/>
      <c r="X9" s="295"/>
      <c r="Y9" s="295"/>
      <c r="Z9" s="295"/>
      <c r="AA9" s="295"/>
      <c r="AB9" s="295"/>
      <c r="AC9" s="295"/>
      <c r="AD9" s="295"/>
      <c r="AE9" s="295"/>
      <c r="AF9" s="295"/>
      <c r="AG9" s="295"/>
    </row>
    <row r="10" spans="1:33" s="296" customFormat="1" ht="15" customHeight="1" x14ac:dyDescent="0.2">
      <c r="A10" s="334" t="s">
        <v>21</v>
      </c>
      <c r="B10" s="335"/>
      <c r="C10" s="335"/>
      <c r="D10" s="335"/>
      <c r="E10" s="336"/>
      <c r="F10" s="336"/>
      <c r="G10" s="337"/>
      <c r="H10" s="335"/>
      <c r="I10" s="335"/>
      <c r="J10" s="335"/>
      <c r="K10" s="337"/>
      <c r="L10" s="335"/>
      <c r="M10" s="335"/>
      <c r="N10" s="298"/>
      <c r="O10" s="295"/>
      <c r="P10" s="295"/>
      <c r="Q10" s="295"/>
      <c r="R10" s="295"/>
      <c r="S10" s="295"/>
      <c r="T10" s="295"/>
      <c r="U10" s="295"/>
      <c r="V10" s="295"/>
      <c r="W10" s="295"/>
      <c r="X10" s="295"/>
      <c r="Y10" s="295"/>
      <c r="Z10" s="295"/>
      <c r="AA10" s="295"/>
      <c r="AB10" s="295"/>
      <c r="AC10" s="295"/>
      <c r="AD10" s="295"/>
      <c r="AE10" s="295"/>
      <c r="AF10" s="295"/>
      <c r="AG10" s="295"/>
    </row>
    <row r="11" spans="1:33" s="296" customFormat="1" ht="15" customHeight="1" x14ac:dyDescent="0.2">
      <c r="A11" s="334" t="s">
        <v>29</v>
      </c>
      <c r="B11" s="338"/>
      <c r="C11" s="338"/>
      <c r="D11" s="338"/>
      <c r="E11" s="339"/>
      <c r="F11" s="339"/>
      <c r="G11" s="340"/>
      <c r="H11" s="341"/>
      <c r="I11" s="341"/>
      <c r="J11" s="338"/>
      <c r="K11" s="340"/>
      <c r="L11" s="341"/>
      <c r="M11" s="341"/>
      <c r="N11" s="298"/>
      <c r="O11" s="295"/>
      <c r="P11" s="295"/>
      <c r="Q11" s="295"/>
      <c r="R11" s="295"/>
      <c r="S11" s="295"/>
      <c r="T11" s="295"/>
      <c r="U11" s="295"/>
      <c r="V11" s="295"/>
      <c r="W11" s="295"/>
      <c r="X11" s="295"/>
      <c r="Y11" s="295"/>
      <c r="Z11" s="295"/>
      <c r="AA11" s="295"/>
      <c r="AB11" s="295"/>
      <c r="AC11" s="295"/>
      <c r="AD11" s="295"/>
      <c r="AE11" s="295"/>
      <c r="AF11" s="295"/>
      <c r="AG11" s="295"/>
    </row>
    <row r="12" spans="1:33" s="301" customFormat="1" ht="15" customHeight="1" x14ac:dyDescent="0.2">
      <c r="A12" s="342" t="s">
        <v>3</v>
      </c>
      <c r="B12" s="343">
        <f>+GOF!B10+GOF!B13</f>
        <v>0</v>
      </c>
      <c r="C12" s="343">
        <f>+GOF!C10+GOF!C13</f>
        <v>0</v>
      </c>
      <c r="D12" s="343"/>
      <c r="E12" s="344">
        <f>+GOF!D10+GOF!D13</f>
        <v>0</v>
      </c>
      <c r="F12" s="344">
        <f>+GOF!E10+GOF!E13</f>
        <v>0</v>
      </c>
      <c r="G12" s="345"/>
      <c r="H12" s="346">
        <f>+GOF!H10+GOF!H13</f>
        <v>0</v>
      </c>
      <c r="I12" s="346">
        <f>+GOF!I10+GOF!I13</f>
        <v>0</v>
      </c>
      <c r="J12" s="347"/>
      <c r="K12" s="345"/>
      <c r="L12" s="346">
        <f>+GOF!L10+GOF!L13</f>
        <v>0</v>
      </c>
      <c r="M12" s="346">
        <f>+GOF!M10+GOF!M13</f>
        <v>0</v>
      </c>
      <c r="N12" s="299"/>
      <c r="O12" s="300"/>
      <c r="P12" s="300"/>
      <c r="Q12" s="300"/>
      <c r="R12" s="300"/>
      <c r="S12" s="300"/>
      <c r="T12" s="300"/>
      <c r="U12" s="300"/>
      <c r="V12" s="300"/>
      <c r="W12" s="300"/>
      <c r="X12" s="300"/>
      <c r="Y12" s="300"/>
      <c r="Z12" s="300"/>
      <c r="AA12" s="300"/>
      <c r="AB12" s="300"/>
      <c r="AC12" s="300"/>
      <c r="AD12" s="300"/>
      <c r="AE12" s="300"/>
      <c r="AF12" s="300"/>
      <c r="AG12" s="300"/>
    </row>
    <row r="13" spans="1:33" s="301" customFormat="1" ht="15" customHeight="1" x14ac:dyDescent="0.2">
      <c r="A13" s="342" t="s">
        <v>4</v>
      </c>
      <c r="B13" s="348">
        <f>+GOF!B11+GOF!B14</f>
        <v>0</v>
      </c>
      <c r="C13" s="348">
        <f>+GOF!C11+GOF!C14</f>
        <v>0</v>
      </c>
      <c r="D13" s="348"/>
      <c r="E13" s="349">
        <f>+GOF!D11+GOF!D14</f>
        <v>0</v>
      </c>
      <c r="F13" s="349">
        <f>+GOF!E11+GOF!E14</f>
        <v>0</v>
      </c>
      <c r="G13" s="162"/>
      <c r="H13" s="348">
        <f>+GOF!H11+GOF!H14</f>
        <v>0</v>
      </c>
      <c r="I13" s="348">
        <f>+GOF!I11+GOF!I14</f>
        <v>0</v>
      </c>
      <c r="J13" s="350"/>
      <c r="K13" s="162"/>
      <c r="L13" s="348">
        <f>+GOF!L11+GOF!L14</f>
        <v>0</v>
      </c>
      <c r="M13" s="348">
        <f>+GOF!M11+GOF!M14</f>
        <v>0</v>
      </c>
      <c r="N13" s="215"/>
      <c r="O13" s="302"/>
      <c r="P13" s="300"/>
      <c r="Q13" s="300"/>
      <c r="R13" s="300"/>
      <c r="S13" s="300"/>
      <c r="T13" s="300"/>
      <c r="U13" s="300"/>
      <c r="V13" s="300"/>
      <c r="W13" s="300"/>
      <c r="X13" s="300"/>
      <c r="Y13" s="300"/>
      <c r="Z13" s="300"/>
      <c r="AA13" s="300"/>
      <c r="AB13" s="300"/>
      <c r="AC13" s="300"/>
      <c r="AD13" s="300"/>
      <c r="AE13" s="300"/>
      <c r="AF13" s="300"/>
      <c r="AG13" s="300"/>
    </row>
    <row r="14" spans="1:33" s="296" customFormat="1" ht="15" customHeight="1" x14ac:dyDescent="0.2">
      <c r="A14" s="334" t="s">
        <v>23</v>
      </c>
      <c r="B14" s="351"/>
      <c r="C14" s="351"/>
      <c r="D14" s="351"/>
      <c r="E14" s="339"/>
      <c r="F14" s="339"/>
      <c r="G14" s="162"/>
      <c r="H14" s="352"/>
      <c r="I14" s="352"/>
      <c r="J14" s="353"/>
      <c r="K14" s="162"/>
      <c r="L14" s="352"/>
      <c r="M14" s="352"/>
      <c r="N14" s="303"/>
      <c r="O14" s="304"/>
      <c r="P14" s="295"/>
      <c r="Q14" s="295"/>
      <c r="R14" s="295"/>
      <c r="S14" s="295"/>
      <c r="T14" s="295"/>
      <c r="U14" s="295"/>
      <c r="V14" s="295"/>
      <c r="W14" s="295"/>
      <c r="X14" s="295"/>
      <c r="Y14" s="295"/>
      <c r="Z14" s="295"/>
      <c r="AA14" s="295"/>
      <c r="AB14" s="295"/>
      <c r="AC14" s="295"/>
      <c r="AD14" s="295"/>
      <c r="AE14" s="295"/>
      <c r="AF14" s="295"/>
      <c r="AG14" s="295"/>
    </row>
    <row r="15" spans="1:33" s="301" customFormat="1" ht="15" customHeight="1" x14ac:dyDescent="0.2">
      <c r="A15" s="342" t="s">
        <v>3</v>
      </c>
      <c r="B15" s="348">
        <f>+DOF!B10</f>
        <v>0</v>
      </c>
      <c r="C15" s="348">
        <f>+DOF!C10</f>
        <v>0</v>
      </c>
      <c r="D15" s="348"/>
      <c r="E15" s="349">
        <f>+DOF!D10</f>
        <v>0</v>
      </c>
      <c r="F15" s="349">
        <f>+DOF!E10</f>
        <v>0</v>
      </c>
      <c r="G15" s="162"/>
      <c r="H15" s="354">
        <f>+DOF!H10</f>
        <v>0</v>
      </c>
      <c r="I15" s="354">
        <f>+DOF!I10</f>
        <v>0</v>
      </c>
      <c r="J15" s="350"/>
      <c r="K15" s="162"/>
      <c r="L15" s="354">
        <f>+DOF!L10</f>
        <v>0</v>
      </c>
      <c r="M15" s="354">
        <f>+DOF!M10</f>
        <v>0</v>
      </c>
      <c r="N15" s="215"/>
      <c r="O15" s="302"/>
      <c r="P15" s="300"/>
      <c r="Q15" s="300"/>
      <c r="R15" s="300"/>
      <c r="S15" s="300"/>
      <c r="T15" s="300"/>
      <c r="U15" s="300"/>
      <c r="V15" s="300"/>
      <c r="W15" s="300"/>
      <c r="X15" s="300"/>
      <c r="Y15" s="300"/>
      <c r="Z15" s="300"/>
      <c r="AA15" s="300"/>
      <c r="AB15" s="300"/>
      <c r="AC15" s="300"/>
      <c r="AD15" s="300"/>
      <c r="AE15" s="300"/>
      <c r="AF15" s="300"/>
      <c r="AG15" s="300"/>
    </row>
    <row r="16" spans="1:33" s="301" customFormat="1" ht="15" customHeight="1" x14ac:dyDescent="0.2">
      <c r="A16" s="342" t="s">
        <v>4</v>
      </c>
      <c r="B16" s="348">
        <f>+DOF!B11</f>
        <v>0</v>
      </c>
      <c r="C16" s="348">
        <f>+DOF!C11</f>
        <v>0</v>
      </c>
      <c r="D16" s="348"/>
      <c r="E16" s="349">
        <f>+DOF!D11</f>
        <v>0</v>
      </c>
      <c r="F16" s="349">
        <f>+DOF!E11</f>
        <v>0</v>
      </c>
      <c r="G16" s="162"/>
      <c r="H16" s="354">
        <f>+DOF!H11</f>
        <v>0</v>
      </c>
      <c r="I16" s="354">
        <f>+DOF!I11</f>
        <v>0</v>
      </c>
      <c r="J16" s="350"/>
      <c r="K16" s="162"/>
      <c r="L16" s="354">
        <f>+DOF!L11</f>
        <v>0</v>
      </c>
      <c r="M16" s="354">
        <f>+DOF!M11</f>
        <v>0</v>
      </c>
      <c r="N16" s="215"/>
      <c r="O16" s="302"/>
      <c r="P16" s="300"/>
      <c r="Q16" s="300"/>
      <c r="R16" s="300"/>
      <c r="S16" s="300"/>
      <c r="T16" s="300"/>
      <c r="U16" s="300"/>
      <c r="V16" s="300"/>
      <c r="W16" s="300"/>
      <c r="X16" s="300"/>
      <c r="Y16" s="300"/>
      <c r="Z16" s="300"/>
      <c r="AA16" s="300"/>
      <c r="AB16" s="300"/>
      <c r="AC16" s="300"/>
      <c r="AD16" s="300"/>
      <c r="AE16" s="300"/>
      <c r="AF16" s="300"/>
      <c r="AG16" s="300"/>
    </row>
    <row r="17" spans="1:33" s="296" customFormat="1" ht="15" customHeight="1" x14ac:dyDescent="0.2">
      <c r="A17" s="334" t="s">
        <v>22</v>
      </c>
      <c r="B17" s="351"/>
      <c r="C17" s="351"/>
      <c r="D17" s="351"/>
      <c r="E17" s="339"/>
      <c r="F17" s="339"/>
      <c r="G17" s="162"/>
      <c r="H17" s="352"/>
      <c r="I17" s="352"/>
      <c r="J17" s="353"/>
      <c r="K17" s="162"/>
      <c r="L17" s="352"/>
      <c r="M17" s="352"/>
      <c r="N17" s="303"/>
      <c r="O17" s="304"/>
      <c r="P17" s="295"/>
      <c r="Q17" s="295"/>
      <c r="R17" s="295"/>
      <c r="S17" s="295"/>
      <c r="T17" s="295"/>
      <c r="U17" s="295"/>
      <c r="V17" s="295"/>
      <c r="W17" s="295"/>
      <c r="X17" s="295"/>
      <c r="Y17" s="295"/>
      <c r="Z17" s="295"/>
      <c r="AA17" s="295"/>
      <c r="AB17" s="295"/>
      <c r="AC17" s="295"/>
      <c r="AD17" s="295"/>
      <c r="AE17" s="295"/>
      <c r="AF17" s="295"/>
      <c r="AG17" s="295"/>
    </row>
    <row r="18" spans="1:33" s="301" customFormat="1" ht="15" customHeight="1" x14ac:dyDescent="0.2">
      <c r="A18" s="342" t="s">
        <v>147</v>
      </c>
      <c r="B18" s="348">
        <f>+'Special State Appropriations'!B12</f>
        <v>0</v>
      </c>
      <c r="C18" s="348">
        <f>+'Special State Appropriations'!C12</f>
        <v>0</v>
      </c>
      <c r="D18" s="348"/>
      <c r="E18" s="349">
        <f>+'Special State Appropriations'!D12</f>
        <v>0</v>
      </c>
      <c r="F18" s="349">
        <f>+'Special State Appropriations'!E12</f>
        <v>0</v>
      </c>
      <c r="G18" s="162"/>
      <c r="H18" s="354">
        <f>+'Special State Appropriations'!H12</f>
        <v>0</v>
      </c>
      <c r="I18" s="354">
        <f>+'Special State Appropriations'!I12</f>
        <v>0</v>
      </c>
      <c r="J18" s="350"/>
      <c r="K18" s="162"/>
      <c r="L18" s="354">
        <f>+'Special State Appropriations'!L12</f>
        <v>0</v>
      </c>
      <c r="M18" s="354">
        <f>+'Special State Appropriations'!M12</f>
        <v>0</v>
      </c>
      <c r="N18" s="215"/>
      <c r="O18" s="302"/>
      <c r="P18" s="300"/>
      <c r="Q18" s="300"/>
      <c r="R18" s="300"/>
      <c r="S18" s="300"/>
      <c r="T18" s="300"/>
      <c r="U18" s="300"/>
      <c r="V18" s="300"/>
      <c r="W18" s="300"/>
      <c r="X18" s="300"/>
      <c r="Y18" s="300"/>
      <c r="Z18" s="300"/>
      <c r="AA18" s="300"/>
      <c r="AB18" s="300"/>
      <c r="AC18" s="300"/>
      <c r="AD18" s="300"/>
      <c r="AE18" s="300"/>
      <c r="AF18" s="300"/>
      <c r="AG18" s="300"/>
    </row>
    <row r="19" spans="1:33" s="301" customFormat="1" ht="15" customHeight="1" x14ac:dyDescent="0.2">
      <c r="A19" s="342" t="s">
        <v>18</v>
      </c>
      <c r="B19" s="348">
        <f>+'Sponsored Projects'!B11</f>
        <v>0</v>
      </c>
      <c r="C19" s="348">
        <f>+'Sponsored Projects'!C11</f>
        <v>0</v>
      </c>
      <c r="D19" s="348"/>
      <c r="E19" s="349">
        <f>+'Sponsored Projects'!D11</f>
        <v>0</v>
      </c>
      <c r="F19" s="349">
        <f>+'Sponsored Projects'!E11</f>
        <v>0</v>
      </c>
      <c r="G19" s="162"/>
      <c r="H19" s="354">
        <f>+'Sponsored Projects'!H11</f>
        <v>0</v>
      </c>
      <c r="I19" s="354">
        <f>+'Sponsored Projects'!I11</f>
        <v>0</v>
      </c>
      <c r="J19" s="350"/>
      <c r="K19" s="162"/>
      <c r="L19" s="354">
        <f>+'Sponsored Projects'!L11</f>
        <v>0</v>
      </c>
      <c r="M19" s="354">
        <f>+'Sponsored Projects'!M11</f>
        <v>0</v>
      </c>
      <c r="N19" s="215"/>
      <c r="O19" s="302"/>
      <c r="P19" s="300"/>
      <c r="Q19" s="300"/>
      <c r="R19" s="300"/>
      <c r="S19" s="300"/>
      <c r="T19" s="300"/>
      <c r="U19" s="300"/>
      <c r="V19" s="300"/>
      <c r="W19" s="300"/>
      <c r="X19" s="300"/>
      <c r="Y19" s="300"/>
      <c r="Z19" s="300"/>
      <c r="AA19" s="300"/>
      <c r="AB19" s="300"/>
      <c r="AC19" s="300"/>
      <c r="AD19" s="300"/>
      <c r="AE19" s="300"/>
      <c r="AF19" s="300"/>
      <c r="AG19" s="300"/>
    </row>
    <row r="20" spans="1:33" s="301" customFormat="1" ht="15" customHeight="1" x14ac:dyDescent="0.2">
      <c r="A20" s="342" t="s">
        <v>19</v>
      </c>
      <c r="B20" s="348">
        <f>+'Student Aid'!B11</f>
        <v>0</v>
      </c>
      <c r="C20" s="348">
        <f>+'Student Aid'!C11</f>
        <v>0</v>
      </c>
      <c r="D20" s="348"/>
      <c r="E20" s="349">
        <f>+'Student Aid'!D11</f>
        <v>0</v>
      </c>
      <c r="F20" s="349">
        <f>+'Student Aid'!E11</f>
        <v>0</v>
      </c>
      <c r="G20" s="162"/>
      <c r="H20" s="354">
        <f>+'Student Aid'!H11</f>
        <v>0</v>
      </c>
      <c r="I20" s="354">
        <f>+'Student Aid'!I11</f>
        <v>0</v>
      </c>
      <c r="J20" s="350"/>
      <c r="K20" s="162"/>
      <c r="L20" s="354">
        <f>+'Student Aid'!L11</f>
        <v>0</v>
      </c>
      <c r="M20" s="354">
        <f>+'Student Aid'!M11</f>
        <v>0</v>
      </c>
      <c r="N20" s="215"/>
      <c r="O20" s="302"/>
      <c r="P20" s="300"/>
      <c r="Q20" s="300"/>
      <c r="R20" s="300"/>
      <c r="S20" s="300"/>
      <c r="T20" s="300"/>
      <c r="U20" s="300"/>
      <c r="V20" s="300"/>
      <c r="W20" s="300"/>
      <c r="X20" s="300"/>
      <c r="Y20" s="300"/>
      <c r="Z20" s="300"/>
      <c r="AA20" s="300"/>
      <c r="AB20" s="300"/>
      <c r="AC20" s="300"/>
      <c r="AD20" s="300"/>
      <c r="AE20" s="300"/>
      <c r="AF20" s="300"/>
      <c r="AG20" s="300"/>
    </row>
    <row r="21" spans="1:33" s="301" customFormat="1" ht="15" customHeight="1" x14ac:dyDescent="0.2">
      <c r="A21" s="342" t="s">
        <v>20</v>
      </c>
      <c r="B21" s="348">
        <f>+'Other Grant-Contract Types'!B11</f>
        <v>0</v>
      </c>
      <c r="C21" s="348">
        <f>+'Other Grant-Contract Types'!C11</f>
        <v>0</v>
      </c>
      <c r="D21" s="348"/>
      <c r="E21" s="349">
        <f>+'Other Grant-Contract Types'!D11</f>
        <v>0</v>
      </c>
      <c r="F21" s="349">
        <f>+'Other Grant-Contract Types'!E11</f>
        <v>0</v>
      </c>
      <c r="G21" s="162"/>
      <c r="H21" s="354">
        <f>+'Other Grant-Contract Types'!H11</f>
        <v>0</v>
      </c>
      <c r="I21" s="354">
        <f>+'Other Grant-Contract Types'!I11</f>
        <v>0</v>
      </c>
      <c r="J21" s="350"/>
      <c r="K21" s="162"/>
      <c r="L21" s="354">
        <f>+'Other Grant-Contract Types'!L11</f>
        <v>0</v>
      </c>
      <c r="M21" s="354">
        <f>+'Other Grant-Contract Types'!M11</f>
        <v>0</v>
      </c>
      <c r="N21" s="215"/>
      <c r="O21" s="302"/>
      <c r="P21" s="300"/>
      <c r="Q21" s="300"/>
      <c r="R21" s="300"/>
      <c r="S21" s="300"/>
      <c r="T21" s="300"/>
      <c r="U21" s="300"/>
      <c r="V21" s="300"/>
      <c r="W21" s="300"/>
      <c r="X21" s="300"/>
      <c r="Y21" s="300"/>
      <c r="Z21" s="300"/>
      <c r="AA21" s="300"/>
      <c r="AB21" s="300"/>
      <c r="AC21" s="300"/>
      <c r="AD21" s="300"/>
      <c r="AE21" s="300"/>
      <c r="AF21" s="300"/>
      <c r="AG21" s="300"/>
    </row>
    <row r="22" spans="1:33" s="301" customFormat="1" ht="15" customHeight="1" x14ac:dyDescent="0.2">
      <c r="A22" s="342" t="s">
        <v>152</v>
      </c>
      <c r="B22" s="348">
        <f>+'Gifts-Discretionary'!B11</f>
        <v>0</v>
      </c>
      <c r="C22" s="348">
        <f>+'Gifts-Discretionary'!C11</f>
        <v>0</v>
      </c>
      <c r="D22" s="348"/>
      <c r="E22" s="349">
        <f>+'Gifts-Discretionary'!D11</f>
        <v>0</v>
      </c>
      <c r="F22" s="349">
        <f>+'Gifts-Discretionary'!E11</f>
        <v>0</v>
      </c>
      <c r="G22" s="162"/>
      <c r="H22" s="354">
        <f>+'Gifts-Discretionary'!H11</f>
        <v>0</v>
      </c>
      <c r="I22" s="354">
        <f>+'Gifts-Discretionary'!I11</f>
        <v>0</v>
      </c>
      <c r="J22" s="350"/>
      <c r="K22" s="162"/>
      <c r="L22" s="354">
        <f>+'Gifts-Discretionary'!L11</f>
        <v>0</v>
      </c>
      <c r="M22" s="354">
        <f>+'Gifts-Discretionary'!M11</f>
        <v>0</v>
      </c>
      <c r="N22" s="215"/>
      <c r="O22" s="302"/>
      <c r="P22" s="300"/>
      <c r="Q22" s="300"/>
      <c r="R22" s="300"/>
      <c r="S22" s="300"/>
      <c r="T22" s="300"/>
      <c r="U22" s="300"/>
      <c r="V22" s="300"/>
      <c r="W22" s="300"/>
      <c r="X22" s="300"/>
      <c r="Y22" s="300"/>
      <c r="Z22" s="300"/>
      <c r="AA22" s="300"/>
      <c r="AB22" s="300"/>
      <c r="AC22" s="300"/>
      <c r="AD22" s="300"/>
      <c r="AE22" s="300"/>
      <c r="AF22" s="300"/>
      <c r="AG22" s="300"/>
    </row>
    <row r="23" spans="1:33" s="301" customFormat="1" ht="15" customHeight="1" x14ac:dyDescent="0.2">
      <c r="A23" s="342" t="s">
        <v>97</v>
      </c>
      <c r="B23" s="348">
        <f>+'Self Sustaining'!B11</f>
        <v>0</v>
      </c>
      <c r="C23" s="348">
        <f>+'Self Sustaining'!C11</f>
        <v>0</v>
      </c>
      <c r="D23" s="348"/>
      <c r="E23" s="349">
        <f>+'Self Sustaining'!D11</f>
        <v>0</v>
      </c>
      <c r="F23" s="349">
        <f>+'Self Sustaining'!E11</f>
        <v>0</v>
      </c>
      <c r="G23" s="162"/>
      <c r="H23" s="354">
        <f>+'Self Sustaining'!H11</f>
        <v>0</v>
      </c>
      <c r="I23" s="354">
        <f>+'Self Sustaining'!I11</f>
        <v>0</v>
      </c>
      <c r="J23" s="350"/>
      <c r="K23" s="162"/>
      <c r="L23" s="354">
        <f>+'Self Sustaining'!L11</f>
        <v>0</v>
      </c>
      <c r="M23" s="354">
        <f>+'Self Sustaining'!M11</f>
        <v>0</v>
      </c>
      <c r="N23" s="215"/>
      <c r="O23" s="302"/>
      <c r="P23" s="300"/>
      <c r="Q23" s="300"/>
      <c r="R23" s="300"/>
      <c r="S23" s="300"/>
      <c r="T23" s="300"/>
      <c r="U23" s="300"/>
      <c r="V23" s="300"/>
      <c r="W23" s="300"/>
      <c r="X23" s="300"/>
      <c r="Y23" s="300"/>
      <c r="Z23" s="300"/>
      <c r="AA23" s="300"/>
      <c r="AB23" s="300"/>
      <c r="AC23" s="300"/>
      <c r="AD23" s="300"/>
      <c r="AE23" s="300"/>
      <c r="AF23" s="300"/>
      <c r="AG23" s="300"/>
    </row>
    <row r="24" spans="1:33" s="301" customFormat="1" ht="15" customHeight="1" x14ac:dyDescent="0.2">
      <c r="A24" s="342" t="s">
        <v>156</v>
      </c>
      <c r="B24" s="348">
        <f>+'UWC2 Fee Based Programs'!B11</f>
        <v>0</v>
      </c>
      <c r="C24" s="348">
        <f>+'UWC2 Fee Based Programs'!C11</f>
        <v>0</v>
      </c>
      <c r="D24" s="348"/>
      <c r="E24" s="349">
        <f>+'UWC2 Fee Based Programs'!D11</f>
        <v>0</v>
      </c>
      <c r="F24" s="349">
        <f>+'UWC2 Fee Based Programs'!E11</f>
        <v>0</v>
      </c>
      <c r="G24" s="162"/>
      <c r="H24" s="354">
        <f>+'UWC2 Fee Based Programs'!H11</f>
        <v>0</v>
      </c>
      <c r="I24" s="354">
        <f>+'UWC2 Fee Based Programs'!I11</f>
        <v>0</v>
      </c>
      <c r="J24" s="350"/>
      <c r="K24" s="162"/>
      <c r="L24" s="354">
        <f>+'UWC2 Fee Based Programs'!L11</f>
        <v>0</v>
      </c>
      <c r="M24" s="354">
        <f>+'UWC2 Fee Based Programs'!M11</f>
        <v>0</v>
      </c>
      <c r="N24" s="305">
        <f>+'Self Sustaining'!N12</f>
        <v>0</v>
      </c>
      <c r="O24" s="302"/>
      <c r="P24" s="300"/>
      <c r="Q24" s="300"/>
      <c r="R24" s="300"/>
      <c r="S24" s="300"/>
      <c r="T24" s="300"/>
      <c r="U24" s="300"/>
      <c r="V24" s="300"/>
      <c r="W24" s="300"/>
      <c r="X24" s="300"/>
      <c r="Y24" s="300"/>
      <c r="Z24" s="300"/>
      <c r="AA24" s="300"/>
      <c r="AB24" s="300"/>
      <c r="AC24" s="300"/>
      <c r="AD24" s="300"/>
      <c r="AE24" s="300"/>
      <c r="AF24" s="300"/>
      <c r="AG24" s="300"/>
    </row>
    <row r="25" spans="1:33" s="301" customFormat="1" ht="15" customHeight="1" x14ac:dyDescent="0.2">
      <c r="A25" s="342" t="s">
        <v>15</v>
      </c>
      <c r="B25" s="348">
        <f>+'Practice Plan'!B11</f>
        <v>0</v>
      </c>
      <c r="C25" s="348">
        <f>+'Practice Plan'!C11</f>
        <v>0</v>
      </c>
      <c r="D25" s="348"/>
      <c r="E25" s="349">
        <f>+'Practice Plan'!D11</f>
        <v>0</v>
      </c>
      <c r="F25" s="349">
        <f>+'Practice Plan'!E11</f>
        <v>0</v>
      </c>
      <c r="G25" s="162"/>
      <c r="H25" s="354">
        <f>+'Practice Plan'!H11</f>
        <v>0</v>
      </c>
      <c r="I25" s="354">
        <f>+'Practice Plan'!I11</f>
        <v>0</v>
      </c>
      <c r="J25" s="354">
        <f>+'Practice Plan'!J11</f>
        <v>0</v>
      </c>
      <c r="K25" s="354"/>
      <c r="L25" s="354">
        <f>+'Practice Plan'!L11</f>
        <v>0</v>
      </c>
      <c r="M25" s="354">
        <f>+'Practice Plan'!M11</f>
        <v>0</v>
      </c>
      <c r="N25" s="215"/>
      <c r="O25" s="302"/>
      <c r="P25" s="300"/>
      <c r="Q25" s="300"/>
      <c r="R25" s="300"/>
      <c r="S25" s="300"/>
      <c r="T25" s="300"/>
      <c r="U25" s="300"/>
      <c r="V25" s="300"/>
      <c r="W25" s="300"/>
      <c r="X25" s="300"/>
      <c r="Y25" s="300"/>
      <c r="Z25" s="300"/>
      <c r="AA25" s="300"/>
      <c r="AB25" s="300"/>
      <c r="AC25" s="300"/>
      <c r="AD25" s="300"/>
      <c r="AE25" s="300"/>
      <c r="AF25" s="300"/>
      <c r="AG25" s="300"/>
    </row>
    <row r="26" spans="1:33" s="308" customFormat="1" ht="15" customHeight="1" x14ac:dyDescent="0.25">
      <c r="A26" s="159" t="s">
        <v>64</v>
      </c>
      <c r="B26" s="160">
        <f>SUM(B12:B25)</f>
        <v>0</v>
      </c>
      <c r="C26" s="160">
        <f>SUM(C12:C25)</f>
        <v>0</v>
      </c>
      <c r="D26" s="337"/>
      <c r="E26" s="160">
        <f t="shared" ref="E26:F26" si="0">SUM(E12:E25)</f>
        <v>0</v>
      </c>
      <c r="F26" s="160">
        <f t="shared" si="0"/>
        <v>0</v>
      </c>
      <c r="G26" s="162"/>
      <c r="H26" s="161">
        <f t="shared" ref="H26:I26" si="1">SUM(H12:H25)</f>
        <v>0</v>
      </c>
      <c r="I26" s="161">
        <f t="shared" si="1"/>
        <v>0</v>
      </c>
      <c r="J26" s="161"/>
      <c r="K26" s="162"/>
      <c r="L26" s="161">
        <f t="shared" ref="L26:M26" si="2">SUM(L12:L25)</f>
        <v>0</v>
      </c>
      <c r="M26" s="161">
        <f t="shared" si="2"/>
        <v>0</v>
      </c>
      <c r="N26" s="306"/>
      <c r="O26" s="307"/>
      <c r="P26" s="307"/>
      <c r="Q26" s="307"/>
      <c r="R26" s="307"/>
      <c r="S26" s="307"/>
      <c r="T26" s="307"/>
      <c r="U26" s="307"/>
      <c r="V26" s="307"/>
      <c r="W26" s="307"/>
      <c r="X26" s="307"/>
      <c r="Y26" s="307"/>
      <c r="Z26" s="307"/>
      <c r="AA26" s="307"/>
      <c r="AB26" s="307"/>
      <c r="AC26" s="307"/>
      <c r="AD26" s="307"/>
      <c r="AE26" s="307"/>
      <c r="AF26" s="307"/>
      <c r="AG26" s="307"/>
    </row>
    <row r="27" spans="1:33" s="301" customFormat="1" ht="15" customHeight="1" x14ac:dyDescent="0.2">
      <c r="A27" s="355"/>
      <c r="B27" s="338"/>
      <c r="C27" s="338"/>
      <c r="D27" s="338"/>
      <c r="E27" s="339"/>
      <c r="F27" s="339"/>
      <c r="G27" s="345"/>
      <c r="H27" s="356"/>
      <c r="I27" s="356"/>
      <c r="J27" s="357"/>
      <c r="K27" s="345"/>
      <c r="L27" s="356"/>
      <c r="M27" s="356"/>
      <c r="N27" s="298"/>
      <c r="O27" s="300"/>
      <c r="P27" s="300"/>
      <c r="Q27" s="300"/>
      <c r="R27" s="300"/>
      <c r="S27" s="300"/>
      <c r="T27" s="300"/>
      <c r="U27" s="300"/>
      <c r="V27" s="300"/>
      <c r="W27" s="300"/>
      <c r="X27" s="300"/>
      <c r="Y27" s="300"/>
      <c r="Z27" s="300"/>
      <c r="AA27" s="300"/>
      <c r="AB27" s="300"/>
      <c r="AC27" s="300"/>
      <c r="AD27" s="300"/>
      <c r="AE27" s="300"/>
      <c r="AF27" s="300"/>
      <c r="AG27" s="300"/>
    </row>
    <row r="28" spans="1:33" s="296" customFormat="1" ht="15.75" x14ac:dyDescent="0.2">
      <c r="A28" s="358" t="s">
        <v>5</v>
      </c>
      <c r="B28" s="359"/>
      <c r="C28" s="359"/>
      <c r="D28" s="337"/>
      <c r="E28" s="339"/>
      <c r="F28" s="339"/>
      <c r="G28" s="162"/>
      <c r="H28" s="357"/>
      <c r="I28" s="357"/>
      <c r="J28" s="357"/>
      <c r="K28" s="162"/>
      <c r="L28" s="357"/>
      <c r="M28" s="357"/>
      <c r="N28" s="298"/>
      <c r="O28" s="295"/>
      <c r="P28" s="388"/>
      <c r="Q28" s="295"/>
      <c r="R28" s="295"/>
      <c r="S28" s="295"/>
      <c r="T28" s="295"/>
      <c r="U28" s="295"/>
      <c r="V28" s="295"/>
      <c r="W28" s="295"/>
      <c r="X28" s="295"/>
      <c r="Y28" s="295"/>
      <c r="Z28" s="295"/>
      <c r="AA28" s="295"/>
      <c r="AB28" s="295"/>
      <c r="AC28" s="295"/>
      <c r="AD28" s="295"/>
      <c r="AE28" s="295"/>
      <c r="AF28" s="295"/>
      <c r="AG28" s="295"/>
    </row>
    <row r="29" spans="1:33" s="310" customFormat="1" ht="15" customHeight="1" x14ac:dyDescent="0.25">
      <c r="A29" s="103" t="s">
        <v>30</v>
      </c>
      <c r="B29" s="359"/>
      <c r="C29" s="359"/>
      <c r="D29" s="337"/>
      <c r="E29" s="339"/>
      <c r="F29" s="339"/>
      <c r="G29" s="162"/>
      <c r="H29" s="357"/>
      <c r="I29" s="357"/>
      <c r="J29" s="357"/>
      <c r="K29" s="162"/>
      <c r="L29" s="357"/>
      <c r="M29" s="357"/>
      <c r="N29" s="298"/>
      <c r="O29" s="309"/>
      <c r="P29" s="309"/>
      <c r="Q29" s="309"/>
      <c r="R29" s="309"/>
      <c r="S29" s="309"/>
      <c r="T29" s="309"/>
      <c r="U29" s="309"/>
      <c r="V29" s="309"/>
      <c r="W29" s="309"/>
      <c r="X29" s="309"/>
      <c r="Y29" s="309"/>
      <c r="Z29" s="309"/>
      <c r="AA29" s="309"/>
      <c r="AB29" s="309"/>
      <c r="AC29" s="309"/>
      <c r="AD29" s="309"/>
      <c r="AE29" s="309"/>
      <c r="AF29" s="309"/>
      <c r="AG29" s="309"/>
    </row>
    <row r="30" spans="1:33" s="313" customFormat="1" ht="15" customHeight="1" x14ac:dyDescent="0.2">
      <c r="A30" s="360" t="s">
        <v>6</v>
      </c>
      <c r="B30" s="359">
        <f>GOF!B19+DOF!B16+'Special State Appropriations'!B16+'Sponsored Projects'!B15+'Student Aid'!B15+'Other Grant-Contract Types'!B15+'Gifts-Discretionary'!B15+'Self Sustaining'!B15+'UWC2 Fee Based Programs'!B15+'Practice Plan'!B15</f>
        <v>0</v>
      </c>
      <c r="C30" s="359">
        <f>GOF!C19+DOF!C16+'Special State Appropriations'!C16+'Sponsored Projects'!C15+'Student Aid'!C15+'Other Grant-Contract Types'!C15+'Gifts-Discretionary'!C15+'Self Sustaining'!C15+'UWC2 Fee Based Programs'!C15+'Practice Plan'!C15</f>
        <v>0</v>
      </c>
      <c r="D30" s="337"/>
      <c r="E30" s="344">
        <f>GOF!D19+DOF!D16+'Special State Appropriations'!D16+'Sponsored Projects'!D15+'Student Aid'!D15+'Other Grant-Contract Types'!D15+'Gifts-Discretionary'!D15+'Self Sustaining'!D15+'UWC2 Fee Based Programs'!D15+'Practice Plan'!D15</f>
        <v>0</v>
      </c>
      <c r="F30" s="344">
        <f>GOF!E19+DOF!E16+'Special State Appropriations'!E16+'Sponsored Projects'!E15+'Student Aid'!E15+'Other Grant-Contract Types'!E15+'Gifts-Discretionary'!E15+'Self Sustaining'!E15+'UWC2 Fee Based Programs'!E15+'Practice Plan'!E15</f>
        <v>0</v>
      </c>
      <c r="G30" s="162"/>
      <c r="H30" s="346">
        <f>GOF!H19+DOF!H16+'Special State Appropriations'!H16+'Sponsored Projects'!H15+'Student Aid'!H15+'Other Grant-Contract Types'!H15+'Gifts-Discretionary'!H15+'Self Sustaining'!H15+'UWC2 Fee Based Programs'!H15+'Practice Plan'!H15</f>
        <v>0</v>
      </c>
      <c r="I30" s="346">
        <f>GOF!I19+DOF!I16+'Special State Appropriations'!I16+'Sponsored Projects'!I15+'Student Aid'!I15+'Other Grant-Contract Types'!I15+'Gifts-Discretionary'!I15+'Self Sustaining'!I15+'UWC2 Fee Based Programs'!I15+'Practice Plan'!I15</f>
        <v>0</v>
      </c>
      <c r="J30" s="347"/>
      <c r="K30" s="162"/>
      <c r="L30" s="346">
        <f>GOF!L19+DOF!L16+'Special State Appropriations'!L16+'Sponsored Projects'!L15+'Student Aid'!L15+'Other Grant-Contract Types'!L15+'Gifts-Discretionary'!L15+'Self Sustaining'!L15+'UWC2 Fee Based Programs'!L15+'Practice Plan'!L15</f>
        <v>0</v>
      </c>
      <c r="M30" s="346">
        <f>GOF!M19+DOF!M16+'Special State Appropriations'!M16+'Sponsored Projects'!M15+'Student Aid'!M15+'Other Grant-Contract Types'!M15+'Gifts-Discretionary'!M15+'Self Sustaining'!M15+'UWC2 Fee Based Programs'!M15+'Practice Plan'!M15</f>
        <v>0</v>
      </c>
      <c r="N30" s="311">
        <f>+GOF!N19+DOF!N16+'Special State Appropriations'!N16+'Practice Plan'!N14+'Sponsored Projects'!N15+'Student Aid'!N15+'Other Grant-Contract Types'!N15+'Gifts-Discretionary'!N15+'Self Sustaining'!N15</f>
        <v>0</v>
      </c>
      <c r="O30" s="312"/>
      <c r="P30" s="312"/>
      <c r="Q30" s="312"/>
      <c r="R30" s="312"/>
      <c r="S30" s="312"/>
      <c r="T30" s="312"/>
      <c r="U30" s="312"/>
      <c r="V30" s="312"/>
      <c r="W30" s="312"/>
      <c r="X30" s="312"/>
      <c r="Y30" s="312"/>
      <c r="Z30" s="312"/>
      <c r="AA30" s="312"/>
      <c r="AB30" s="312"/>
      <c r="AC30" s="312"/>
      <c r="AD30" s="312"/>
      <c r="AE30" s="312"/>
      <c r="AF30" s="312"/>
      <c r="AG30" s="312"/>
    </row>
    <row r="31" spans="1:33" s="313" customFormat="1" ht="15" customHeight="1" x14ac:dyDescent="0.2">
      <c r="A31" s="360" t="s">
        <v>7</v>
      </c>
      <c r="B31" s="361">
        <f>GOF!B20+DOF!B17+'Special State Appropriations'!B17+'Sponsored Projects'!B16+'Student Aid'!B16+'Other Grant-Contract Types'!B16+'Gifts-Discretionary'!B16+'Self Sustaining'!B16+'UWC2 Fee Based Programs'!B16+'Practice Plan'!B16</f>
        <v>0</v>
      </c>
      <c r="C31" s="361">
        <f>GOF!C20+DOF!C17+'Special State Appropriations'!C17+'Sponsored Projects'!C16+'Student Aid'!C16+'Other Grant-Contract Types'!C16+'Gifts-Discretionary'!C16+'Self Sustaining'!C16+'UWC2 Fee Based Programs'!C16+'Practice Plan'!C16</f>
        <v>0</v>
      </c>
      <c r="D31" s="337"/>
      <c r="E31" s="362">
        <f>GOF!D20+DOF!D17+'Special State Appropriations'!D17+'Sponsored Projects'!D16+'Student Aid'!D16+'Other Grant-Contract Types'!D16+'Gifts-Discretionary'!D16+'Self Sustaining'!D16+'UWC2 Fee Based Programs'!D16+'Practice Plan'!D16</f>
        <v>0</v>
      </c>
      <c r="F31" s="362">
        <f>GOF!E20+DOF!E17+'Special State Appropriations'!E17+'Sponsored Projects'!E16+'Student Aid'!E16+'Other Grant-Contract Types'!E16+'Gifts-Discretionary'!E16+'Self Sustaining'!E16+'UWC2 Fee Based Programs'!E16+'Practice Plan'!E16</f>
        <v>0</v>
      </c>
      <c r="G31" s="162"/>
      <c r="H31" s="354">
        <f>GOF!H20+DOF!H17+'Special State Appropriations'!H17+'Sponsored Projects'!H16+'Student Aid'!H16+'Other Grant-Contract Types'!H16+'Gifts-Discretionary'!H16+'Self Sustaining'!H16+'UWC2 Fee Based Programs'!H16+'Practice Plan'!H16</f>
        <v>0</v>
      </c>
      <c r="I31" s="354">
        <f>GOF!I20+DOF!I17+'Special State Appropriations'!I17+'Sponsored Projects'!I16+'Student Aid'!I16+'Other Grant-Contract Types'!I16+'Gifts-Discretionary'!I16+'Self Sustaining'!I16+'UWC2 Fee Based Programs'!I16+'Practice Plan'!I16</f>
        <v>0</v>
      </c>
      <c r="J31" s="350"/>
      <c r="K31" s="162"/>
      <c r="L31" s="354">
        <f>GOF!L20+DOF!L17+'Special State Appropriations'!L17+'Sponsored Projects'!L16+'Student Aid'!L16+'Other Grant-Contract Types'!L16+'Gifts-Discretionary'!L16+'Self Sustaining'!L16+'UWC2 Fee Based Programs'!L16+'Practice Plan'!L16</f>
        <v>0</v>
      </c>
      <c r="M31" s="354">
        <f>GOF!M20+DOF!M17+'Special State Appropriations'!M17+'Sponsored Projects'!M16+'Student Aid'!M16+'Other Grant-Contract Types'!M16+'Gifts-Discretionary'!M16+'Self Sustaining'!M16+'UWC2 Fee Based Programs'!M16+'Practice Plan'!M16</f>
        <v>0</v>
      </c>
      <c r="N31" s="215"/>
      <c r="O31" s="314"/>
      <c r="P31" s="312"/>
      <c r="Q31" s="312"/>
      <c r="R31" s="312"/>
      <c r="S31" s="312"/>
      <c r="T31" s="312"/>
      <c r="U31" s="312"/>
      <c r="V31" s="312"/>
      <c r="W31" s="312"/>
      <c r="X31" s="312"/>
      <c r="Y31" s="312"/>
      <c r="Z31" s="312"/>
      <c r="AA31" s="312"/>
      <c r="AB31" s="312"/>
      <c r="AC31" s="312"/>
      <c r="AD31" s="312"/>
      <c r="AE31" s="312"/>
      <c r="AF31" s="312"/>
      <c r="AG31" s="312"/>
    </row>
    <row r="32" spans="1:33" s="313" customFormat="1" ht="15" customHeight="1" x14ac:dyDescent="0.2">
      <c r="A32" s="360" t="s">
        <v>48</v>
      </c>
      <c r="B32" s="361">
        <f>GOF!B21+DOF!B18+'Special State Appropriations'!B18+'Sponsored Projects'!B17+'Student Aid'!B17+'Other Grant-Contract Types'!B17+'Gifts-Discretionary'!B17+'Self Sustaining'!B17+'UWC2 Fee Based Programs'!B17+'Practice Plan'!B17</f>
        <v>0</v>
      </c>
      <c r="C32" s="361">
        <f>GOF!C21+DOF!C18+'Special State Appropriations'!C18+'Sponsored Projects'!C17+'Student Aid'!C17+'Other Grant-Contract Types'!C17+'Gifts-Discretionary'!C17+'Self Sustaining'!C17+'UWC2 Fee Based Programs'!C17+'Practice Plan'!C17</f>
        <v>0</v>
      </c>
      <c r="D32" s="337"/>
      <c r="E32" s="362">
        <f>GOF!D21+DOF!D18+'Special State Appropriations'!D18+'Sponsored Projects'!D17+'Student Aid'!D17+'Other Grant-Contract Types'!D17+'Gifts-Discretionary'!D17+'Self Sustaining'!D17+'UWC2 Fee Based Programs'!D17+'Practice Plan'!D17</f>
        <v>0</v>
      </c>
      <c r="F32" s="362">
        <f>GOF!E21+DOF!E18+'Special State Appropriations'!E18+'Sponsored Projects'!E17+'Student Aid'!E17+'Other Grant-Contract Types'!E17+'Gifts-Discretionary'!E17+'Self Sustaining'!E17+'UWC2 Fee Based Programs'!E17+'Practice Plan'!E17</f>
        <v>0</v>
      </c>
      <c r="G32" s="162"/>
      <c r="H32" s="354">
        <f>GOF!H21+DOF!H18+'Special State Appropriations'!H18+'Sponsored Projects'!H17+'Student Aid'!H17+'Other Grant-Contract Types'!H17+'Gifts-Discretionary'!H17+'Self Sustaining'!H17+'UWC2 Fee Based Programs'!H17+'Practice Plan'!H17</f>
        <v>0</v>
      </c>
      <c r="I32" s="354">
        <f>GOF!I21+DOF!I18+'Special State Appropriations'!I18+'Sponsored Projects'!I17+'Student Aid'!I17+'Other Grant-Contract Types'!I17+'Gifts-Discretionary'!I17+'Self Sustaining'!I17+'UWC2 Fee Based Programs'!I17+'Practice Plan'!I17</f>
        <v>0</v>
      </c>
      <c r="J32" s="350"/>
      <c r="K32" s="162"/>
      <c r="L32" s="354">
        <f>GOF!L21+DOF!L18+'Special State Appropriations'!L18+'Sponsored Projects'!L17+'Student Aid'!L17+'Other Grant-Contract Types'!L17+'Gifts-Discretionary'!L17+'Self Sustaining'!L17+'UWC2 Fee Based Programs'!L17+'Practice Plan'!L17</f>
        <v>0</v>
      </c>
      <c r="M32" s="354">
        <f>GOF!M21+DOF!M18+'Special State Appropriations'!M18+'Sponsored Projects'!M17+'Student Aid'!M17+'Other Grant-Contract Types'!M17+'Gifts-Discretionary'!M17+'Self Sustaining'!M17+'UWC2 Fee Based Programs'!M17+'Practice Plan'!M17</f>
        <v>0</v>
      </c>
      <c r="N32" s="215"/>
      <c r="O32" s="314"/>
      <c r="P32" s="312"/>
      <c r="Q32" s="312"/>
      <c r="R32" s="312"/>
      <c r="S32" s="312"/>
      <c r="T32" s="312"/>
      <c r="U32" s="312"/>
      <c r="V32" s="312"/>
      <c r="W32" s="312"/>
      <c r="X32" s="312"/>
      <c r="Y32" s="312"/>
      <c r="Z32" s="312"/>
      <c r="AA32" s="312"/>
      <c r="AB32" s="312"/>
      <c r="AC32" s="312"/>
      <c r="AD32" s="312"/>
      <c r="AE32" s="312"/>
      <c r="AF32" s="312"/>
      <c r="AG32" s="312"/>
    </row>
    <row r="33" spans="1:33" s="313" customFormat="1" ht="15" customHeight="1" x14ac:dyDescent="0.2">
      <c r="A33" s="360" t="s">
        <v>10</v>
      </c>
      <c r="B33" s="361">
        <f>GOF!B22+DOF!B19+'Special State Appropriations'!B19+'Sponsored Projects'!B18+'Student Aid'!B18+'Other Grant-Contract Types'!B18+'Gifts-Discretionary'!B18+'Self Sustaining'!B18+'UWC2 Fee Based Programs'!B18+'Practice Plan'!B18</f>
        <v>0</v>
      </c>
      <c r="C33" s="361">
        <f>GOF!C22+DOF!C19+'Special State Appropriations'!C19+'Sponsored Projects'!C18+'Student Aid'!C18+'Other Grant-Contract Types'!C18+'Gifts-Discretionary'!C18+'Self Sustaining'!C18+'UWC2 Fee Based Programs'!C18+'Practice Plan'!C18</f>
        <v>0</v>
      </c>
      <c r="D33" s="337"/>
      <c r="E33" s="362">
        <f>GOF!D22+DOF!D19+'Special State Appropriations'!D19+'Sponsored Projects'!D18+'Student Aid'!D18+'Other Grant-Contract Types'!D18+'Gifts-Discretionary'!D18+'Self Sustaining'!D18+'UWC2 Fee Based Programs'!D18+'Practice Plan'!D18</f>
        <v>0</v>
      </c>
      <c r="F33" s="362">
        <f>GOF!E22+DOF!E19+'Special State Appropriations'!E19+'Sponsored Projects'!E18+'Student Aid'!E18+'Other Grant-Contract Types'!E18+'Gifts-Discretionary'!E18+'Self Sustaining'!E18+'UWC2 Fee Based Programs'!E18+'Practice Plan'!E18</f>
        <v>0</v>
      </c>
      <c r="G33" s="162"/>
      <c r="H33" s="354">
        <f>GOF!H22+DOF!H19+'Special State Appropriations'!H19+'Sponsored Projects'!H18+'Student Aid'!H18+'Other Grant-Contract Types'!H18+'Gifts-Discretionary'!H18+'Self Sustaining'!H18+'UWC2 Fee Based Programs'!H18+'Practice Plan'!H18</f>
        <v>0</v>
      </c>
      <c r="I33" s="354">
        <f>GOF!I22+DOF!I19+'Special State Appropriations'!I19+'Sponsored Projects'!I18+'Student Aid'!I18+'Other Grant-Contract Types'!I18+'Gifts-Discretionary'!I18+'Self Sustaining'!I18+'UWC2 Fee Based Programs'!I18+'Practice Plan'!I18</f>
        <v>0</v>
      </c>
      <c r="J33" s="350"/>
      <c r="K33" s="162"/>
      <c r="L33" s="354">
        <f>GOF!L22+DOF!L19+'Special State Appropriations'!L19+'Sponsored Projects'!L18+'Student Aid'!L18+'Other Grant-Contract Types'!L18+'Gifts-Discretionary'!L18+'Self Sustaining'!L18+'UWC2 Fee Based Programs'!L18+'Practice Plan'!L18</f>
        <v>0</v>
      </c>
      <c r="M33" s="354">
        <f>GOF!M22+DOF!M19+'Special State Appropriations'!M19+'Sponsored Projects'!M18+'Student Aid'!M18+'Other Grant-Contract Types'!M18+'Gifts-Discretionary'!M18+'Self Sustaining'!M18+'UWC2 Fee Based Programs'!M18+'Practice Plan'!M18</f>
        <v>0</v>
      </c>
      <c r="N33" s="215"/>
      <c r="O33" s="314"/>
      <c r="P33" s="312"/>
      <c r="Q33" s="312"/>
      <c r="R33" s="312"/>
      <c r="S33" s="312"/>
      <c r="T33" s="312"/>
      <c r="U33" s="312"/>
      <c r="V33" s="312"/>
      <c r="W33" s="312"/>
      <c r="X33" s="312"/>
      <c r="Y33" s="312"/>
      <c r="Z33" s="312"/>
      <c r="AA33" s="312"/>
      <c r="AB33" s="312"/>
      <c r="AC33" s="312"/>
      <c r="AD33" s="312"/>
      <c r="AE33" s="312"/>
      <c r="AF33" s="312"/>
      <c r="AG33" s="312"/>
    </row>
    <row r="34" spans="1:33" s="313" customFormat="1" ht="15" customHeight="1" x14ac:dyDescent="0.2">
      <c r="A34" s="360" t="s">
        <v>9</v>
      </c>
      <c r="B34" s="361">
        <f>GOF!B23+DOF!B20+'Special State Appropriations'!B20+'Sponsored Projects'!B19+'Student Aid'!B19+'Other Grant-Contract Types'!B19+'Gifts-Discretionary'!B19+'Self Sustaining'!B19+'UWC2 Fee Based Programs'!B19+'Practice Plan'!B19</f>
        <v>0</v>
      </c>
      <c r="C34" s="361">
        <f>GOF!C23+DOF!C20+'Special State Appropriations'!C20+'Sponsored Projects'!C19+'Student Aid'!C19+'Other Grant-Contract Types'!C19+'Gifts-Discretionary'!C19+'Self Sustaining'!C19+'UWC2 Fee Based Programs'!C19+'Practice Plan'!C19</f>
        <v>0</v>
      </c>
      <c r="D34" s="337"/>
      <c r="E34" s="362">
        <f>GOF!D23+DOF!D20+'Special State Appropriations'!D20+'Sponsored Projects'!D19+'Student Aid'!D19+'Other Grant-Contract Types'!D19+'Gifts-Discretionary'!D19+'Self Sustaining'!D19+'UWC2 Fee Based Programs'!D19+'Practice Plan'!D19</f>
        <v>0</v>
      </c>
      <c r="F34" s="362">
        <f>GOF!E23+DOF!E20+'Special State Appropriations'!E20+'Sponsored Projects'!E19+'Student Aid'!E19+'Other Grant-Contract Types'!E19+'Gifts-Discretionary'!E19+'Self Sustaining'!E19+'UWC2 Fee Based Programs'!E19+'Practice Plan'!E19</f>
        <v>0</v>
      </c>
      <c r="G34" s="162"/>
      <c r="H34" s="354">
        <f>GOF!H23+DOF!H20+'Special State Appropriations'!H20+'Sponsored Projects'!H19+'Student Aid'!H19+'Other Grant-Contract Types'!H19+'Gifts-Discretionary'!H19+'Self Sustaining'!H19+'UWC2 Fee Based Programs'!H19+'Practice Plan'!H19</f>
        <v>0</v>
      </c>
      <c r="I34" s="354">
        <f>GOF!I23+DOF!I20+'Special State Appropriations'!I20+'Sponsored Projects'!I19+'Student Aid'!I19+'Other Grant-Contract Types'!I19+'Gifts-Discretionary'!I19+'Self Sustaining'!I19+'UWC2 Fee Based Programs'!I19+'Practice Plan'!I19</f>
        <v>0</v>
      </c>
      <c r="J34" s="350"/>
      <c r="K34" s="162"/>
      <c r="L34" s="354">
        <f>GOF!L23+DOF!L20+'Special State Appropriations'!L20+'Sponsored Projects'!L19+'Student Aid'!L19+'Other Grant-Contract Types'!L19+'Gifts-Discretionary'!L19+'Self Sustaining'!L19+'UWC2 Fee Based Programs'!L19+'Practice Plan'!L19</f>
        <v>0</v>
      </c>
      <c r="M34" s="354">
        <f>GOF!M23+DOF!M20+'Special State Appropriations'!M20+'Sponsored Projects'!M19+'Student Aid'!M19+'Other Grant-Contract Types'!M19+'Gifts-Discretionary'!M19+'Self Sustaining'!M19+'UWC2 Fee Based Programs'!M19+'Practice Plan'!M19</f>
        <v>0</v>
      </c>
      <c r="N34" s="215"/>
      <c r="O34" s="314"/>
      <c r="P34" s="312"/>
      <c r="Q34" s="312"/>
      <c r="R34" s="312"/>
      <c r="S34" s="312"/>
      <c r="T34" s="312"/>
      <c r="U34" s="312"/>
      <c r="V34" s="312"/>
      <c r="W34" s="312"/>
      <c r="X34" s="312"/>
      <c r="Y34" s="312"/>
      <c r="Z34" s="312"/>
      <c r="AA34" s="312"/>
      <c r="AB34" s="312"/>
      <c r="AC34" s="312"/>
      <c r="AD34" s="312"/>
      <c r="AE34" s="312"/>
      <c r="AF34" s="312"/>
      <c r="AG34" s="312"/>
    </row>
    <row r="35" spans="1:33" s="313" customFormat="1" ht="15" customHeight="1" x14ac:dyDescent="0.2">
      <c r="A35" s="360" t="s">
        <v>8</v>
      </c>
      <c r="B35" s="361">
        <f>GOF!B24+DOF!B21+'Special State Appropriations'!B21+'Sponsored Projects'!B20+'Student Aid'!B20+'Other Grant-Contract Types'!B20+'Gifts-Discretionary'!B20+'Self Sustaining'!B20+'UWC2 Fee Based Programs'!B20+'Practice Plan'!B20</f>
        <v>0</v>
      </c>
      <c r="C35" s="361">
        <f>GOF!C24+DOF!C21+'Special State Appropriations'!C21+'Sponsored Projects'!C20+'Student Aid'!C20+'Other Grant-Contract Types'!C20+'Gifts-Discretionary'!C20+'Self Sustaining'!C20+'UWC2 Fee Based Programs'!C20+'Practice Plan'!C20</f>
        <v>0</v>
      </c>
      <c r="D35" s="337"/>
      <c r="E35" s="362">
        <f>GOF!D24+DOF!D21+'Special State Appropriations'!D21+'Sponsored Projects'!D20+'Student Aid'!D20+'Other Grant-Contract Types'!D20+'Gifts-Discretionary'!D20+'Self Sustaining'!D20+'UWC2 Fee Based Programs'!D20+'Practice Plan'!D20</f>
        <v>0</v>
      </c>
      <c r="F35" s="362">
        <f>GOF!E24+DOF!E21+'Special State Appropriations'!E21+'Sponsored Projects'!E20+'Student Aid'!E20+'Other Grant-Contract Types'!E20+'Gifts-Discretionary'!E20+'Self Sustaining'!E20+'UWC2 Fee Based Programs'!E20+'Practice Plan'!E20</f>
        <v>0</v>
      </c>
      <c r="G35" s="162"/>
      <c r="H35" s="354">
        <f>GOF!H24+DOF!H21+'Special State Appropriations'!H21+'Sponsored Projects'!H20+'Student Aid'!H20+'Other Grant-Contract Types'!H20+'Gifts-Discretionary'!H20+'Self Sustaining'!H20+'UWC2 Fee Based Programs'!H20+'Practice Plan'!H20</f>
        <v>0</v>
      </c>
      <c r="I35" s="354">
        <f>GOF!I24+DOF!I21+'Special State Appropriations'!I21+'Sponsored Projects'!I20+'Student Aid'!I20+'Other Grant-Contract Types'!I20+'Gifts-Discretionary'!I20+'Self Sustaining'!I20+'UWC2 Fee Based Programs'!I20+'Practice Plan'!I20</f>
        <v>0</v>
      </c>
      <c r="J35" s="350"/>
      <c r="K35" s="162"/>
      <c r="L35" s="354">
        <f>GOF!L24+DOF!L21+'Special State Appropriations'!L21+'Sponsored Projects'!L20+'Student Aid'!L20+'Other Grant-Contract Types'!L20+'Gifts-Discretionary'!L20+'Self Sustaining'!L20+'UWC2 Fee Based Programs'!L20+'Practice Plan'!L20</f>
        <v>0</v>
      </c>
      <c r="M35" s="354">
        <f>GOF!M24+DOF!M21+'Special State Appropriations'!M21+'Sponsored Projects'!M20+'Student Aid'!M20+'Other Grant-Contract Types'!M20+'Gifts-Discretionary'!M20+'Self Sustaining'!M20+'UWC2 Fee Based Programs'!M20+'Practice Plan'!M20</f>
        <v>0</v>
      </c>
      <c r="N35" s="215"/>
      <c r="O35" s="314"/>
      <c r="P35" s="312"/>
      <c r="Q35" s="312"/>
      <c r="R35" s="312"/>
      <c r="S35" s="312"/>
      <c r="T35" s="312"/>
      <c r="U35" s="312"/>
      <c r="V35" s="312"/>
      <c r="W35" s="312"/>
      <c r="X35" s="312"/>
      <c r="Y35" s="312"/>
      <c r="Z35" s="312"/>
      <c r="AA35" s="312"/>
      <c r="AB35" s="312"/>
      <c r="AC35" s="312"/>
      <c r="AD35" s="312"/>
      <c r="AE35" s="312"/>
      <c r="AF35" s="312"/>
      <c r="AG35" s="312"/>
    </row>
    <row r="36" spans="1:33" s="313" customFormat="1" ht="15" customHeight="1" x14ac:dyDescent="0.2">
      <c r="A36" s="360" t="s">
        <v>11</v>
      </c>
      <c r="B36" s="361">
        <f>GOF!B25+DOF!B22+'Special State Appropriations'!B22+'Sponsored Projects'!B21+'Student Aid'!B21+'Other Grant-Contract Types'!B21+'Gifts-Discretionary'!B21+'Self Sustaining'!B21+'UWC2 Fee Based Programs'!B21+'Practice Plan'!B21</f>
        <v>0</v>
      </c>
      <c r="C36" s="361">
        <f>GOF!C25+DOF!C22+'Special State Appropriations'!C22+'Sponsored Projects'!C21+'Student Aid'!C21+'Other Grant-Contract Types'!C21+'Gifts-Discretionary'!C21+'Self Sustaining'!C21+'UWC2 Fee Based Programs'!C21+'Practice Plan'!C21</f>
        <v>0</v>
      </c>
      <c r="D36" s="337"/>
      <c r="E36" s="362">
        <f>GOF!D25+DOF!D22+'Special State Appropriations'!D22+'Sponsored Projects'!D21+'Student Aid'!D21+'Other Grant-Contract Types'!D21+'Gifts-Discretionary'!D21+'Self Sustaining'!D21+'UWC2 Fee Based Programs'!D21+'Practice Plan'!D21</f>
        <v>0</v>
      </c>
      <c r="F36" s="362">
        <f>GOF!E25+DOF!E22+'Special State Appropriations'!E22+'Sponsored Projects'!E21+'Student Aid'!E21+'Other Grant-Contract Types'!E21+'Gifts-Discretionary'!E21+'Self Sustaining'!E21+'UWC2 Fee Based Programs'!E21+'Practice Plan'!E21</f>
        <v>0</v>
      </c>
      <c r="G36" s="162"/>
      <c r="H36" s="354">
        <f>GOF!H25+DOF!H22+'Special State Appropriations'!H22+'Sponsored Projects'!H21+'Student Aid'!H21+'Other Grant-Contract Types'!H21+'Gifts-Discretionary'!H21+'Self Sustaining'!H21+'UWC2 Fee Based Programs'!H21+'Practice Plan'!H21</f>
        <v>0</v>
      </c>
      <c r="I36" s="354">
        <f>GOF!I25+DOF!I22+'Special State Appropriations'!I22+'Sponsored Projects'!I21+'Student Aid'!I21+'Other Grant-Contract Types'!I21+'Gifts-Discretionary'!I21+'Self Sustaining'!I21+'UWC2 Fee Based Programs'!I21+'Practice Plan'!I21</f>
        <v>0</v>
      </c>
      <c r="J36" s="350"/>
      <c r="K36" s="162"/>
      <c r="L36" s="354">
        <f>GOF!L25+DOF!L22+'Special State Appropriations'!L22+'Sponsored Projects'!L21+'Student Aid'!L21+'Other Grant-Contract Types'!L21+'Gifts-Discretionary'!L21+'Self Sustaining'!L21+'UWC2 Fee Based Programs'!L21+'Practice Plan'!L21</f>
        <v>0</v>
      </c>
      <c r="M36" s="354">
        <f>GOF!M25+DOF!M22+'Special State Appropriations'!M22+'Sponsored Projects'!M21+'Student Aid'!M21+'Other Grant-Contract Types'!M21+'Gifts-Discretionary'!M21+'Self Sustaining'!M21+'UWC2 Fee Based Programs'!M21+'Practice Plan'!M21</f>
        <v>0</v>
      </c>
      <c r="N36" s="215"/>
      <c r="O36" s="314"/>
      <c r="P36" s="312"/>
      <c r="Q36" s="312"/>
      <c r="R36" s="312"/>
      <c r="S36" s="312"/>
      <c r="T36" s="312"/>
      <c r="U36" s="312"/>
      <c r="V36" s="312"/>
      <c r="W36" s="312"/>
      <c r="X36" s="312"/>
      <c r="Y36" s="312"/>
      <c r="Z36" s="312"/>
      <c r="AA36" s="312"/>
      <c r="AB36" s="312"/>
      <c r="AC36" s="312"/>
      <c r="AD36" s="312"/>
      <c r="AE36" s="312"/>
      <c r="AF36" s="312"/>
      <c r="AG36" s="312"/>
    </row>
    <row r="37" spans="1:33" s="313" customFormat="1" ht="15" customHeight="1" x14ac:dyDescent="0.2">
      <c r="A37" s="360" t="s">
        <v>49</v>
      </c>
      <c r="B37" s="361">
        <f>GOF!B26+DOF!B23+'Special State Appropriations'!B23+'Sponsored Projects'!B22+'Student Aid'!B22+'Other Grant-Contract Types'!B22+'Gifts-Discretionary'!B22+'Self Sustaining'!B22+'UWC2 Fee Based Programs'!B22+'Practice Plan'!B22</f>
        <v>0</v>
      </c>
      <c r="C37" s="361">
        <f>GOF!C26+DOF!C23+'Special State Appropriations'!C23+'Sponsored Projects'!C22+'Student Aid'!C22+'Other Grant-Contract Types'!C22+'Gifts-Discretionary'!C22+'Self Sustaining'!C22+'UWC2 Fee Based Programs'!C22+'Practice Plan'!C22</f>
        <v>0</v>
      </c>
      <c r="D37" s="337"/>
      <c r="E37" s="362">
        <f>GOF!D26+DOF!D23+'Special State Appropriations'!D23+'Sponsored Projects'!D22+'Student Aid'!D22+'Other Grant-Contract Types'!D22+'Gifts-Discretionary'!D22+'Self Sustaining'!D22+'UWC2 Fee Based Programs'!D22+'Practice Plan'!D22</f>
        <v>0</v>
      </c>
      <c r="F37" s="362">
        <f>GOF!E26+DOF!E23+'Special State Appropriations'!E23+'Sponsored Projects'!E22+'Student Aid'!E22+'Other Grant-Contract Types'!E22+'Gifts-Discretionary'!E22+'Self Sustaining'!E22+'UWC2 Fee Based Programs'!E22+'Practice Plan'!E22</f>
        <v>0</v>
      </c>
      <c r="G37" s="162"/>
      <c r="H37" s="354">
        <f>GOF!H26+DOF!H23+'Special State Appropriations'!H23+'Sponsored Projects'!H22+'Student Aid'!H22+'Other Grant-Contract Types'!H22+'Gifts-Discretionary'!H22+'Self Sustaining'!H22+'UWC2 Fee Based Programs'!H22+'Practice Plan'!H22</f>
        <v>0</v>
      </c>
      <c r="I37" s="354">
        <f>GOF!I26+DOF!I23+'Special State Appropriations'!I23+'Sponsored Projects'!I22+'Student Aid'!I22+'Other Grant-Contract Types'!I22+'Gifts-Discretionary'!I22+'Self Sustaining'!I22+'UWC2 Fee Based Programs'!I22+'Practice Plan'!I22</f>
        <v>0</v>
      </c>
      <c r="J37" s="350"/>
      <c r="K37" s="162"/>
      <c r="L37" s="354">
        <f>GOF!L26+DOF!L23+'Special State Appropriations'!L23+'Sponsored Projects'!L22+'Student Aid'!L22+'Other Grant-Contract Types'!L22+'Gifts-Discretionary'!L22+'Self Sustaining'!L22+'UWC2 Fee Based Programs'!L22+'Practice Plan'!L22</f>
        <v>0</v>
      </c>
      <c r="M37" s="354">
        <f>GOF!M26+DOF!M23+'Special State Appropriations'!M23+'Sponsored Projects'!M22+'Student Aid'!M22+'Other Grant-Contract Types'!M22+'Gifts-Discretionary'!M22+'Self Sustaining'!M22+'UWC2 Fee Based Programs'!M22+'Practice Plan'!M22</f>
        <v>0</v>
      </c>
      <c r="N37" s="215"/>
      <c r="O37" s="314"/>
      <c r="P37" s="312"/>
      <c r="Q37" s="312"/>
      <c r="R37" s="312"/>
      <c r="S37" s="312"/>
      <c r="T37" s="312"/>
      <c r="U37" s="312"/>
      <c r="V37" s="312"/>
      <c r="W37" s="312"/>
      <c r="X37" s="312"/>
      <c r="Y37" s="312"/>
      <c r="Z37" s="312"/>
      <c r="AA37" s="312"/>
      <c r="AB37" s="312"/>
      <c r="AC37" s="312"/>
      <c r="AD37" s="312"/>
      <c r="AE37" s="312"/>
      <c r="AF37" s="312"/>
      <c r="AG37" s="312"/>
    </row>
    <row r="38" spans="1:33" s="313" customFormat="1" ht="15" customHeight="1" x14ac:dyDescent="0.2">
      <c r="A38" s="363" t="s">
        <v>12</v>
      </c>
      <c r="B38" s="361">
        <f>GOF!B27+DOF!B24+'Special State Appropriations'!B24+'Sponsored Projects'!B23+'Student Aid'!B23+'Other Grant-Contract Types'!B23+'Gifts-Discretionary'!B23+'Self Sustaining'!B23+'UWC2 Fee Based Programs'!B23+'Practice Plan'!B23</f>
        <v>0</v>
      </c>
      <c r="C38" s="361">
        <f>GOF!C27+DOF!C24+'Special State Appropriations'!C24+'Sponsored Projects'!C23+'Student Aid'!C23+'Other Grant-Contract Types'!C23+'Gifts-Discretionary'!C23+'Self Sustaining'!C23+'UWC2 Fee Based Programs'!C23+'Practice Plan'!C23</f>
        <v>0</v>
      </c>
      <c r="D38" s="337"/>
      <c r="E38" s="364">
        <f>GOF!D27+DOF!D24+'Special State Appropriations'!D24+'Sponsored Projects'!D23+'Student Aid'!D23+'Other Grant-Contract Types'!D23+'Gifts-Discretionary'!D23+'Self Sustaining'!D23+'UWC2 Fee Based Programs'!D23+'Practice Plan'!D23</f>
        <v>0</v>
      </c>
      <c r="F38" s="365">
        <f>GOF!E27+DOF!E24+'Special State Appropriations'!E24+'Sponsored Projects'!E23+'Student Aid'!E23+'Other Grant-Contract Types'!E23+'Gifts-Discretionary'!E23+'Self Sustaining'!E23+'UWC2 Fee Based Programs'!E23+'Practice Plan'!E23</f>
        <v>0</v>
      </c>
      <c r="G38" s="162"/>
      <c r="H38" s="366">
        <f>GOF!H27+DOF!H24+'Special State Appropriations'!H24+'Sponsored Projects'!H23+'Student Aid'!H23+'Other Grant-Contract Types'!H23+'Gifts-Discretionary'!H23+'Self Sustaining'!H23+'UWC2 Fee Based Programs'!H23+'Practice Plan'!H23</f>
        <v>0</v>
      </c>
      <c r="I38" s="366">
        <f>GOF!I27+DOF!I24+'Special State Appropriations'!I24+'Sponsored Projects'!I23+'Student Aid'!I23+'Other Grant-Contract Types'!I23+'Gifts-Discretionary'!I23+'Self Sustaining'!I23+'UWC2 Fee Based Programs'!I23+'Practice Plan'!I23</f>
        <v>0</v>
      </c>
      <c r="J38" s="366"/>
      <c r="K38" s="162"/>
      <c r="L38" s="366">
        <f>GOF!L27+DOF!L24+'Special State Appropriations'!L24+'Sponsored Projects'!L23+'Student Aid'!L23+'Other Grant-Contract Types'!L23+'Gifts-Discretionary'!L23+'Self Sustaining'!L23+'UWC2 Fee Based Programs'!L23+'Practice Plan'!L23</f>
        <v>0</v>
      </c>
      <c r="M38" s="366">
        <f>GOF!M27+DOF!M24+'Special State Appropriations'!M24+'Sponsored Projects'!M23+'Student Aid'!M23+'Other Grant-Contract Types'!M23+'Gifts-Discretionary'!M23+'Self Sustaining'!M23+'UWC2 Fee Based Programs'!M23+'Practice Plan'!M23</f>
        <v>0</v>
      </c>
      <c r="N38" s="215"/>
      <c r="O38" s="314"/>
      <c r="P38" s="312"/>
      <c r="Q38" s="312"/>
      <c r="R38" s="312"/>
      <c r="S38" s="312"/>
      <c r="T38" s="312"/>
      <c r="U38" s="312"/>
      <c r="V38" s="312"/>
      <c r="W38" s="312"/>
      <c r="X38" s="312"/>
      <c r="Y38" s="312"/>
      <c r="Z38" s="312"/>
      <c r="AA38" s="312"/>
      <c r="AB38" s="312"/>
      <c r="AC38" s="312"/>
      <c r="AD38" s="312"/>
      <c r="AE38" s="312"/>
      <c r="AF38" s="312"/>
      <c r="AG38" s="312"/>
    </row>
    <row r="39" spans="1:33" s="318" customFormat="1" ht="15" customHeight="1" x14ac:dyDescent="0.25">
      <c r="A39" s="105" t="s">
        <v>31</v>
      </c>
      <c r="B39" s="367">
        <f>SUM(B30:B38)</f>
        <v>0</v>
      </c>
      <c r="C39" s="367">
        <f t="shared" ref="C39" si="3">SUM(C30:C38)</f>
        <v>0</v>
      </c>
      <c r="D39" s="337">
        <f t="shared" ref="D39" si="4">SUM(D30:D38)</f>
        <v>0</v>
      </c>
      <c r="E39" s="368">
        <f t="shared" ref="E39:F39" si="5">SUM(E30:E38)</f>
        <v>0</v>
      </c>
      <c r="F39" s="369">
        <f t="shared" si="5"/>
        <v>0</v>
      </c>
      <c r="G39" s="162"/>
      <c r="H39" s="370">
        <f t="shared" ref="H39" si="6">SUM(H30:H38)</f>
        <v>0</v>
      </c>
      <c r="I39" s="370">
        <f t="shared" ref="I39" si="7">SUM(I30:I38)</f>
        <v>0</v>
      </c>
      <c r="J39" s="370"/>
      <c r="K39" s="162"/>
      <c r="L39" s="370">
        <f t="shared" ref="L39" si="8">SUM(L30:L38)</f>
        <v>0</v>
      </c>
      <c r="M39" s="370">
        <f t="shared" ref="M39" si="9">SUM(M30:M38)</f>
        <v>0</v>
      </c>
      <c r="N39" s="315"/>
      <c r="O39" s="316"/>
      <c r="P39" s="317"/>
      <c r="Q39" s="317"/>
      <c r="R39" s="317"/>
      <c r="S39" s="317"/>
      <c r="T39" s="317"/>
      <c r="U39" s="317"/>
      <c r="V39" s="317"/>
      <c r="W39" s="317"/>
      <c r="X39" s="317"/>
      <c r="Y39" s="317"/>
      <c r="Z39" s="317"/>
      <c r="AA39" s="317"/>
      <c r="AB39" s="317"/>
      <c r="AC39" s="317"/>
      <c r="AD39" s="317"/>
      <c r="AE39" s="317"/>
      <c r="AF39" s="317"/>
      <c r="AG39" s="317"/>
    </row>
    <row r="40" spans="1:33" s="296" customFormat="1" ht="30" x14ac:dyDescent="0.2">
      <c r="A40" s="371" t="s">
        <v>153</v>
      </c>
      <c r="B40" s="372">
        <f>+GOF!B29+DOF!B26+'Special State Appropriations'!B26+'Practice Plan'!B25+'Sponsored Projects'!B25+'Student Aid'!B25+'Other Grant-Contract Types'!B25+'Gifts-Discretionary'!B25+'Self Sustaining'!B25+'UWC2 Fee Based Programs'!B25</f>
        <v>0</v>
      </c>
      <c r="C40" s="372">
        <f>+GOF!C29+DOF!C26+'Special State Appropriations'!C26+'Practice Plan'!C25+'Sponsored Projects'!C25+'Student Aid'!C25+'Other Grant-Contract Types'!C25+'Gifts-Discretionary'!C25+'Self Sustaining'!C25+'UWC2 Fee Based Programs'!C25</f>
        <v>0</v>
      </c>
      <c r="D40" s="337"/>
      <c r="E40" s="362">
        <f>+GOF!D29+DOF!D26+'Special State Appropriations'!D26+'Practice Plan'!D25+'Sponsored Projects'!D25+'Student Aid'!D25+'Other Grant-Contract Types'!D25+'Gifts-Discretionary'!D25+'Self Sustaining'!D25+'UWC2 Fee Based Programs'!D25</f>
        <v>0</v>
      </c>
      <c r="F40" s="362">
        <f>+GOF!E29+DOF!E26+'Special State Appropriations'!E26+'Practice Plan'!E25+'Sponsored Projects'!E25+'Student Aid'!E25+'Other Grant-Contract Types'!E25+'Gifts-Discretionary'!E25+'Self Sustaining'!E25+'UWC2 Fee Based Programs'!E25</f>
        <v>0</v>
      </c>
      <c r="G40" s="162"/>
      <c r="H40" s="354">
        <f>+GOF!H29+DOF!H26+'Special State Appropriations'!H26+'Practice Plan'!H25+'Sponsored Projects'!H25+'Student Aid'!H25+'Other Grant-Contract Types'!H25+'Gifts-Discretionary'!H25+'Self Sustaining'!H25+'UWC2 Fee Based Programs'!H25</f>
        <v>0</v>
      </c>
      <c r="I40" s="354">
        <f>+GOF!I29+DOF!I26+'Special State Appropriations'!I26+'Practice Plan'!I25+'Sponsored Projects'!I25+'Student Aid'!I25+'Other Grant-Contract Types'!I25+'Gifts-Discretionary'!I25+'Self Sustaining'!I25+'UWC2 Fee Based Programs'!I25</f>
        <v>0</v>
      </c>
      <c r="J40" s="350"/>
      <c r="K40" s="162"/>
      <c r="L40" s="354">
        <f>+GOF!L29+DOF!L26+'Special State Appropriations'!L26+'Practice Plan'!L25+'Sponsored Projects'!L25+'Student Aid'!L25+'Other Grant-Contract Types'!L25+'Gifts-Discretionary'!L25+'Self Sustaining'!L25+'UWC2 Fee Based Programs'!L25</f>
        <v>0</v>
      </c>
      <c r="M40" s="354">
        <f>+GOF!M29+DOF!M26+'Special State Appropriations'!M26+'Practice Plan'!M25+'Sponsored Projects'!M25+'Student Aid'!M25+'Other Grant-Contract Types'!M25+'Gifts-Discretionary'!M25+'Self Sustaining'!M25+'UWC2 Fee Based Programs'!M25</f>
        <v>0</v>
      </c>
      <c r="N40" s="215"/>
      <c r="O40" s="304"/>
      <c r="P40" s="295"/>
      <c r="Q40" s="295"/>
      <c r="R40" s="295"/>
      <c r="S40" s="295"/>
      <c r="T40" s="295"/>
      <c r="U40" s="295"/>
      <c r="V40" s="295"/>
      <c r="W40" s="295"/>
      <c r="X40" s="295"/>
      <c r="Y40" s="295"/>
      <c r="Z40" s="295"/>
      <c r="AA40" s="295"/>
      <c r="AB40" s="295"/>
      <c r="AC40" s="295"/>
      <c r="AD40" s="295"/>
      <c r="AE40" s="295"/>
      <c r="AF40" s="295"/>
      <c r="AG40" s="295"/>
    </row>
    <row r="41" spans="1:33" s="296" customFormat="1" ht="15" customHeight="1" x14ac:dyDescent="0.2">
      <c r="A41" s="373" t="s">
        <v>13</v>
      </c>
      <c r="B41" s="372">
        <f>+GOF!B30+DOF!B27+'Special State Appropriations'!B27+'Practice Plan'!B26+'Sponsored Projects'!B26+'Student Aid'!B26+'Other Grant-Contract Types'!B26+'Gifts-Discretionary'!B26+'Self Sustaining'!B26+'UWC2 Fee Based Programs'!B26</f>
        <v>0</v>
      </c>
      <c r="C41" s="372">
        <f>+GOF!C30+DOF!C27+'Special State Appropriations'!C27+'Practice Plan'!C26+'Sponsored Projects'!C26+'Student Aid'!C26+'Other Grant-Contract Types'!C26+'Gifts-Discretionary'!C26+'Self Sustaining'!C26+'UWC2 Fee Based Programs'!C26</f>
        <v>0</v>
      </c>
      <c r="D41" s="337"/>
      <c r="E41" s="362">
        <f>+GOF!D30+DOF!D27+'Special State Appropriations'!D27+'Practice Plan'!D26+'Sponsored Projects'!D26+'Student Aid'!D26+'Other Grant-Contract Types'!D26+'Gifts-Discretionary'!D26+'Self Sustaining'!D26+'UWC2 Fee Based Programs'!D26</f>
        <v>0</v>
      </c>
      <c r="F41" s="362">
        <f>+GOF!E30+DOF!E27+'Special State Appropriations'!E27+'Practice Plan'!E26+'Sponsored Projects'!E26+'Student Aid'!E26+'Other Grant-Contract Types'!E26+'Gifts-Discretionary'!E26+'Self Sustaining'!E26+'UWC2 Fee Based Programs'!E26</f>
        <v>0</v>
      </c>
      <c r="G41" s="162"/>
      <c r="H41" s="354">
        <f>+GOF!H30+DOF!H27+'Special State Appropriations'!H27+'Practice Plan'!H26+'Sponsored Projects'!H26+'Student Aid'!H26+'Other Grant-Contract Types'!H26+'Gifts-Discretionary'!H26+'Self Sustaining'!H26+'UWC2 Fee Based Programs'!H26</f>
        <v>0</v>
      </c>
      <c r="I41" s="354">
        <f>+GOF!I30+DOF!I27+'Special State Appropriations'!I27+'Practice Plan'!I26+'Sponsored Projects'!I26+'Student Aid'!I26+'Other Grant-Contract Types'!I26+'Gifts-Discretionary'!I26+'Self Sustaining'!I26+'UWC2 Fee Based Programs'!I26</f>
        <v>0</v>
      </c>
      <c r="J41" s="350"/>
      <c r="K41" s="162"/>
      <c r="L41" s="354">
        <f>+GOF!L30+DOF!L27+'Special State Appropriations'!L27+'Practice Plan'!L26+'Sponsored Projects'!L26+'Student Aid'!L26+'Other Grant-Contract Types'!L26+'Gifts-Discretionary'!L26+'Self Sustaining'!L26+'UWC2 Fee Based Programs'!L26</f>
        <v>0</v>
      </c>
      <c r="M41" s="354">
        <f>+GOF!M30+DOF!M27+'Special State Appropriations'!M27+'Practice Plan'!M26+'Sponsored Projects'!M26+'Student Aid'!M26+'Other Grant-Contract Types'!M26+'Gifts-Discretionary'!M26+'Self Sustaining'!M26+'UWC2 Fee Based Programs'!M26</f>
        <v>0</v>
      </c>
      <c r="N41" s="215"/>
      <c r="O41" s="304"/>
      <c r="P41" s="295"/>
      <c r="Q41" s="295"/>
      <c r="R41" s="295"/>
      <c r="S41" s="295"/>
      <c r="T41" s="295"/>
      <c r="U41" s="295"/>
      <c r="V41" s="295"/>
      <c r="W41" s="295"/>
      <c r="X41" s="295"/>
      <c r="Y41" s="295"/>
      <c r="Z41" s="295"/>
      <c r="AA41" s="295"/>
      <c r="AB41" s="295"/>
      <c r="AC41" s="295"/>
      <c r="AD41" s="295"/>
      <c r="AE41" s="295"/>
      <c r="AF41" s="295"/>
      <c r="AG41" s="295"/>
    </row>
    <row r="42" spans="1:33" s="296" customFormat="1" ht="15" customHeight="1" x14ac:dyDescent="0.2">
      <c r="A42" s="373" t="s">
        <v>16</v>
      </c>
      <c r="B42" s="372">
        <f>+GOF!B31+DOF!B28+'Special State Appropriations'!B28+'Practice Plan'!B27+'Sponsored Projects'!B27+'Student Aid'!B27+'Other Grant-Contract Types'!B27+'Gifts-Discretionary'!B27+'Self Sustaining'!B27+'UWC2 Fee Based Programs'!B27</f>
        <v>0</v>
      </c>
      <c r="C42" s="372">
        <f>+GOF!C31+DOF!C28+'Special State Appropriations'!C28+'Practice Plan'!C27+'Sponsored Projects'!C27+'Student Aid'!C27+'Other Grant-Contract Types'!C27+'Gifts-Discretionary'!C27+'Self Sustaining'!C27+'UWC2 Fee Based Programs'!C27</f>
        <v>0</v>
      </c>
      <c r="D42" s="337"/>
      <c r="E42" s="362">
        <f>+GOF!D31+DOF!D28+'Special State Appropriations'!D28+'Practice Plan'!D27+'Sponsored Projects'!D27+'Student Aid'!D27+'Other Grant-Contract Types'!D27+'Gifts-Discretionary'!D27+'Self Sustaining'!D27+'UWC2 Fee Based Programs'!D27</f>
        <v>0</v>
      </c>
      <c r="F42" s="362">
        <f>+GOF!E31+DOF!E28+'Special State Appropriations'!E28+'Practice Plan'!E27+'Sponsored Projects'!E27+'Student Aid'!E27+'Other Grant-Contract Types'!E27+'Gifts-Discretionary'!E27+'Self Sustaining'!E27+'UWC2 Fee Based Programs'!E27</f>
        <v>0</v>
      </c>
      <c r="G42" s="162"/>
      <c r="H42" s="354">
        <f>+GOF!H31+DOF!H28+'Special State Appropriations'!H28+'Practice Plan'!H27+'Sponsored Projects'!H27+'Student Aid'!H27+'Other Grant-Contract Types'!H27+'Gifts-Discretionary'!H27+'Self Sustaining'!H27+'UWC2 Fee Based Programs'!H27</f>
        <v>0</v>
      </c>
      <c r="I42" s="354">
        <f>+GOF!I31+DOF!I28+'Special State Appropriations'!I28+'Practice Plan'!I27+'Sponsored Projects'!I27+'Student Aid'!I27+'Other Grant-Contract Types'!I27+'Gifts-Discretionary'!I27+'Self Sustaining'!I27+'UWC2 Fee Based Programs'!I27</f>
        <v>0</v>
      </c>
      <c r="J42" s="350"/>
      <c r="K42" s="162"/>
      <c r="L42" s="354">
        <f>+GOF!L31+DOF!L28+'Special State Appropriations'!L28+'Practice Plan'!L27+'Sponsored Projects'!L27+'Student Aid'!L27+'Other Grant-Contract Types'!L27+'Gifts-Discretionary'!L27+'Self Sustaining'!L27+'UWC2 Fee Based Programs'!L27</f>
        <v>0</v>
      </c>
      <c r="M42" s="354">
        <f>+GOF!M31+DOF!M28+'Special State Appropriations'!M28+'Practice Plan'!M27+'Sponsored Projects'!M27+'Student Aid'!M27+'Other Grant-Contract Types'!M27+'Gifts-Discretionary'!M27+'Self Sustaining'!M27+'UWC2 Fee Based Programs'!M27</f>
        <v>0</v>
      </c>
      <c r="N42" s="215"/>
      <c r="O42" s="304"/>
      <c r="P42" s="295"/>
      <c r="Q42" s="295"/>
      <c r="R42" s="295"/>
      <c r="S42" s="295"/>
      <c r="T42" s="295"/>
      <c r="U42" s="295"/>
      <c r="V42" s="295"/>
      <c r="W42" s="295"/>
      <c r="X42" s="295"/>
      <c r="Y42" s="295"/>
      <c r="Z42" s="295"/>
      <c r="AA42" s="295"/>
      <c r="AB42" s="295"/>
      <c r="AC42" s="295"/>
      <c r="AD42" s="295"/>
      <c r="AE42" s="295"/>
      <c r="AF42" s="295"/>
      <c r="AG42" s="295"/>
    </row>
    <row r="43" spans="1:33" s="318" customFormat="1" ht="15.75" x14ac:dyDescent="0.25">
      <c r="A43" s="159" t="s">
        <v>14</v>
      </c>
      <c r="B43" s="160">
        <f>SUM(B39:B42)</f>
        <v>0</v>
      </c>
      <c r="C43" s="160">
        <f>SUM(C39:C42)</f>
        <v>0</v>
      </c>
      <c r="D43" s="337"/>
      <c r="E43" s="374">
        <f t="shared" ref="E43:F43" si="10">SUM(E39:E42)</f>
        <v>0</v>
      </c>
      <c r="F43" s="375">
        <f t="shared" si="10"/>
        <v>0</v>
      </c>
      <c r="G43" s="162"/>
      <c r="H43" s="161">
        <f t="shared" ref="H43:I43" si="11">SUM(H39:H42)</f>
        <v>0</v>
      </c>
      <c r="I43" s="161">
        <f t="shared" si="11"/>
        <v>0</v>
      </c>
      <c r="J43" s="161"/>
      <c r="K43" s="162"/>
      <c r="L43" s="161">
        <f t="shared" ref="L43:M43" si="12">SUM(L39:L42)</f>
        <v>0</v>
      </c>
      <c r="M43" s="161">
        <f t="shared" si="12"/>
        <v>0</v>
      </c>
      <c r="N43" s="315"/>
      <c r="O43" s="316"/>
      <c r="P43" s="317"/>
      <c r="Q43" s="317"/>
      <c r="R43" s="317"/>
      <c r="S43" s="317"/>
      <c r="T43" s="317"/>
      <c r="U43" s="317"/>
      <c r="V43" s="317"/>
      <c r="W43" s="317"/>
      <c r="X43" s="317"/>
      <c r="Y43" s="317"/>
      <c r="Z43" s="317"/>
      <c r="AA43" s="317"/>
      <c r="AB43" s="317"/>
      <c r="AC43" s="317"/>
      <c r="AD43" s="317"/>
      <c r="AE43" s="317"/>
      <c r="AF43" s="317"/>
      <c r="AG43" s="317"/>
    </row>
    <row r="44" spans="1:33" s="318" customFormat="1" ht="16.5" customHeight="1" thickBot="1" x14ac:dyDescent="0.3">
      <c r="A44" s="376" t="s">
        <v>47</v>
      </c>
      <c r="B44" s="377">
        <f>+B26-B43</f>
        <v>0</v>
      </c>
      <c r="C44" s="377">
        <f>+C26-C43</f>
        <v>0</v>
      </c>
      <c r="D44" s="378"/>
      <c r="E44" s="379">
        <f t="shared" ref="E44:F44" si="13">+E26-E43</f>
        <v>0</v>
      </c>
      <c r="F44" s="380">
        <f t="shared" si="13"/>
        <v>0</v>
      </c>
      <c r="G44" s="381"/>
      <c r="H44" s="382">
        <f t="shared" ref="H44:I44" si="14">+H26-H43</f>
        <v>0</v>
      </c>
      <c r="I44" s="382">
        <f t="shared" si="14"/>
        <v>0</v>
      </c>
      <c r="J44" s="382"/>
      <c r="K44" s="381"/>
      <c r="L44" s="382">
        <f t="shared" ref="L44:M44" si="15">+L26-L43</f>
        <v>0</v>
      </c>
      <c r="M44" s="383">
        <f t="shared" si="15"/>
        <v>0</v>
      </c>
      <c r="N44" s="306"/>
      <c r="O44" s="317"/>
      <c r="P44" s="317"/>
      <c r="Q44" s="317"/>
      <c r="R44" s="317"/>
      <c r="S44" s="317"/>
      <c r="T44" s="317"/>
      <c r="U44" s="317"/>
      <c r="V44" s="317"/>
      <c r="W44" s="317"/>
      <c r="X44" s="317"/>
      <c r="Y44" s="317"/>
      <c r="Z44" s="317"/>
      <c r="AA44" s="317"/>
      <c r="AB44" s="317"/>
      <c r="AC44" s="317"/>
      <c r="AD44" s="317"/>
      <c r="AE44" s="317"/>
      <c r="AF44" s="317"/>
      <c r="AG44" s="317"/>
    </row>
    <row r="45" spans="1:33" ht="9.75" customHeight="1" thickTop="1" x14ac:dyDescent="0.2">
      <c r="A45" s="384"/>
      <c r="B45" s="385"/>
      <c r="C45" s="385"/>
      <c r="D45" s="337"/>
      <c r="E45" s="386"/>
      <c r="F45" s="386"/>
      <c r="G45" s="162"/>
      <c r="H45" s="386"/>
      <c r="I45" s="386"/>
      <c r="J45" s="387"/>
      <c r="K45" s="162"/>
      <c r="L45" s="386"/>
      <c r="M45" s="386"/>
    </row>
  </sheetData>
  <sheetProtection algorithmName="SHA-512" hashValue="IYgaKuQQiexTBqJnCrdKBFilQwgwLu67spaaJc2HpijxuAcQJFkGlbnM1dL2rBwxRf9rZjDmAcDuAEw7Ll84eA==" saltValue="MNLsX3mD8FeZ8OSytxhkwg==" spinCount="100000" sheet="1" objects="1" scenarios="1" formatCells="0" formatColumns="0" formatRows="0"/>
  <mergeCells count="8">
    <mergeCell ref="A2:M2"/>
    <mergeCell ref="A3:F3"/>
    <mergeCell ref="A5:F5"/>
    <mergeCell ref="L8:M8"/>
    <mergeCell ref="A7:F7"/>
    <mergeCell ref="H8:I8"/>
    <mergeCell ref="A4:M4"/>
    <mergeCell ref="B8:F8"/>
  </mergeCells>
  <pageMargins left="0.25" right="0.25" top="0.25" bottom="0.25" header="0" footer="0"/>
  <pageSetup scale="7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FFC000"/>
    <pageSetUpPr fitToPage="1"/>
  </sheetPr>
  <dimension ref="A2:P531"/>
  <sheetViews>
    <sheetView zoomScale="110" zoomScaleNormal="110" zoomScaleSheetLayoutView="85" workbookViewId="0">
      <selection activeCell="I10" sqref="I10"/>
    </sheetView>
  </sheetViews>
  <sheetFormatPr defaultColWidth="9.140625" defaultRowHeight="12.75" x14ac:dyDescent="0.2"/>
  <cols>
    <col min="1" max="1" width="42.140625" style="65" customWidth="1"/>
    <col min="2" max="7" width="16.7109375" style="57" customWidth="1"/>
    <col min="8" max="8" width="13.5703125" style="57" customWidth="1"/>
    <col min="9" max="16384" width="9.140625" style="57"/>
  </cols>
  <sheetData>
    <row r="2" spans="1:7" ht="18.75" x14ac:dyDescent="0.3">
      <c r="A2" s="65" t="e">
        <f>LEFT(GOF!A2:N2,(FIND("-",GOF!A2:N2) -1 ))</f>
        <v>#VALUE!</v>
      </c>
      <c r="C2" s="89" t="s">
        <v>90</v>
      </c>
      <c r="G2" s="90" t="s">
        <v>93</v>
      </c>
    </row>
    <row r="6" spans="1:7" s="88" customFormat="1" x14ac:dyDescent="0.2"/>
    <row r="7" spans="1:7" s="88" customFormat="1" x14ac:dyDescent="0.2"/>
    <row r="8" spans="1:7" s="88" customFormat="1" x14ac:dyDescent="0.2"/>
    <row r="9" spans="1:7" s="88" customFormat="1" x14ac:dyDescent="0.2"/>
    <row r="10" spans="1:7" s="88" customFormat="1" x14ac:dyDescent="0.2">
      <c r="C10" s="88" t="str">
        <f>'OPB Analysis Tab'!M5</f>
        <v>GOF</v>
      </c>
    </row>
    <row r="11" spans="1:7" s="88" customFormat="1" x14ac:dyDescent="0.2">
      <c r="C11" s="88" t="str">
        <f>'OPB Analysis Tab'!M13</f>
        <v>DOF</v>
      </c>
    </row>
    <row r="12" spans="1:7" s="88" customFormat="1" x14ac:dyDescent="0.2">
      <c r="C12" s="88" t="str">
        <f>'OPB Analysis Tab'!M21</f>
        <v>Special Appropriations</v>
      </c>
    </row>
    <row r="13" spans="1:7" s="88" customFormat="1" x14ac:dyDescent="0.2">
      <c r="C13" s="88" t="str">
        <f>'OPB Analysis Tab'!M29</f>
        <v>Practice Plan</v>
      </c>
    </row>
    <row r="14" spans="1:7" s="88" customFormat="1" x14ac:dyDescent="0.2">
      <c r="C14" s="88" t="str">
        <f>'OPB Analysis Tab'!M37</f>
        <v>Sponsored Projects</v>
      </c>
    </row>
    <row r="15" spans="1:7" s="88" customFormat="1" x14ac:dyDescent="0.2">
      <c r="C15" s="88" t="str">
        <f>'OPB Analysis Tab'!M45</f>
        <v>Student Aid</v>
      </c>
    </row>
    <row r="16" spans="1:7" s="88" customFormat="1" x14ac:dyDescent="0.2">
      <c r="C16" s="88" t="str">
        <f>'OPB Analysis Tab'!M53</f>
        <v>Grants &amp; Contracts - Others</v>
      </c>
    </row>
    <row r="17" spans="1:15" s="88" customFormat="1" x14ac:dyDescent="0.2">
      <c r="C17" s="88" t="str">
        <f>'OPB Analysis Tab'!M61</f>
        <v>Philanthropy - Gifts &amp; Discretionary</v>
      </c>
    </row>
    <row r="18" spans="1:15" s="88" customFormat="1" x14ac:dyDescent="0.2">
      <c r="C18" s="88" t="str">
        <f>'OPB Analysis Tab'!M69</f>
        <v>Self Sustaining</v>
      </c>
    </row>
    <row r="19" spans="1:15" s="88" customFormat="1" x14ac:dyDescent="0.2"/>
    <row r="20" spans="1:15" s="88" customFormat="1" x14ac:dyDescent="0.2"/>
    <row r="21" spans="1:15" s="88" customFormat="1" x14ac:dyDescent="0.2"/>
    <row r="22" spans="1:15" s="88" customFormat="1" x14ac:dyDescent="0.2"/>
    <row r="23" spans="1:15" s="88" customFormat="1" x14ac:dyDescent="0.2"/>
    <row r="24" spans="1:15" ht="15.75" x14ac:dyDescent="0.25">
      <c r="A24" s="425" t="s">
        <v>66</v>
      </c>
      <c r="B24" s="425"/>
      <c r="C24" s="425"/>
      <c r="D24" s="425"/>
      <c r="E24" s="425"/>
      <c r="F24" s="425"/>
      <c r="G24" s="425"/>
      <c r="I24" s="88"/>
      <c r="J24" s="88"/>
      <c r="K24" s="88"/>
      <c r="L24" s="88"/>
      <c r="M24" s="88"/>
      <c r="N24" s="88"/>
    </row>
    <row r="25" spans="1:15" s="59" customFormat="1" ht="15.75" x14ac:dyDescent="0.2">
      <c r="A25" s="64"/>
      <c r="B25" s="58" t="s">
        <v>41</v>
      </c>
      <c r="C25" s="58" t="s">
        <v>157</v>
      </c>
      <c r="D25" s="58" t="s">
        <v>163</v>
      </c>
      <c r="E25" s="58" t="s">
        <v>2</v>
      </c>
      <c r="F25" s="58" t="s">
        <v>39</v>
      </c>
      <c r="G25" s="194" t="s">
        <v>164</v>
      </c>
      <c r="I25" s="88"/>
      <c r="J25" s="88"/>
      <c r="K25" s="88"/>
      <c r="L25" s="88"/>
      <c r="M25" s="88"/>
      <c r="N25" s="88"/>
      <c r="O25" s="60"/>
    </row>
    <row r="26" spans="1:15" s="60" customFormat="1" ht="15" customHeight="1" x14ac:dyDescent="0.2">
      <c r="A26" s="195" t="s">
        <v>60</v>
      </c>
      <c r="B26" s="62">
        <f>+'All Funds Rollup'!B12</f>
        <v>0</v>
      </c>
      <c r="C26" s="62">
        <f>+'All Funds Rollup'!C12</f>
        <v>0</v>
      </c>
      <c r="D26" s="62">
        <f>+'All Funds Rollup'!H12</f>
        <v>0</v>
      </c>
      <c r="E26" s="62">
        <f>+'All Funds Rollup'!I12</f>
        <v>0</v>
      </c>
      <c r="F26" s="62">
        <f>+'All Funds Rollup'!L12</f>
        <v>0</v>
      </c>
      <c r="G26" s="62">
        <f>+'All Funds Rollup'!M12</f>
        <v>0</v>
      </c>
      <c r="I26" s="88"/>
      <c r="J26" s="88"/>
      <c r="K26" s="88"/>
      <c r="L26" s="88"/>
      <c r="M26" s="88"/>
      <c r="N26" s="88"/>
    </row>
    <row r="27" spans="1:15" s="60" customFormat="1" ht="15" customHeight="1" x14ac:dyDescent="0.2">
      <c r="A27" s="195" t="s">
        <v>61</v>
      </c>
      <c r="B27" s="62">
        <f>+'All Funds Rollup'!B13</f>
        <v>0</v>
      </c>
      <c r="C27" s="62">
        <f>+'All Funds Rollup'!C13</f>
        <v>0</v>
      </c>
      <c r="D27" s="62">
        <f>+'All Funds Rollup'!H13</f>
        <v>0</v>
      </c>
      <c r="E27" s="62">
        <f>+'All Funds Rollup'!I13</f>
        <v>0</v>
      </c>
      <c r="F27" s="62">
        <f>+'All Funds Rollup'!L13</f>
        <v>0</v>
      </c>
      <c r="G27" s="62">
        <f>+'All Funds Rollup'!M13</f>
        <v>0</v>
      </c>
    </row>
    <row r="28" spans="1:15" s="60" customFormat="1" ht="15" customHeight="1" x14ac:dyDescent="0.2">
      <c r="A28" s="195" t="s">
        <v>62</v>
      </c>
      <c r="B28" s="62">
        <f>+'All Funds Rollup'!B15</f>
        <v>0</v>
      </c>
      <c r="C28" s="62">
        <f>+'All Funds Rollup'!C15</f>
        <v>0</v>
      </c>
      <c r="D28" s="62">
        <f>+'All Funds Rollup'!H15</f>
        <v>0</v>
      </c>
      <c r="E28" s="62">
        <f>+'All Funds Rollup'!I15</f>
        <v>0</v>
      </c>
      <c r="F28" s="62">
        <f>+'All Funds Rollup'!L15</f>
        <v>0</v>
      </c>
      <c r="G28" s="62">
        <f>+'All Funds Rollup'!M15</f>
        <v>0</v>
      </c>
    </row>
    <row r="29" spans="1:15" s="60" customFormat="1" ht="15" customHeight="1" x14ac:dyDescent="0.2">
      <c r="A29" s="195" t="s">
        <v>63</v>
      </c>
      <c r="B29" s="62">
        <f>+'All Funds Rollup'!B16</f>
        <v>0</v>
      </c>
      <c r="C29" s="62">
        <f>+'All Funds Rollup'!C16</f>
        <v>0</v>
      </c>
      <c r="D29" s="62">
        <f>+'All Funds Rollup'!H16</f>
        <v>0</v>
      </c>
      <c r="E29" s="62">
        <f>+'All Funds Rollup'!I16</f>
        <v>0</v>
      </c>
      <c r="F29" s="62">
        <f>+'All Funds Rollup'!L16</f>
        <v>0</v>
      </c>
      <c r="G29" s="62">
        <f>+'All Funds Rollup'!M16</f>
        <v>0</v>
      </c>
    </row>
    <row r="30" spans="1:15" s="60" customFormat="1" ht="15" customHeight="1" x14ac:dyDescent="0.2">
      <c r="A30" s="195" t="s">
        <v>17</v>
      </c>
      <c r="B30" s="62">
        <f>+'All Funds Rollup'!B18</f>
        <v>0</v>
      </c>
      <c r="C30" s="62">
        <f>+'All Funds Rollup'!C18</f>
        <v>0</v>
      </c>
      <c r="D30" s="62">
        <f>+'All Funds Rollup'!H18</f>
        <v>0</v>
      </c>
      <c r="E30" s="62">
        <f>+'All Funds Rollup'!I18</f>
        <v>0</v>
      </c>
      <c r="F30" s="62">
        <f>+'All Funds Rollup'!L18</f>
        <v>0</v>
      </c>
      <c r="G30" s="62">
        <f>+'All Funds Rollup'!M18</f>
        <v>0</v>
      </c>
    </row>
    <row r="31" spans="1:15" s="60" customFormat="1" ht="15" customHeight="1" x14ac:dyDescent="0.2">
      <c r="A31" s="195" t="s">
        <v>18</v>
      </c>
      <c r="B31" s="62">
        <f>+'All Funds Rollup'!B19</f>
        <v>0</v>
      </c>
      <c r="C31" s="62">
        <f>+'All Funds Rollup'!C19</f>
        <v>0</v>
      </c>
      <c r="D31" s="62">
        <f>+'All Funds Rollup'!H19</f>
        <v>0</v>
      </c>
      <c r="E31" s="62">
        <f>+'All Funds Rollup'!I19</f>
        <v>0</v>
      </c>
      <c r="F31" s="62">
        <f>+'All Funds Rollup'!L19</f>
        <v>0</v>
      </c>
      <c r="G31" s="62">
        <f>+'All Funds Rollup'!M19</f>
        <v>0</v>
      </c>
    </row>
    <row r="32" spans="1:15" s="60" customFormat="1" ht="15" customHeight="1" x14ac:dyDescent="0.2">
      <c r="A32" s="195" t="s">
        <v>19</v>
      </c>
      <c r="B32" s="62">
        <f>+'All Funds Rollup'!B20</f>
        <v>0</v>
      </c>
      <c r="C32" s="62">
        <f>+'All Funds Rollup'!C20</f>
        <v>0</v>
      </c>
      <c r="D32" s="62">
        <f>+'All Funds Rollup'!H20</f>
        <v>0</v>
      </c>
      <c r="E32" s="62">
        <f>+'All Funds Rollup'!I20</f>
        <v>0</v>
      </c>
      <c r="F32" s="62">
        <f>+'All Funds Rollup'!L20</f>
        <v>0</v>
      </c>
      <c r="G32" s="62">
        <f>+'All Funds Rollup'!M20</f>
        <v>0</v>
      </c>
    </row>
    <row r="33" spans="1:7" s="60" customFormat="1" ht="15" customHeight="1" x14ac:dyDescent="0.2">
      <c r="A33" s="195" t="s">
        <v>20</v>
      </c>
      <c r="B33" s="62">
        <f>+'All Funds Rollup'!B21</f>
        <v>0</v>
      </c>
      <c r="C33" s="62">
        <f>+'All Funds Rollup'!C21</f>
        <v>0</v>
      </c>
      <c r="D33" s="62">
        <f>+'All Funds Rollup'!H21</f>
        <v>0</v>
      </c>
      <c r="E33" s="62">
        <f>+'All Funds Rollup'!I21</f>
        <v>0</v>
      </c>
      <c r="F33" s="62">
        <f>+'All Funds Rollup'!L21</f>
        <v>0</v>
      </c>
      <c r="G33" s="62">
        <f>+'All Funds Rollup'!M21</f>
        <v>0</v>
      </c>
    </row>
    <row r="34" spans="1:7" s="60" customFormat="1" ht="15" customHeight="1" x14ac:dyDescent="0.2">
      <c r="A34" s="195" t="s">
        <v>152</v>
      </c>
      <c r="B34" s="62">
        <f>+'All Funds Rollup'!B22</f>
        <v>0</v>
      </c>
      <c r="C34" s="62">
        <f>+'All Funds Rollup'!C22</f>
        <v>0</v>
      </c>
      <c r="D34" s="62">
        <f>+'All Funds Rollup'!H22</f>
        <v>0</v>
      </c>
      <c r="E34" s="62">
        <f>+'All Funds Rollup'!I22</f>
        <v>0</v>
      </c>
      <c r="F34" s="62">
        <f>+'All Funds Rollup'!L22</f>
        <v>0</v>
      </c>
      <c r="G34" s="62">
        <f>+'All Funds Rollup'!M22</f>
        <v>0</v>
      </c>
    </row>
    <row r="35" spans="1:7" s="60" customFormat="1" ht="15" customHeight="1" x14ac:dyDescent="0.2">
      <c r="A35" s="195" t="s">
        <v>97</v>
      </c>
      <c r="B35" s="62">
        <f>+'All Funds Rollup'!B23</f>
        <v>0</v>
      </c>
      <c r="C35" s="62">
        <f>+'All Funds Rollup'!C23</f>
        <v>0</v>
      </c>
      <c r="D35" s="62">
        <f>+'All Funds Rollup'!H23</f>
        <v>0</v>
      </c>
      <c r="E35" s="62">
        <f>+'All Funds Rollup'!I23</f>
        <v>0</v>
      </c>
      <c r="F35" s="62">
        <f>+'All Funds Rollup'!L23</f>
        <v>0</v>
      </c>
      <c r="G35" s="62">
        <f>+'All Funds Rollup'!M23</f>
        <v>0</v>
      </c>
    </row>
    <row r="36" spans="1:7" s="60" customFormat="1" ht="15" customHeight="1" x14ac:dyDescent="0.2">
      <c r="A36" s="195" t="s">
        <v>156</v>
      </c>
      <c r="B36" s="62">
        <f>+'All Funds Rollup'!B24</f>
        <v>0</v>
      </c>
      <c r="C36" s="62">
        <f>+'All Funds Rollup'!C24</f>
        <v>0</v>
      </c>
      <c r="D36" s="62">
        <f>+'All Funds Rollup'!H24</f>
        <v>0</v>
      </c>
      <c r="E36" s="62">
        <f>+'All Funds Rollup'!I24</f>
        <v>0</v>
      </c>
      <c r="F36" s="62">
        <f>+'All Funds Rollup'!L24</f>
        <v>0</v>
      </c>
      <c r="G36" s="62">
        <f>+'All Funds Rollup'!M24</f>
        <v>0</v>
      </c>
    </row>
    <row r="37" spans="1:7" s="60" customFormat="1" ht="15" customHeight="1" x14ac:dyDescent="0.2">
      <c r="A37" s="195" t="s">
        <v>15</v>
      </c>
      <c r="B37" s="62">
        <f>+'All Funds Rollup'!B25</f>
        <v>0</v>
      </c>
      <c r="C37" s="62">
        <f>+'All Funds Rollup'!C25</f>
        <v>0</v>
      </c>
      <c r="D37" s="62">
        <f>+'All Funds Rollup'!H25</f>
        <v>0</v>
      </c>
      <c r="E37" s="62">
        <f>+'All Funds Rollup'!I25</f>
        <v>0</v>
      </c>
      <c r="F37" s="62">
        <f>+'All Funds Rollup'!L25</f>
        <v>0</v>
      </c>
      <c r="G37" s="62">
        <f>+'All Funds Rollup'!M25</f>
        <v>0</v>
      </c>
    </row>
    <row r="38" spans="1:7" x14ac:dyDescent="0.2">
      <c r="A38" s="228"/>
      <c r="B38" s="228"/>
      <c r="C38" s="228"/>
      <c r="D38" s="228"/>
      <c r="E38" s="228"/>
      <c r="F38" s="228"/>
      <c r="G38" s="228"/>
    </row>
    <row r="39" spans="1:7" x14ac:dyDescent="0.2">
      <c r="A39" s="422" t="s">
        <v>65</v>
      </c>
      <c r="B39" s="423"/>
      <c r="C39" s="423"/>
      <c r="D39" s="423"/>
      <c r="E39" s="423"/>
      <c r="F39" s="423"/>
      <c r="G39" s="424"/>
    </row>
    <row r="40" spans="1:7" ht="15.75" x14ac:dyDescent="0.2">
      <c r="A40" s="229"/>
      <c r="B40" s="58" t="s">
        <v>41</v>
      </c>
      <c r="C40" s="58" t="s">
        <v>157</v>
      </c>
      <c r="D40" s="58" t="s">
        <v>1</v>
      </c>
      <c r="E40" s="58" t="s">
        <v>2</v>
      </c>
      <c r="F40" s="58" t="s">
        <v>39</v>
      </c>
      <c r="G40" s="58" t="s">
        <v>40</v>
      </c>
    </row>
    <row r="41" spans="1:7" ht="15.75" x14ac:dyDescent="0.2">
      <c r="A41" s="195" t="s">
        <v>60</v>
      </c>
      <c r="B41" s="61"/>
      <c r="C41" s="63">
        <f>IFERROR(+(C26-B26)/B26,0)</f>
        <v>0</v>
      </c>
      <c r="D41" s="63">
        <f>IFERROR(+(D26-C26)/C26,0)</f>
        <v>0</v>
      </c>
      <c r="E41" s="63">
        <f>IFERROR(+(E26-D26)/D26,0)</f>
        <v>0</v>
      </c>
      <c r="F41" s="63">
        <f>IFERROR(+(F26-E26)/E26,0)</f>
        <v>0</v>
      </c>
      <c r="G41" s="63">
        <f>IFERROR(+(G26-F26)/F26,0)</f>
        <v>0</v>
      </c>
    </row>
    <row r="42" spans="1:7" ht="15.75" x14ac:dyDescent="0.2">
      <c r="A42" s="195" t="s">
        <v>61</v>
      </c>
      <c r="B42" s="61"/>
      <c r="C42" s="63">
        <f t="shared" ref="C42:D52" si="0">IFERROR(+(C27-B27)/B27,0)</f>
        <v>0</v>
      </c>
      <c r="D42" s="63">
        <f t="shared" si="0"/>
        <v>0</v>
      </c>
      <c r="E42" s="63">
        <f t="shared" ref="E42:G52" si="1">IFERROR(+(E27-D27)/D27,0)</f>
        <v>0</v>
      </c>
      <c r="F42" s="63">
        <f t="shared" si="1"/>
        <v>0</v>
      </c>
      <c r="G42" s="63">
        <f t="shared" si="1"/>
        <v>0</v>
      </c>
    </row>
    <row r="43" spans="1:7" ht="15.75" x14ac:dyDescent="0.2">
      <c r="A43" s="195" t="s">
        <v>62</v>
      </c>
      <c r="B43" s="61"/>
      <c r="C43" s="63">
        <f t="shared" si="0"/>
        <v>0</v>
      </c>
      <c r="D43" s="63">
        <f t="shared" si="0"/>
        <v>0</v>
      </c>
      <c r="E43" s="63">
        <f t="shared" si="1"/>
        <v>0</v>
      </c>
      <c r="F43" s="63">
        <f t="shared" si="1"/>
        <v>0</v>
      </c>
      <c r="G43" s="63">
        <f t="shared" si="1"/>
        <v>0</v>
      </c>
    </row>
    <row r="44" spans="1:7" ht="15.75" x14ac:dyDescent="0.2">
      <c r="A44" s="195" t="s">
        <v>63</v>
      </c>
      <c r="B44" s="61"/>
      <c r="C44" s="63">
        <f t="shared" si="0"/>
        <v>0</v>
      </c>
      <c r="D44" s="63">
        <f t="shared" si="0"/>
        <v>0</v>
      </c>
      <c r="E44" s="63">
        <f t="shared" si="1"/>
        <v>0</v>
      </c>
      <c r="F44" s="63">
        <f t="shared" si="1"/>
        <v>0</v>
      </c>
      <c r="G44" s="63">
        <f t="shared" si="1"/>
        <v>0</v>
      </c>
    </row>
    <row r="45" spans="1:7" ht="15.75" x14ac:dyDescent="0.2">
      <c r="A45" s="195" t="s">
        <v>17</v>
      </c>
      <c r="B45" s="61"/>
      <c r="C45" s="63">
        <f t="shared" si="0"/>
        <v>0</v>
      </c>
      <c r="D45" s="63">
        <f t="shared" si="0"/>
        <v>0</v>
      </c>
      <c r="E45" s="63">
        <f t="shared" si="1"/>
        <v>0</v>
      </c>
      <c r="F45" s="63">
        <f t="shared" si="1"/>
        <v>0</v>
      </c>
      <c r="G45" s="63">
        <f t="shared" si="1"/>
        <v>0</v>
      </c>
    </row>
    <row r="46" spans="1:7" ht="15.75" x14ac:dyDescent="0.2">
      <c r="A46" s="195" t="s">
        <v>18</v>
      </c>
      <c r="B46" s="61"/>
      <c r="C46" s="63">
        <f t="shared" si="0"/>
        <v>0</v>
      </c>
      <c r="D46" s="63">
        <f t="shared" si="0"/>
        <v>0</v>
      </c>
      <c r="E46" s="63">
        <f t="shared" si="1"/>
        <v>0</v>
      </c>
      <c r="F46" s="63">
        <f t="shared" si="1"/>
        <v>0</v>
      </c>
      <c r="G46" s="63">
        <f t="shared" si="1"/>
        <v>0</v>
      </c>
    </row>
    <row r="47" spans="1:7" ht="15.75" x14ac:dyDescent="0.2">
      <c r="A47" s="195" t="s">
        <v>19</v>
      </c>
      <c r="B47" s="61"/>
      <c r="C47" s="63">
        <f t="shared" si="0"/>
        <v>0</v>
      </c>
      <c r="D47" s="63">
        <f t="shared" si="0"/>
        <v>0</v>
      </c>
      <c r="E47" s="63">
        <f t="shared" si="1"/>
        <v>0</v>
      </c>
      <c r="F47" s="63">
        <f t="shared" si="1"/>
        <v>0</v>
      </c>
      <c r="G47" s="63">
        <f t="shared" si="1"/>
        <v>0</v>
      </c>
    </row>
    <row r="48" spans="1:7" ht="15.75" x14ac:dyDescent="0.2">
      <c r="A48" s="195" t="s">
        <v>20</v>
      </c>
      <c r="B48" s="61"/>
      <c r="C48" s="63">
        <f t="shared" si="0"/>
        <v>0</v>
      </c>
      <c r="D48" s="63">
        <f t="shared" si="0"/>
        <v>0</v>
      </c>
      <c r="E48" s="63">
        <f t="shared" si="1"/>
        <v>0</v>
      </c>
      <c r="F48" s="63">
        <f t="shared" si="1"/>
        <v>0</v>
      </c>
      <c r="G48" s="63">
        <f t="shared" si="1"/>
        <v>0</v>
      </c>
    </row>
    <row r="49" spans="1:7" ht="15.75" x14ac:dyDescent="0.2">
      <c r="A49" s="195" t="s">
        <v>152</v>
      </c>
      <c r="B49" s="61"/>
      <c r="C49" s="63">
        <f t="shared" si="0"/>
        <v>0</v>
      </c>
      <c r="D49" s="63">
        <f t="shared" si="0"/>
        <v>0</v>
      </c>
      <c r="E49" s="63">
        <f t="shared" si="1"/>
        <v>0</v>
      </c>
      <c r="F49" s="63">
        <f t="shared" si="1"/>
        <v>0</v>
      </c>
      <c r="G49" s="63">
        <f t="shared" si="1"/>
        <v>0</v>
      </c>
    </row>
    <row r="50" spans="1:7" ht="15.75" x14ac:dyDescent="0.2">
      <c r="A50" s="195" t="s">
        <v>97</v>
      </c>
      <c r="B50" s="61"/>
      <c r="C50" s="63">
        <f t="shared" si="0"/>
        <v>0</v>
      </c>
      <c r="D50" s="63">
        <f t="shared" si="0"/>
        <v>0</v>
      </c>
      <c r="E50" s="63">
        <f t="shared" si="1"/>
        <v>0</v>
      </c>
      <c r="F50" s="63">
        <f t="shared" si="1"/>
        <v>0</v>
      </c>
      <c r="G50" s="63">
        <f t="shared" si="1"/>
        <v>0</v>
      </c>
    </row>
    <row r="51" spans="1:7" ht="15.75" x14ac:dyDescent="0.2">
      <c r="A51" s="195" t="s">
        <v>156</v>
      </c>
      <c r="B51" s="61"/>
      <c r="C51" s="63">
        <f t="shared" si="0"/>
        <v>0</v>
      </c>
      <c r="D51" s="63">
        <f t="shared" si="0"/>
        <v>0</v>
      </c>
      <c r="E51" s="63">
        <f t="shared" si="1"/>
        <v>0</v>
      </c>
      <c r="F51" s="63">
        <f t="shared" si="1"/>
        <v>0</v>
      </c>
      <c r="G51" s="63">
        <f t="shared" si="1"/>
        <v>0</v>
      </c>
    </row>
    <row r="52" spans="1:7" ht="15.75" x14ac:dyDescent="0.2">
      <c r="A52" s="195" t="s">
        <v>15</v>
      </c>
      <c r="B52" s="61"/>
      <c r="C52" s="63">
        <f t="shared" si="0"/>
        <v>0</v>
      </c>
      <c r="D52" s="63">
        <f t="shared" si="0"/>
        <v>0</v>
      </c>
      <c r="E52" s="63">
        <f t="shared" si="1"/>
        <v>0</v>
      </c>
      <c r="F52" s="63">
        <f t="shared" si="1"/>
        <v>0</v>
      </c>
      <c r="G52" s="63">
        <f t="shared" si="1"/>
        <v>0</v>
      </c>
    </row>
    <row r="57" spans="1:7" x14ac:dyDescent="0.2">
      <c r="A57" s="65" t="s">
        <v>6</v>
      </c>
      <c r="B57" s="219">
        <f>'All Funds Rollup'!C30</f>
        <v>0</v>
      </c>
    </row>
    <row r="58" spans="1:7" x14ac:dyDescent="0.2">
      <c r="A58" s="65" t="s">
        <v>7</v>
      </c>
      <c r="B58" s="219">
        <f>'All Funds Rollup'!C31</f>
        <v>0</v>
      </c>
    </row>
    <row r="59" spans="1:7" x14ac:dyDescent="0.2">
      <c r="A59" s="65" t="s">
        <v>48</v>
      </c>
      <c r="B59" s="219">
        <f>'All Funds Rollup'!C32</f>
        <v>0</v>
      </c>
    </row>
    <row r="60" spans="1:7" x14ac:dyDescent="0.2">
      <c r="A60" s="65" t="s">
        <v>10</v>
      </c>
      <c r="B60" s="219">
        <f>'All Funds Rollup'!C33</f>
        <v>0</v>
      </c>
    </row>
    <row r="61" spans="1:7" x14ac:dyDescent="0.2">
      <c r="A61" s="65" t="s">
        <v>9</v>
      </c>
      <c r="B61" s="219">
        <f>'All Funds Rollup'!C34</f>
        <v>0</v>
      </c>
    </row>
    <row r="62" spans="1:7" x14ac:dyDescent="0.2">
      <c r="A62" s="65" t="s">
        <v>49</v>
      </c>
      <c r="B62" s="219">
        <f>'All Funds Rollup'!C37</f>
        <v>0</v>
      </c>
    </row>
    <row r="63" spans="1:7" x14ac:dyDescent="0.2">
      <c r="A63" s="65" t="s">
        <v>16</v>
      </c>
      <c r="B63" s="219">
        <f>'All Funds Rollup'!C42</f>
        <v>0</v>
      </c>
    </row>
    <row r="64" spans="1:7" x14ac:dyDescent="0.2">
      <c r="A64" s="65" t="s">
        <v>13</v>
      </c>
      <c r="B64" s="219">
        <f>'All Funds Rollup'!C41</f>
        <v>0</v>
      </c>
    </row>
    <row r="65" spans="1:7" x14ac:dyDescent="0.2">
      <c r="A65" s="65" t="s">
        <v>11</v>
      </c>
      <c r="B65" s="219">
        <f>'All Funds Rollup'!C36</f>
        <v>0</v>
      </c>
    </row>
    <row r="66" spans="1:7" x14ac:dyDescent="0.2">
      <c r="A66" s="65" t="s">
        <v>91</v>
      </c>
      <c r="B66" s="219">
        <f>'All Funds Rollup'!C40</f>
        <v>0</v>
      </c>
    </row>
    <row r="67" spans="1:7" x14ac:dyDescent="0.2">
      <c r="A67" s="65" t="s">
        <v>12</v>
      </c>
      <c r="B67" s="219">
        <f>'All Funds Rollup'!C38</f>
        <v>0</v>
      </c>
    </row>
    <row r="68" spans="1:7" x14ac:dyDescent="0.2">
      <c r="A68" s="65" t="s">
        <v>8</v>
      </c>
      <c r="B68" s="219">
        <f>'All Funds Rollup'!C35</f>
        <v>0</v>
      </c>
    </row>
    <row r="73" spans="1:7" ht="15.75" x14ac:dyDescent="0.25">
      <c r="A73" s="425" t="s">
        <v>89</v>
      </c>
      <c r="B73" s="425"/>
      <c r="C73" s="425"/>
      <c r="D73" s="425"/>
      <c r="E73" s="425"/>
      <c r="F73" s="425"/>
      <c r="G73" s="425"/>
    </row>
    <row r="74" spans="1:7" ht="15.75" x14ac:dyDescent="0.2">
      <c r="A74" s="64"/>
      <c r="B74" s="58" t="s">
        <v>41</v>
      </c>
      <c r="C74" s="58" t="s">
        <v>157</v>
      </c>
      <c r="D74" s="58" t="s">
        <v>1</v>
      </c>
      <c r="E74" s="58" t="s">
        <v>165</v>
      </c>
      <c r="F74" s="58" t="s">
        <v>166</v>
      </c>
      <c r="G74" s="58" t="s">
        <v>167</v>
      </c>
    </row>
    <row r="75" spans="1:7" ht="15.75" x14ac:dyDescent="0.2">
      <c r="A75" s="195" t="s">
        <v>37</v>
      </c>
      <c r="B75" s="62">
        <f>+GOF!B32</f>
        <v>0</v>
      </c>
      <c r="C75" s="62">
        <f>+GOF!C32</f>
        <v>0</v>
      </c>
      <c r="D75" s="62">
        <f>+GOF!H32</f>
        <v>0</v>
      </c>
      <c r="E75" s="62">
        <f>+GOF!I32</f>
        <v>0</v>
      </c>
      <c r="F75" s="62">
        <f>+GOF!L32</f>
        <v>0</v>
      </c>
      <c r="G75" s="62">
        <f>+GOF!M32</f>
        <v>0</v>
      </c>
    </row>
    <row r="76" spans="1:7" ht="15.75" x14ac:dyDescent="0.2">
      <c r="A76" s="195" t="s">
        <v>52</v>
      </c>
      <c r="B76" s="62">
        <f>+DOF!B29</f>
        <v>0</v>
      </c>
      <c r="C76" s="62">
        <f>+DOF!C29</f>
        <v>0</v>
      </c>
      <c r="D76" s="62">
        <f>+DOF!H29</f>
        <v>0</v>
      </c>
      <c r="E76" s="62">
        <f>+DOF!I29</f>
        <v>0</v>
      </c>
      <c r="F76" s="62">
        <f>+DOF!L29</f>
        <v>0</v>
      </c>
      <c r="G76" s="62">
        <f>+DOF!M29</f>
        <v>0</v>
      </c>
    </row>
    <row r="77" spans="1:7" ht="15.75" x14ac:dyDescent="0.2">
      <c r="A77" s="195" t="s">
        <v>17</v>
      </c>
      <c r="B77" s="62">
        <f>+'Special State Appropriations'!B29</f>
        <v>0</v>
      </c>
      <c r="C77" s="62">
        <f>+'Special State Appropriations'!C29</f>
        <v>0</v>
      </c>
      <c r="D77" s="62">
        <f>+'Special State Appropriations'!H29</f>
        <v>0</v>
      </c>
      <c r="E77" s="62">
        <f>+'Special State Appropriations'!I29</f>
        <v>0</v>
      </c>
      <c r="F77" s="62">
        <f>+'Special State Appropriations'!L29</f>
        <v>0</v>
      </c>
      <c r="G77" s="62">
        <f>+'Special State Appropriations'!M29</f>
        <v>0</v>
      </c>
    </row>
    <row r="78" spans="1:7" ht="15.75" x14ac:dyDescent="0.2">
      <c r="A78" s="195" t="s">
        <v>18</v>
      </c>
      <c r="B78" s="62">
        <f>+'Sponsored Projects'!B28</f>
        <v>0</v>
      </c>
      <c r="C78" s="62">
        <f>+'Sponsored Projects'!C28</f>
        <v>0</v>
      </c>
      <c r="D78" s="62">
        <f>+'Sponsored Projects'!H28</f>
        <v>0</v>
      </c>
      <c r="E78" s="62">
        <f>+'Sponsored Projects'!I28</f>
        <v>0</v>
      </c>
      <c r="F78" s="62">
        <f>+'Sponsored Projects'!L28</f>
        <v>0</v>
      </c>
      <c r="G78" s="62">
        <f>+'Sponsored Projects'!M28</f>
        <v>0</v>
      </c>
    </row>
    <row r="79" spans="1:7" ht="15.75" x14ac:dyDescent="0.2">
      <c r="A79" s="195" t="s">
        <v>19</v>
      </c>
      <c r="B79" s="62">
        <f>+'Student Aid'!B28</f>
        <v>0</v>
      </c>
      <c r="C79" s="62">
        <f>+'Student Aid'!C28</f>
        <v>0</v>
      </c>
      <c r="D79" s="62">
        <f>+'Student Aid'!H28</f>
        <v>0</v>
      </c>
      <c r="E79" s="62">
        <f>+'Student Aid'!I28</f>
        <v>0</v>
      </c>
      <c r="F79" s="62">
        <f>+'Student Aid'!L28</f>
        <v>0</v>
      </c>
      <c r="G79" s="62">
        <f>+'Student Aid'!M28</f>
        <v>0</v>
      </c>
    </row>
    <row r="80" spans="1:7" ht="15.75" x14ac:dyDescent="0.2">
      <c r="A80" s="195" t="s">
        <v>20</v>
      </c>
      <c r="B80" s="62">
        <f>+'Other Grant-Contract Types'!B28</f>
        <v>0</v>
      </c>
      <c r="C80" s="62">
        <f>+'Other Grant-Contract Types'!C28</f>
        <v>0</v>
      </c>
      <c r="D80" s="62">
        <f>+'Other Grant-Contract Types'!H28</f>
        <v>0</v>
      </c>
      <c r="E80" s="62">
        <f>+'Other Grant-Contract Types'!I28</f>
        <v>0</v>
      </c>
      <c r="F80" s="62">
        <f>+'Other Grant-Contract Types'!L28</f>
        <v>0</v>
      </c>
      <c r="G80" s="62">
        <f>+'Other Grant-Contract Types'!M28</f>
        <v>0</v>
      </c>
    </row>
    <row r="81" spans="1:7" ht="15.75" x14ac:dyDescent="0.2">
      <c r="A81" s="195" t="s">
        <v>152</v>
      </c>
      <c r="B81" s="62">
        <f>+'Gifts-Discretionary'!B28</f>
        <v>0</v>
      </c>
      <c r="C81" s="62">
        <f>+'Gifts-Discretionary'!C28</f>
        <v>0</v>
      </c>
      <c r="D81" s="62">
        <f>+'Gifts-Discretionary'!H28</f>
        <v>0</v>
      </c>
      <c r="E81" s="62">
        <f>+'Gifts-Discretionary'!I28</f>
        <v>0</v>
      </c>
      <c r="F81" s="62">
        <f>+'Gifts-Discretionary'!L28</f>
        <v>0</v>
      </c>
      <c r="G81" s="62">
        <f>+'Gifts-Discretionary'!M28</f>
        <v>0</v>
      </c>
    </row>
    <row r="82" spans="1:7" ht="15.75" x14ac:dyDescent="0.2">
      <c r="A82" s="195" t="s">
        <v>97</v>
      </c>
      <c r="B82" s="62">
        <f>+'Self Sustaining'!B28</f>
        <v>0</v>
      </c>
      <c r="C82" s="62">
        <f>+'Self Sustaining'!C28</f>
        <v>0</v>
      </c>
      <c r="D82" s="62">
        <f>+'Self Sustaining'!H28</f>
        <v>0</v>
      </c>
      <c r="E82" s="62">
        <f>+'Self Sustaining'!I28</f>
        <v>0</v>
      </c>
      <c r="F82" s="62">
        <f>+'Self Sustaining'!L28</f>
        <v>0</v>
      </c>
      <c r="G82" s="62">
        <f>+'Self Sustaining'!M28</f>
        <v>0</v>
      </c>
    </row>
    <row r="83" spans="1:7" ht="15.75" x14ac:dyDescent="0.2">
      <c r="A83" s="195" t="s">
        <v>156</v>
      </c>
      <c r="B83" s="62">
        <f>+'UWC2 Fee Based Programs'!B28</f>
        <v>0</v>
      </c>
      <c r="C83" s="62">
        <f>+'UWC2 Fee Based Programs'!C28</f>
        <v>0</v>
      </c>
      <c r="D83" s="62">
        <f>+'UWC2 Fee Based Programs'!H28</f>
        <v>0</v>
      </c>
      <c r="E83" s="62">
        <f>+'UWC2 Fee Based Programs'!I28</f>
        <v>0</v>
      </c>
      <c r="F83" s="62">
        <f>+'UWC2 Fee Based Programs'!L28</f>
        <v>0</v>
      </c>
      <c r="G83" s="62">
        <f>+'UWC2 Fee Based Programs'!M28</f>
        <v>0</v>
      </c>
    </row>
    <row r="84" spans="1:7" ht="15.75" x14ac:dyDescent="0.2">
      <c r="A84" s="195" t="s">
        <v>15</v>
      </c>
      <c r="B84" s="62">
        <f>+'Practice Plan'!B28</f>
        <v>0</v>
      </c>
      <c r="C84" s="62">
        <f>+'Practice Plan'!C28</f>
        <v>0</v>
      </c>
      <c r="D84" s="62">
        <f>+'Practice Plan'!H28</f>
        <v>0</v>
      </c>
      <c r="E84" s="62">
        <f>+'Practice Plan'!I28</f>
        <v>0</v>
      </c>
      <c r="F84" s="62">
        <f>+'Practice Plan'!L28</f>
        <v>0</v>
      </c>
      <c r="G84" s="62">
        <f>+'Practice Plan'!M28</f>
        <v>0</v>
      </c>
    </row>
    <row r="85" spans="1:7" x14ac:dyDescent="0.2">
      <c r="A85" s="228"/>
      <c r="B85" s="228"/>
      <c r="C85" s="228"/>
      <c r="D85" s="228"/>
      <c r="E85" s="228"/>
      <c r="F85" s="228"/>
      <c r="G85" s="228"/>
    </row>
    <row r="86" spans="1:7" x14ac:dyDescent="0.2">
      <c r="A86" s="422" t="s">
        <v>65</v>
      </c>
      <c r="B86" s="423"/>
      <c r="C86" s="423"/>
      <c r="D86" s="423"/>
      <c r="E86" s="423"/>
      <c r="F86" s="423"/>
      <c r="G86" s="424"/>
    </row>
    <row r="87" spans="1:7" ht="15.75" x14ac:dyDescent="0.2">
      <c r="A87" s="229"/>
      <c r="B87" s="58" t="s">
        <v>41</v>
      </c>
      <c r="C87" s="58" t="s">
        <v>157</v>
      </c>
      <c r="D87" s="58" t="s">
        <v>1</v>
      </c>
      <c r="E87" s="58" t="s">
        <v>2</v>
      </c>
      <c r="F87" s="58" t="s">
        <v>39</v>
      </c>
      <c r="G87" s="58" t="s">
        <v>40</v>
      </c>
    </row>
    <row r="88" spans="1:7" ht="15.75" x14ac:dyDescent="0.2">
      <c r="A88" s="195" t="s">
        <v>37</v>
      </c>
      <c r="B88" s="61"/>
      <c r="C88" s="63">
        <f t="shared" ref="C88:D97" si="2">IFERROR(+(C75-B75)/B75,0)</f>
        <v>0</v>
      </c>
      <c r="D88" s="63">
        <f t="shared" si="2"/>
        <v>0</v>
      </c>
      <c r="E88" s="63">
        <f t="shared" ref="E88:G88" si="3">IFERROR(+(E75-D75)/D75,0)</f>
        <v>0</v>
      </c>
      <c r="F88" s="63">
        <f t="shared" si="3"/>
        <v>0</v>
      </c>
      <c r="G88" s="63">
        <f t="shared" si="3"/>
        <v>0</v>
      </c>
    </row>
    <row r="89" spans="1:7" ht="15.75" x14ac:dyDescent="0.2">
      <c r="A89" s="195" t="s">
        <v>52</v>
      </c>
      <c r="B89" s="61"/>
      <c r="C89" s="63">
        <f t="shared" si="2"/>
        <v>0</v>
      </c>
      <c r="D89" s="63">
        <f t="shared" si="2"/>
        <v>0</v>
      </c>
      <c r="E89" s="63">
        <f t="shared" ref="E89:G89" si="4">IFERROR(+(E76-D76)/D76,0)</f>
        <v>0</v>
      </c>
      <c r="F89" s="63">
        <f t="shared" si="4"/>
        <v>0</v>
      </c>
      <c r="G89" s="63">
        <f t="shared" si="4"/>
        <v>0</v>
      </c>
    </row>
    <row r="90" spans="1:7" ht="15.75" x14ac:dyDescent="0.2">
      <c r="A90" s="195" t="s">
        <v>17</v>
      </c>
      <c r="B90" s="61"/>
      <c r="C90" s="63">
        <f t="shared" si="2"/>
        <v>0</v>
      </c>
      <c r="D90" s="63">
        <f t="shared" si="2"/>
        <v>0</v>
      </c>
      <c r="E90" s="63">
        <f t="shared" ref="E90:G90" si="5">IFERROR(+(E77-D77)/D77,0)</f>
        <v>0</v>
      </c>
      <c r="F90" s="63">
        <f t="shared" si="5"/>
        <v>0</v>
      </c>
      <c r="G90" s="63">
        <f t="shared" si="5"/>
        <v>0</v>
      </c>
    </row>
    <row r="91" spans="1:7" ht="15.75" x14ac:dyDescent="0.2">
      <c r="A91" s="195" t="s">
        <v>18</v>
      </c>
      <c r="B91" s="61"/>
      <c r="C91" s="63">
        <f t="shared" si="2"/>
        <v>0</v>
      </c>
      <c r="D91" s="63">
        <f t="shared" si="2"/>
        <v>0</v>
      </c>
      <c r="E91" s="63">
        <f t="shared" ref="E91:G91" si="6">IFERROR(+(E78-D78)/D78,0)</f>
        <v>0</v>
      </c>
      <c r="F91" s="63">
        <f t="shared" si="6"/>
        <v>0</v>
      </c>
      <c r="G91" s="63">
        <f t="shared" si="6"/>
        <v>0</v>
      </c>
    </row>
    <row r="92" spans="1:7" ht="15.75" x14ac:dyDescent="0.2">
      <c r="A92" s="195" t="s">
        <v>19</v>
      </c>
      <c r="B92" s="61"/>
      <c r="C92" s="63">
        <f t="shared" si="2"/>
        <v>0</v>
      </c>
      <c r="D92" s="63">
        <f t="shared" si="2"/>
        <v>0</v>
      </c>
      <c r="E92" s="63">
        <f t="shared" ref="E92:G92" si="7">IFERROR(+(E79-D79)/D79,0)</f>
        <v>0</v>
      </c>
      <c r="F92" s="63">
        <f t="shared" si="7"/>
        <v>0</v>
      </c>
      <c r="G92" s="63">
        <f t="shared" si="7"/>
        <v>0</v>
      </c>
    </row>
    <row r="93" spans="1:7" ht="15.75" x14ac:dyDescent="0.2">
      <c r="A93" s="195" t="s">
        <v>20</v>
      </c>
      <c r="B93" s="61"/>
      <c r="C93" s="63">
        <f t="shared" si="2"/>
        <v>0</v>
      </c>
      <c r="D93" s="63">
        <f t="shared" si="2"/>
        <v>0</v>
      </c>
      <c r="E93" s="63">
        <f t="shared" ref="E93:G93" si="8">IFERROR(+(E80-D80)/D80,0)</f>
        <v>0</v>
      </c>
      <c r="F93" s="63">
        <f t="shared" si="8"/>
        <v>0</v>
      </c>
      <c r="G93" s="63">
        <f t="shared" si="8"/>
        <v>0</v>
      </c>
    </row>
    <row r="94" spans="1:7" ht="15.75" x14ac:dyDescent="0.2">
      <c r="A94" s="195" t="s">
        <v>152</v>
      </c>
      <c r="B94" s="61"/>
      <c r="C94" s="63">
        <f t="shared" si="2"/>
        <v>0</v>
      </c>
      <c r="D94" s="63">
        <f t="shared" si="2"/>
        <v>0</v>
      </c>
      <c r="E94" s="63">
        <f t="shared" ref="E94:G95" si="9">IFERROR(+(E81-D81)/D81,0)</f>
        <v>0</v>
      </c>
      <c r="F94" s="63">
        <f t="shared" si="9"/>
        <v>0</v>
      </c>
      <c r="G94" s="63">
        <f t="shared" si="9"/>
        <v>0</v>
      </c>
    </row>
    <row r="95" spans="1:7" ht="15.75" x14ac:dyDescent="0.2">
      <c r="A95" s="195" t="s">
        <v>97</v>
      </c>
      <c r="B95" s="61"/>
      <c r="C95" s="63">
        <f t="shared" ref="C95" si="10">IFERROR(+(C82-B82)/B82,0)</f>
        <v>0</v>
      </c>
      <c r="D95" s="63">
        <f t="shared" si="2"/>
        <v>0</v>
      </c>
      <c r="E95" s="63">
        <f t="shared" si="9"/>
        <v>0</v>
      </c>
      <c r="F95" s="63">
        <f t="shared" si="9"/>
        <v>0</v>
      </c>
      <c r="G95" s="63">
        <f t="shared" si="9"/>
        <v>0</v>
      </c>
    </row>
    <row r="96" spans="1:7" ht="15.75" x14ac:dyDescent="0.2">
      <c r="A96" s="195" t="s">
        <v>156</v>
      </c>
      <c r="B96" s="61"/>
      <c r="C96" s="63">
        <f>IFERROR(+(C83-B83)/B83,0)</f>
        <v>0</v>
      </c>
      <c r="D96" s="63">
        <f t="shared" si="2"/>
        <v>0</v>
      </c>
      <c r="E96" s="63">
        <f t="shared" ref="E96:G96" si="11">IFERROR(+(E83-D83)/D83,0)</f>
        <v>0</v>
      </c>
      <c r="F96" s="63">
        <f t="shared" si="11"/>
        <v>0</v>
      </c>
      <c r="G96" s="63">
        <f t="shared" si="11"/>
        <v>0</v>
      </c>
    </row>
    <row r="97" spans="1:7" ht="15.75" x14ac:dyDescent="0.2">
      <c r="A97" s="195" t="s">
        <v>15</v>
      </c>
      <c r="B97" s="61"/>
      <c r="C97" s="63">
        <f t="shared" ref="C97" si="12">IFERROR(+(C84-B84)/B84,0)</f>
        <v>0</v>
      </c>
      <c r="D97" s="63">
        <f t="shared" si="2"/>
        <v>0</v>
      </c>
      <c r="E97" s="63">
        <f t="shared" ref="E97:G97" si="13">IFERROR(+(E84-D84)/D84,0)</f>
        <v>0</v>
      </c>
      <c r="F97" s="63">
        <f t="shared" si="13"/>
        <v>0</v>
      </c>
      <c r="G97" s="63">
        <f t="shared" si="13"/>
        <v>0</v>
      </c>
    </row>
    <row r="98" spans="1:7" x14ac:dyDescent="0.2">
      <c r="A98" s="228"/>
      <c r="B98" s="228"/>
      <c r="C98" s="228"/>
      <c r="D98" s="228"/>
      <c r="E98" s="228"/>
      <c r="F98" s="228"/>
      <c r="G98" s="228"/>
    </row>
    <row r="100" spans="1:7" x14ac:dyDescent="0.2">
      <c r="B100" s="65"/>
    </row>
    <row r="101" spans="1:7" x14ac:dyDescent="0.2">
      <c r="B101" s="65"/>
    </row>
    <row r="102" spans="1:7" x14ac:dyDescent="0.2">
      <c r="B102" s="65"/>
    </row>
    <row r="103" spans="1:7" x14ac:dyDescent="0.2">
      <c r="B103" s="65"/>
    </row>
    <row r="104" spans="1:7" x14ac:dyDescent="0.2">
      <c r="B104" s="65"/>
    </row>
    <row r="105" spans="1:7" x14ac:dyDescent="0.2">
      <c r="B105" s="65"/>
    </row>
    <row r="106" spans="1:7" x14ac:dyDescent="0.2">
      <c r="B106" s="65"/>
    </row>
    <row r="107" spans="1:7" x14ac:dyDescent="0.2">
      <c r="B107" s="65"/>
    </row>
    <row r="108" spans="1:7" x14ac:dyDescent="0.2">
      <c r="B108" s="65"/>
    </row>
    <row r="109" spans="1:7" x14ac:dyDescent="0.2">
      <c r="B109" s="65"/>
    </row>
    <row r="110" spans="1:7" x14ac:dyDescent="0.2">
      <c r="B110" s="65"/>
    </row>
    <row r="111" spans="1:7" x14ac:dyDescent="0.2">
      <c r="B111" s="65"/>
    </row>
    <row r="112" spans="1:7" x14ac:dyDescent="0.2">
      <c r="B112" s="65"/>
    </row>
    <row r="113" spans="2:2" x14ac:dyDescent="0.2">
      <c r="B113" s="65"/>
    </row>
    <row r="114" spans="2:2" x14ac:dyDescent="0.2">
      <c r="B114" s="65"/>
    </row>
    <row r="115" spans="2:2" x14ac:dyDescent="0.2">
      <c r="B115" s="65"/>
    </row>
    <row r="116" spans="2:2" x14ac:dyDescent="0.2">
      <c r="B116" s="65"/>
    </row>
    <row r="117" spans="2:2" x14ac:dyDescent="0.2">
      <c r="B117" s="65"/>
    </row>
    <row r="118" spans="2:2" x14ac:dyDescent="0.2">
      <c r="B118" s="65"/>
    </row>
    <row r="119" spans="2:2" x14ac:dyDescent="0.2">
      <c r="B119" s="65"/>
    </row>
    <row r="120" spans="2:2" x14ac:dyDescent="0.2">
      <c r="B120" s="65"/>
    </row>
    <row r="121" spans="2:2" x14ac:dyDescent="0.2">
      <c r="B121" s="65"/>
    </row>
    <row r="122" spans="2:2" x14ac:dyDescent="0.2">
      <c r="B122" s="65"/>
    </row>
    <row r="123" spans="2:2" x14ac:dyDescent="0.2">
      <c r="B123" s="65"/>
    </row>
    <row r="124" spans="2:2" x14ac:dyDescent="0.2">
      <c r="B124" s="65"/>
    </row>
    <row r="125" spans="2:2" x14ac:dyDescent="0.2">
      <c r="B125" s="65"/>
    </row>
    <row r="126" spans="2:2" x14ac:dyDescent="0.2">
      <c r="B126" s="65"/>
    </row>
    <row r="127" spans="2:2" x14ac:dyDescent="0.2">
      <c r="B127" s="65"/>
    </row>
    <row r="128" spans="2:2" x14ac:dyDescent="0.2">
      <c r="B128" s="65"/>
    </row>
    <row r="129" spans="2:2" x14ac:dyDescent="0.2">
      <c r="B129" s="65"/>
    </row>
    <row r="130" spans="2:2" x14ac:dyDescent="0.2">
      <c r="B130" s="65"/>
    </row>
    <row r="131" spans="2:2" x14ac:dyDescent="0.2">
      <c r="B131" s="65"/>
    </row>
    <row r="132" spans="2:2" x14ac:dyDescent="0.2">
      <c r="B132" s="65"/>
    </row>
    <row r="133" spans="2:2" x14ac:dyDescent="0.2">
      <c r="B133" s="65"/>
    </row>
    <row r="134" spans="2:2" x14ac:dyDescent="0.2">
      <c r="B134" s="65"/>
    </row>
    <row r="135" spans="2:2" x14ac:dyDescent="0.2">
      <c r="B135" s="65"/>
    </row>
    <row r="136" spans="2:2" x14ac:dyDescent="0.2">
      <c r="B136" s="65"/>
    </row>
    <row r="137" spans="2:2" x14ac:dyDescent="0.2">
      <c r="B137" s="65"/>
    </row>
    <row r="138" spans="2:2" x14ac:dyDescent="0.2">
      <c r="B138" s="65"/>
    </row>
    <row r="139" spans="2:2" x14ac:dyDescent="0.2">
      <c r="B139" s="65"/>
    </row>
    <row r="140" spans="2:2" x14ac:dyDescent="0.2">
      <c r="B140" s="65"/>
    </row>
    <row r="141" spans="2:2" x14ac:dyDescent="0.2">
      <c r="B141" s="65"/>
    </row>
    <row r="142" spans="2:2" x14ac:dyDescent="0.2">
      <c r="B142" s="65"/>
    </row>
    <row r="143" spans="2:2" x14ac:dyDescent="0.2">
      <c r="B143" s="65"/>
    </row>
    <row r="144" spans="2:2" x14ac:dyDescent="0.2">
      <c r="B144" s="65"/>
    </row>
    <row r="145" spans="1:16" x14ac:dyDescent="0.2">
      <c r="B145" s="65"/>
    </row>
    <row r="146" spans="1:16" x14ac:dyDescent="0.2">
      <c r="B146" s="65"/>
    </row>
    <row r="147" spans="1:16" x14ac:dyDescent="0.2">
      <c r="B147" s="65"/>
    </row>
    <row r="148" spans="1:16" x14ac:dyDescent="0.2">
      <c r="B148" s="65"/>
    </row>
    <row r="149" spans="1:16" x14ac:dyDescent="0.2">
      <c r="B149" s="65"/>
    </row>
    <row r="150" spans="1:16" x14ac:dyDescent="0.2">
      <c r="B150" s="65"/>
    </row>
    <row r="151" spans="1:16" x14ac:dyDescent="0.2">
      <c r="B151" s="65"/>
    </row>
    <row r="152" spans="1:16" x14ac:dyDescent="0.2">
      <c r="B152" s="65"/>
    </row>
    <row r="153" spans="1:16" x14ac:dyDescent="0.2">
      <c r="B153" s="65"/>
    </row>
    <row r="154" spans="1:16" x14ac:dyDescent="0.2">
      <c r="B154" s="65"/>
    </row>
    <row r="155" spans="1:16" x14ac:dyDescent="0.2">
      <c r="B155" s="65"/>
    </row>
    <row r="156" spans="1:16" x14ac:dyDescent="0.2">
      <c r="B156" s="65"/>
    </row>
    <row r="157" spans="1:16" x14ac:dyDescent="0.2">
      <c r="B157" s="65"/>
    </row>
    <row r="158" spans="1:16" ht="15.75" x14ac:dyDescent="0.25">
      <c r="A158" s="129"/>
      <c r="B158" s="129"/>
      <c r="C158" s="129"/>
      <c r="D158" s="129"/>
      <c r="E158" s="129"/>
      <c r="F158" s="129"/>
      <c r="G158" s="129"/>
      <c r="H158" s="129"/>
    </row>
    <row r="159" spans="1:16" s="155" customFormat="1" ht="15.75" x14ac:dyDescent="0.25">
      <c r="A159" s="154"/>
      <c r="B159" s="154"/>
      <c r="C159" s="154"/>
      <c r="D159" s="154"/>
      <c r="E159" s="154"/>
      <c r="F159" s="154"/>
      <c r="G159" s="154"/>
      <c r="H159" s="154"/>
      <c r="J159" s="57"/>
      <c r="K159" s="57"/>
      <c r="L159" s="57"/>
      <c r="M159" s="57"/>
      <c r="N159" s="57"/>
      <c r="O159" s="57"/>
      <c r="P159" s="57"/>
    </row>
    <row r="160" spans="1:16" s="169" customFormat="1" x14ac:dyDescent="0.2">
      <c r="A160" s="196"/>
      <c r="B160" s="196" t="s">
        <v>95</v>
      </c>
      <c r="C160" s="197" t="s">
        <v>41</v>
      </c>
      <c r="D160" s="197" t="s">
        <v>157</v>
      </c>
      <c r="E160" s="197" t="s">
        <v>1</v>
      </c>
      <c r="F160" s="197" t="s">
        <v>2</v>
      </c>
      <c r="G160" s="197" t="s">
        <v>39</v>
      </c>
      <c r="H160" s="197" t="s">
        <v>40</v>
      </c>
      <c r="J160" s="57"/>
      <c r="K160" s="57"/>
      <c r="L160" s="57"/>
      <c r="M160" s="57"/>
      <c r="N160" s="57"/>
      <c r="O160" s="57"/>
      <c r="P160" s="57"/>
    </row>
    <row r="161" spans="1:16" s="169" customFormat="1" x14ac:dyDescent="0.2">
      <c r="A161" s="198" t="s">
        <v>37</v>
      </c>
      <c r="B161" s="198" t="s">
        <v>99</v>
      </c>
      <c r="C161" s="199">
        <f t="shared" ref="C161:H161" si="14">+B26+B27</f>
        <v>0</v>
      </c>
      <c r="D161" s="199">
        <f t="shared" si="14"/>
        <v>0</v>
      </c>
      <c r="E161" s="199">
        <f t="shared" si="14"/>
        <v>0</v>
      </c>
      <c r="F161" s="199">
        <f t="shared" si="14"/>
        <v>0</v>
      </c>
      <c r="G161" s="199">
        <f t="shared" si="14"/>
        <v>0</v>
      </c>
      <c r="H161" s="199">
        <f t="shared" si="14"/>
        <v>0</v>
      </c>
      <c r="J161" s="57"/>
      <c r="K161" s="57"/>
      <c r="L161" s="57"/>
      <c r="M161" s="57"/>
      <c r="N161" s="57"/>
      <c r="O161" s="57"/>
      <c r="P161" s="57"/>
    </row>
    <row r="162" spans="1:16" s="169" customFormat="1" x14ac:dyDescent="0.2">
      <c r="A162" s="198" t="s">
        <v>37</v>
      </c>
      <c r="B162" s="198" t="s">
        <v>98</v>
      </c>
      <c r="C162" s="199">
        <f>+B75</f>
        <v>0</v>
      </c>
      <c r="D162" s="199">
        <f t="shared" ref="D162:H162" si="15">+C75</f>
        <v>0</v>
      </c>
      <c r="E162" s="199">
        <f t="shared" si="15"/>
        <v>0</v>
      </c>
      <c r="F162" s="199">
        <f t="shared" si="15"/>
        <v>0</v>
      </c>
      <c r="G162" s="199">
        <f t="shared" si="15"/>
        <v>0</v>
      </c>
      <c r="H162" s="199">
        <f t="shared" si="15"/>
        <v>0</v>
      </c>
    </row>
    <row r="163" spans="1:16" s="169" customFormat="1" x14ac:dyDescent="0.2">
      <c r="A163" s="198" t="s">
        <v>52</v>
      </c>
      <c r="B163" s="198" t="s">
        <v>99</v>
      </c>
      <c r="C163" s="199">
        <f>+B28+B29</f>
        <v>0</v>
      </c>
      <c r="D163" s="199">
        <f t="shared" ref="D163:H163" si="16">+C28+C29</f>
        <v>0</v>
      </c>
      <c r="E163" s="199">
        <f t="shared" si="16"/>
        <v>0</v>
      </c>
      <c r="F163" s="199">
        <f t="shared" si="16"/>
        <v>0</v>
      </c>
      <c r="G163" s="199">
        <f t="shared" si="16"/>
        <v>0</v>
      </c>
      <c r="H163" s="199">
        <f t="shared" si="16"/>
        <v>0</v>
      </c>
    </row>
    <row r="164" spans="1:16" s="169" customFormat="1" x14ac:dyDescent="0.2">
      <c r="A164" s="198" t="s">
        <v>52</v>
      </c>
      <c r="B164" s="198" t="s">
        <v>98</v>
      </c>
      <c r="C164" s="199">
        <f>+B76</f>
        <v>0</v>
      </c>
      <c r="D164" s="199">
        <f t="shared" ref="D164:H164" si="17">+C76</f>
        <v>0</v>
      </c>
      <c r="E164" s="199">
        <f t="shared" si="17"/>
        <v>0</v>
      </c>
      <c r="F164" s="199">
        <f t="shared" si="17"/>
        <v>0</v>
      </c>
      <c r="G164" s="199">
        <f t="shared" si="17"/>
        <v>0</v>
      </c>
      <c r="H164" s="199">
        <f t="shared" si="17"/>
        <v>0</v>
      </c>
    </row>
    <row r="165" spans="1:16" s="169" customFormat="1" x14ac:dyDescent="0.2">
      <c r="A165" s="198" t="s">
        <v>100</v>
      </c>
      <c r="B165" s="198" t="s">
        <v>96</v>
      </c>
      <c r="C165" s="199">
        <f>+B30</f>
        <v>0</v>
      </c>
      <c r="D165" s="199">
        <f t="shared" ref="D165:H165" si="18">+C30</f>
        <v>0</v>
      </c>
      <c r="E165" s="199">
        <f t="shared" si="18"/>
        <v>0</v>
      </c>
      <c r="F165" s="199">
        <f t="shared" si="18"/>
        <v>0</v>
      </c>
      <c r="G165" s="199">
        <f t="shared" si="18"/>
        <v>0</v>
      </c>
      <c r="H165" s="199">
        <f t="shared" si="18"/>
        <v>0</v>
      </c>
    </row>
    <row r="166" spans="1:16" s="169" customFormat="1" x14ac:dyDescent="0.2">
      <c r="A166" s="198" t="s">
        <v>100</v>
      </c>
      <c r="B166" s="198" t="s">
        <v>98</v>
      </c>
      <c r="C166" s="199">
        <f>+B77</f>
        <v>0</v>
      </c>
      <c r="D166" s="199">
        <f t="shared" ref="D166:H166" si="19">+C77</f>
        <v>0</v>
      </c>
      <c r="E166" s="199">
        <f t="shared" si="19"/>
        <v>0</v>
      </c>
      <c r="F166" s="199">
        <f t="shared" si="19"/>
        <v>0</v>
      </c>
      <c r="G166" s="199">
        <f t="shared" si="19"/>
        <v>0</v>
      </c>
      <c r="H166" s="199">
        <f t="shared" si="19"/>
        <v>0</v>
      </c>
    </row>
    <row r="167" spans="1:16" s="169" customFormat="1" x14ac:dyDescent="0.2">
      <c r="A167" s="198" t="s">
        <v>94</v>
      </c>
      <c r="B167" s="198" t="s">
        <v>96</v>
      </c>
      <c r="C167" s="199">
        <f>+B31+B32</f>
        <v>0</v>
      </c>
      <c r="D167" s="199">
        <f t="shared" ref="D167:H167" si="20">+C31+C32</f>
        <v>0</v>
      </c>
      <c r="E167" s="199">
        <f t="shared" si="20"/>
        <v>0</v>
      </c>
      <c r="F167" s="199">
        <f t="shared" si="20"/>
        <v>0</v>
      </c>
      <c r="G167" s="199">
        <f t="shared" si="20"/>
        <v>0</v>
      </c>
      <c r="H167" s="199">
        <f t="shared" si="20"/>
        <v>0</v>
      </c>
    </row>
    <row r="168" spans="1:16" s="169" customFormat="1" x14ac:dyDescent="0.2">
      <c r="A168" s="198" t="s">
        <v>94</v>
      </c>
      <c r="B168" s="198" t="s">
        <v>98</v>
      </c>
      <c r="C168" s="199">
        <f>+B78+B79</f>
        <v>0</v>
      </c>
      <c r="D168" s="199">
        <f t="shared" ref="D168:H168" si="21">+C78+C79</f>
        <v>0</v>
      </c>
      <c r="E168" s="199">
        <f t="shared" si="21"/>
        <v>0</v>
      </c>
      <c r="F168" s="199">
        <f t="shared" si="21"/>
        <v>0</v>
      </c>
      <c r="G168" s="199">
        <f t="shared" si="21"/>
        <v>0</v>
      </c>
      <c r="H168" s="199">
        <f t="shared" si="21"/>
        <v>0</v>
      </c>
    </row>
    <row r="169" spans="1:16" s="169" customFormat="1" x14ac:dyDescent="0.2">
      <c r="A169" s="198" t="s">
        <v>206</v>
      </c>
      <c r="B169" s="198" t="s">
        <v>96</v>
      </c>
      <c r="C169" s="199">
        <f>+B33</f>
        <v>0</v>
      </c>
      <c r="D169" s="199">
        <f t="shared" ref="D169:H169" si="22">+C33</f>
        <v>0</v>
      </c>
      <c r="E169" s="199">
        <f t="shared" si="22"/>
        <v>0</v>
      </c>
      <c r="F169" s="199">
        <f t="shared" si="22"/>
        <v>0</v>
      </c>
      <c r="G169" s="199">
        <f t="shared" si="22"/>
        <v>0</v>
      </c>
      <c r="H169" s="199">
        <f t="shared" si="22"/>
        <v>0</v>
      </c>
    </row>
    <row r="170" spans="1:16" s="169" customFormat="1" x14ac:dyDescent="0.2">
      <c r="A170" s="198" t="s">
        <v>206</v>
      </c>
      <c r="B170" s="198" t="s">
        <v>98</v>
      </c>
      <c r="C170" s="199">
        <f>+B80</f>
        <v>0</v>
      </c>
      <c r="D170" s="199">
        <f t="shared" ref="D170:H170" si="23">+C80</f>
        <v>0</v>
      </c>
      <c r="E170" s="199">
        <f t="shared" si="23"/>
        <v>0</v>
      </c>
      <c r="F170" s="199">
        <f t="shared" si="23"/>
        <v>0</v>
      </c>
      <c r="G170" s="199">
        <f t="shared" si="23"/>
        <v>0</v>
      </c>
      <c r="H170" s="199">
        <f t="shared" si="23"/>
        <v>0</v>
      </c>
    </row>
    <row r="171" spans="1:16" s="169" customFormat="1" x14ac:dyDescent="0.2">
      <c r="A171" s="198" t="s">
        <v>101</v>
      </c>
      <c r="B171" s="198" t="s">
        <v>96</v>
      </c>
      <c r="C171" s="199">
        <f>+B34</f>
        <v>0</v>
      </c>
      <c r="D171" s="199">
        <f t="shared" ref="D171:H171" si="24">+C34</f>
        <v>0</v>
      </c>
      <c r="E171" s="199">
        <f t="shared" si="24"/>
        <v>0</v>
      </c>
      <c r="F171" s="199">
        <f t="shared" si="24"/>
        <v>0</v>
      </c>
      <c r="G171" s="199">
        <f t="shared" si="24"/>
        <v>0</v>
      </c>
      <c r="H171" s="199">
        <f t="shared" si="24"/>
        <v>0</v>
      </c>
    </row>
    <row r="172" spans="1:16" s="169" customFormat="1" x14ac:dyDescent="0.2">
      <c r="A172" s="198" t="s">
        <v>101</v>
      </c>
      <c r="B172" s="198" t="s">
        <v>98</v>
      </c>
      <c r="C172" s="199">
        <f>+B81</f>
        <v>0</v>
      </c>
      <c r="D172" s="199">
        <f t="shared" ref="D172:H172" si="25">+C81</f>
        <v>0</v>
      </c>
      <c r="E172" s="199">
        <f t="shared" si="25"/>
        <v>0</v>
      </c>
      <c r="F172" s="199">
        <f t="shared" si="25"/>
        <v>0</v>
      </c>
      <c r="G172" s="199">
        <f t="shared" si="25"/>
        <v>0</v>
      </c>
      <c r="H172" s="199">
        <f t="shared" si="25"/>
        <v>0</v>
      </c>
    </row>
    <row r="173" spans="1:16" s="169" customFormat="1" x14ac:dyDescent="0.2">
      <c r="A173" s="198" t="s">
        <v>97</v>
      </c>
      <c r="B173" s="198" t="s">
        <v>96</v>
      </c>
      <c r="C173" s="199">
        <f>+B35</f>
        <v>0</v>
      </c>
      <c r="D173" s="199">
        <f t="shared" ref="D173:H173" si="26">+C35</f>
        <v>0</v>
      </c>
      <c r="E173" s="199">
        <f t="shared" si="26"/>
        <v>0</v>
      </c>
      <c r="F173" s="199">
        <f t="shared" si="26"/>
        <v>0</v>
      </c>
      <c r="G173" s="199">
        <f t="shared" si="26"/>
        <v>0</v>
      </c>
      <c r="H173" s="199">
        <f t="shared" si="26"/>
        <v>0</v>
      </c>
    </row>
    <row r="174" spans="1:16" s="169" customFormat="1" x14ac:dyDescent="0.2">
      <c r="A174" s="198" t="s">
        <v>97</v>
      </c>
      <c r="B174" s="198" t="s">
        <v>98</v>
      </c>
      <c r="C174" s="199">
        <f>+B82</f>
        <v>0</v>
      </c>
      <c r="D174" s="199">
        <f t="shared" ref="D174:H174" si="27">+C82</f>
        <v>0</v>
      </c>
      <c r="E174" s="199">
        <f t="shared" si="27"/>
        <v>0</v>
      </c>
      <c r="F174" s="199">
        <f t="shared" si="27"/>
        <v>0</v>
      </c>
      <c r="G174" s="199">
        <f t="shared" si="27"/>
        <v>0</v>
      </c>
      <c r="H174" s="199">
        <f t="shared" si="27"/>
        <v>0</v>
      </c>
    </row>
    <row r="175" spans="1:16" s="169" customFormat="1" x14ac:dyDescent="0.2">
      <c r="A175" s="198" t="s">
        <v>156</v>
      </c>
      <c r="B175" s="198" t="s">
        <v>96</v>
      </c>
      <c r="C175" s="199">
        <f>+B36</f>
        <v>0</v>
      </c>
      <c r="D175" s="199">
        <f t="shared" ref="D175:H175" si="28">+C36</f>
        <v>0</v>
      </c>
      <c r="E175" s="199">
        <f t="shared" si="28"/>
        <v>0</v>
      </c>
      <c r="F175" s="199">
        <f t="shared" si="28"/>
        <v>0</v>
      </c>
      <c r="G175" s="199">
        <f t="shared" si="28"/>
        <v>0</v>
      </c>
      <c r="H175" s="199">
        <f t="shared" si="28"/>
        <v>0</v>
      </c>
    </row>
    <row r="176" spans="1:16" s="169" customFormat="1" x14ac:dyDescent="0.2">
      <c r="A176" s="198" t="s">
        <v>156</v>
      </c>
      <c r="B176" s="198" t="s">
        <v>98</v>
      </c>
      <c r="C176" s="199">
        <f>+B83</f>
        <v>0</v>
      </c>
      <c r="D176" s="199">
        <f t="shared" ref="D176:H176" si="29">+C83</f>
        <v>0</v>
      </c>
      <c r="E176" s="199">
        <f t="shared" si="29"/>
        <v>0</v>
      </c>
      <c r="F176" s="199">
        <f t="shared" si="29"/>
        <v>0</v>
      </c>
      <c r="G176" s="199">
        <f t="shared" si="29"/>
        <v>0</v>
      </c>
      <c r="H176" s="199">
        <f t="shared" si="29"/>
        <v>0</v>
      </c>
    </row>
    <row r="177" spans="1:9" s="169" customFormat="1" x14ac:dyDescent="0.2">
      <c r="A177" s="198" t="s">
        <v>53</v>
      </c>
      <c r="B177" s="198" t="s">
        <v>96</v>
      </c>
      <c r="C177" s="199">
        <f>+B37</f>
        <v>0</v>
      </c>
      <c r="D177" s="199">
        <f t="shared" ref="D177:H177" si="30">+C37</f>
        <v>0</v>
      </c>
      <c r="E177" s="199">
        <f t="shared" si="30"/>
        <v>0</v>
      </c>
      <c r="F177" s="199">
        <f t="shared" si="30"/>
        <v>0</v>
      </c>
      <c r="G177" s="199">
        <f t="shared" si="30"/>
        <v>0</v>
      </c>
      <c r="H177" s="199">
        <f t="shared" si="30"/>
        <v>0</v>
      </c>
    </row>
    <row r="178" spans="1:9" s="169" customFormat="1" x14ac:dyDescent="0.2">
      <c r="A178" s="198" t="s">
        <v>53</v>
      </c>
      <c r="B178" s="198" t="s">
        <v>98</v>
      </c>
      <c r="C178" s="199">
        <f>+B84</f>
        <v>0</v>
      </c>
      <c r="D178" s="199">
        <f t="shared" ref="D178:H178" si="31">+C84</f>
        <v>0</v>
      </c>
      <c r="E178" s="199">
        <f t="shared" si="31"/>
        <v>0</v>
      </c>
      <c r="F178" s="199">
        <f t="shared" si="31"/>
        <v>0</v>
      </c>
      <c r="G178" s="199">
        <f t="shared" si="31"/>
        <v>0</v>
      </c>
      <c r="H178" s="199">
        <f t="shared" si="31"/>
        <v>0</v>
      </c>
    </row>
    <row r="179" spans="1:9" s="88" customFormat="1" x14ac:dyDescent="0.2">
      <c r="I179" s="169"/>
    </row>
    <row r="180" spans="1:9" s="65" customFormat="1" x14ac:dyDescent="0.2"/>
    <row r="181" spans="1:9" s="65" customFormat="1" x14ac:dyDescent="0.2"/>
    <row r="182" spans="1:9" s="65" customFormat="1" x14ac:dyDescent="0.2"/>
    <row r="183" spans="1:9" s="65" customFormat="1" x14ac:dyDescent="0.2"/>
    <row r="184" spans="1:9" s="65" customFormat="1" x14ac:dyDescent="0.2"/>
    <row r="185" spans="1:9" s="65" customFormat="1" x14ac:dyDescent="0.2"/>
    <row r="186" spans="1:9" s="65" customFormat="1" x14ac:dyDescent="0.2"/>
    <row r="187" spans="1:9" s="65" customFormat="1" x14ac:dyDescent="0.2"/>
    <row r="188" spans="1:9" s="65" customFormat="1" x14ac:dyDescent="0.2"/>
    <row r="189" spans="1:9" s="65" customFormat="1" x14ac:dyDescent="0.2"/>
    <row r="190" spans="1:9" s="65" customFormat="1" x14ac:dyDescent="0.2"/>
    <row r="191" spans="1:9" s="65" customFormat="1" x14ac:dyDescent="0.2"/>
    <row r="192" spans="1:9" s="65" customFormat="1" x14ac:dyDescent="0.2"/>
    <row r="193" s="65" customFormat="1" x14ac:dyDescent="0.2"/>
    <row r="194" s="65" customFormat="1" x14ac:dyDescent="0.2"/>
    <row r="195" s="65" customFormat="1" x14ac:dyDescent="0.2"/>
    <row r="196" s="65" customFormat="1" x14ac:dyDescent="0.2"/>
    <row r="197" s="65" customFormat="1" x14ac:dyDescent="0.2"/>
    <row r="198" s="65" customFormat="1" x14ac:dyDescent="0.2"/>
    <row r="199" s="65" customFormat="1" x14ac:dyDescent="0.2"/>
    <row r="200" s="65" customFormat="1" x14ac:dyDescent="0.2"/>
    <row r="201" s="65" customFormat="1" x14ac:dyDescent="0.2"/>
    <row r="202" s="65" customFormat="1" x14ac:dyDescent="0.2"/>
    <row r="203" s="65" customFormat="1" x14ac:dyDescent="0.2"/>
    <row r="204" s="65" customFormat="1" x14ac:dyDescent="0.2"/>
    <row r="205" s="65" customFormat="1" x14ac:dyDescent="0.2"/>
    <row r="206" s="65" customFormat="1" x14ac:dyDescent="0.2"/>
    <row r="207" s="65" customFormat="1" x14ac:dyDescent="0.2"/>
    <row r="208" s="65" customFormat="1" x14ac:dyDescent="0.2"/>
    <row r="209" s="65" customFormat="1" x14ac:dyDescent="0.2"/>
    <row r="210" s="65" customFormat="1" x14ac:dyDescent="0.2"/>
    <row r="211" s="65" customFormat="1" x14ac:dyDescent="0.2"/>
    <row r="212" s="65" customFormat="1" x14ac:dyDescent="0.2"/>
    <row r="213" s="65" customFormat="1" x14ac:dyDescent="0.2"/>
    <row r="214" s="65" customFormat="1" x14ac:dyDescent="0.2"/>
    <row r="215" s="65" customFormat="1" x14ac:dyDescent="0.2"/>
    <row r="216" s="65" customFormat="1" x14ac:dyDescent="0.2"/>
    <row r="217" s="65" customFormat="1" x14ac:dyDescent="0.2"/>
    <row r="218" s="65" customFormat="1" x14ac:dyDescent="0.2"/>
    <row r="219" s="65" customFormat="1" x14ac:dyDescent="0.2"/>
    <row r="220" s="65" customFormat="1" x14ac:dyDescent="0.2"/>
    <row r="221" s="65" customFormat="1" x14ac:dyDescent="0.2"/>
    <row r="222" s="65" customFormat="1" x14ac:dyDescent="0.2"/>
    <row r="223" s="65" customFormat="1" x14ac:dyDescent="0.2"/>
    <row r="224" s="65" customFormat="1" x14ac:dyDescent="0.2"/>
    <row r="225" s="65" customFormat="1" x14ac:dyDescent="0.2"/>
    <row r="226" s="65" customFormat="1" x14ac:dyDescent="0.2"/>
    <row r="227" s="65" customFormat="1" x14ac:dyDescent="0.2"/>
    <row r="228" s="65" customFormat="1" x14ac:dyDescent="0.2"/>
    <row r="229" s="65" customFormat="1" x14ac:dyDescent="0.2"/>
    <row r="230" s="65" customFormat="1" x14ac:dyDescent="0.2"/>
    <row r="231" s="65" customFormat="1" x14ac:dyDescent="0.2"/>
    <row r="232" s="65" customFormat="1" x14ac:dyDescent="0.2"/>
    <row r="233" s="65" customFormat="1" x14ac:dyDescent="0.2"/>
    <row r="234" s="65" customFormat="1" x14ac:dyDescent="0.2"/>
    <row r="235" s="65" customFormat="1" x14ac:dyDescent="0.2"/>
    <row r="236" s="65" customFormat="1" x14ac:dyDescent="0.2"/>
    <row r="237" s="65" customFormat="1" x14ac:dyDescent="0.2"/>
    <row r="238" s="65" customFormat="1" x14ac:dyDescent="0.2"/>
    <row r="239" s="65" customFormat="1" x14ac:dyDescent="0.2"/>
    <row r="240" s="65" customFormat="1" x14ac:dyDescent="0.2"/>
    <row r="241" s="65" customFormat="1" x14ac:dyDescent="0.2"/>
    <row r="242" s="65" customFormat="1" x14ac:dyDescent="0.2"/>
    <row r="243" s="65" customFormat="1" x14ac:dyDescent="0.2"/>
    <row r="244" s="65" customFormat="1" x14ac:dyDescent="0.2"/>
    <row r="245" s="65" customFormat="1" x14ac:dyDescent="0.2"/>
    <row r="246" s="65" customFormat="1" x14ac:dyDescent="0.2"/>
    <row r="247" s="65" customFormat="1" x14ac:dyDescent="0.2"/>
    <row r="248" s="65" customFormat="1" x14ac:dyDescent="0.2"/>
    <row r="249" s="65" customFormat="1" x14ac:dyDescent="0.2"/>
    <row r="250" s="65" customFormat="1" x14ac:dyDescent="0.2"/>
    <row r="251" s="65" customFormat="1" x14ac:dyDescent="0.2"/>
    <row r="252" s="65" customFormat="1" x14ac:dyDescent="0.2"/>
    <row r="253" s="65" customFormat="1" x14ac:dyDescent="0.2"/>
    <row r="254" s="65" customFormat="1" x14ac:dyDescent="0.2"/>
    <row r="255" s="65" customFormat="1" x14ac:dyDescent="0.2"/>
    <row r="256" s="65" customFormat="1" x14ac:dyDescent="0.2"/>
    <row r="257" s="65" customFormat="1" x14ac:dyDescent="0.2"/>
    <row r="258" s="65" customFormat="1" x14ac:dyDescent="0.2"/>
    <row r="259" s="65" customFormat="1" x14ac:dyDescent="0.2"/>
    <row r="260" s="65" customFormat="1" x14ac:dyDescent="0.2"/>
    <row r="261" s="65" customFormat="1" x14ac:dyDescent="0.2"/>
    <row r="262" s="65" customFormat="1" x14ac:dyDescent="0.2"/>
    <row r="263" s="65" customFormat="1" x14ac:dyDescent="0.2"/>
    <row r="264" s="65" customFormat="1" x14ac:dyDescent="0.2"/>
    <row r="265" s="65" customFormat="1" x14ac:dyDescent="0.2"/>
    <row r="266" s="65" customFormat="1" x14ac:dyDescent="0.2"/>
    <row r="267" s="65" customFormat="1" x14ac:dyDescent="0.2"/>
    <row r="268" s="65" customFormat="1" x14ac:dyDescent="0.2"/>
    <row r="269" s="65" customFormat="1" x14ac:dyDescent="0.2"/>
    <row r="270" s="65" customFormat="1" x14ac:dyDescent="0.2"/>
    <row r="271" s="65" customFormat="1" x14ac:dyDescent="0.2"/>
    <row r="272" s="65" customFormat="1" x14ac:dyDescent="0.2"/>
    <row r="273" s="65" customFormat="1" x14ac:dyDescent="0.2"/>
    <row r="274" s="65" customFormat="1" x14ac:dyDescent="0.2"/>
    <row r="275" s="65" customFormat="1" x14ac:dyDescent="0.2"/>
    <row r="276" s="65" customFormat="1" x14ac:dyDescent="0.2"/>
    <row r="277" s="65" customFormat="1" x14ac:dyDescent="0.2"/>
    <row r="278" s="65" customFormat="1" x14ac:dyDescent="0.2"/>
    <row r="279" s="65" customFormat="1" x14ac:dyDescent="0.2"/>
    <row r="280" s="65" customFormat="1" x14ac:dyDescent="0.2"/>
    <row r="281" s="65" customFormat="1" x14ac:dyDescent="0.2"/>
    <row r="282" s="65" customFormat="1" x14ac:dyDescent="0.2"/>
    <row r="283" s="65" customFormat="1" x14ac:dyDescent="0.2"/>
    <row r="284" s="65" customFormat="1" x14ac:dyDescent="0.2"/>
    <row r="285" s="65" customFormat="1" x14ac:dyDescent="0.2"/>
    <row r="286" s="65" customFormat="1" x14ac:dyDescent="0.2"/>
    <row r="287" s="65" customFormat="1" x14ac:dyDescent="0.2"/>
    <row r="288" s="65" customFormat="1" x14ac:dyDescent="0.2"/>
    <row r="289" s="65" customFormat="1" x14ac:dyDescent="0.2"/>
    <row r="290" s="65" customFormat="1" x14ac:dyDescent="0.2"/>
    <row r="291" s="65" customFormat="1" x14ac:dyDescent="0.2"/>
    <row r="292" s="65" customFormat="1" x14ac:dyDescent="0.2"/>
    <row r="293" s="65" customFormat="1" x14ac:dyDescent="0.2"/>
    <row r="294" s="65" customFormat="1" x14ac:dyDescent="0.2"/>
    <row r="295" s="65" customFormat="1" x14ac:dyDescent="0.2"/>
    <row r="296" s="65" customFormat="1" x14ac:dyDescent="0.2"/>
    <row r="297" s="65" customFormat="1" x14ac:dyDescent="0.2"/>
    <row r="298" s="65" customFormat="1" x14ac:dyDescent="0.2"/>
    <row r="299" s="65" customFormat="1" x14ac:dyDescent="0.2"/>
    <row r="300" s="65" customFormat="1" x14ac:dyDescent="0.2"/>
    <row r="301" s="65" customFormat="1" x14ac:dyDescent="0.2"/>
    <row r="302" s="65" customFormat="1" x14ac:dyDescent="0.2"/>
    <row r="303" s="65" customFormat="1" x14ac:dyDescent="0.2"/>
    <row r="304" s="65" customFormat="1" x14ac:dyDescent="0.2"/>
    <row r="305" s="65" customFormat="1" x14ac:dyDescent="0.2"/>
    <row r="306" s="65" customFormat="1" x14ac:dyDescent="0.2"/>
    <row r="307" s="65" customFormat="1" x14ac:dyDescent="0.2"/>
    <row r="308" s="65" customFormat="1" x14ac:dyDescent="0.2"/>
    <row r="309" s="65" customFormat="1" x14ac:dyDescent="0.2"/>
    <row r="310" s="65" customFormat="1" x14ac:dyDescent="0.2"/>
    <row r="311" s="65" customFormat="1" x14ac:dyDescent="0.2"/>
    <row r="312" s="65" customFormat="1" x14ac:dyDescent="0.2"/>
    <row r="313" s="65" customFormat="1" x14ac:dyDescent="0.2"/>
    <row r="314" s="65" customFormat="1" x14ac:dyDescent="0.2"/>
    <row r="315" s="65" customFormat="1" x14ac:dyDescent="0.2"/>
    <row r="316" s="65" customFormat="1" x14ac:dyDescent="0.2"/>
    <row r="317" s="65" customFormat="1" x14ac:dyDescent="0.2"/>
    <row r="318" s="65" customFormat="1" x14ac:dyDescent="0.2"/>
    <row r="319" s="65" customFormat="1" x14ac:dyDescent="0.2"/>
    <row r="320" s="65" customFormat="1" x14ac:dyDescent="0.2"/>
    <row r="321" s="65" customFormat="1" x14ac:dyDescent="0.2"/>
    <row r="322" s="65" customFormat="1" x14ac:dyDescent="0.2"/>
    <row r="323" s="65" customFormat="1" x14ac:dyDescent="0.2"/>
    <row r="324" s="65" customFormat="1" x14ac:dyDescent="0.2"/>
    <row r="325" s="65" customFormat="1" x14ac:dyDescent="0.2"/>
    <row r="326" s="65" customFormat="1" x14ac:dyDescent="0.2"/>
    <row r="327" s="65" customFormat="1" x14ac:dyDescent="0.2"/>
    <row r="328" s="65" customFormat="1" x14ac:dyDescent="0.2"/>
    <row r="329" s="65" customFormat="1" x14ac:dyDescent="0.2"/>
    <row r="330" s="65" customFormat="1" x14ac:dyDescent="0.2"/>
    <row r="331" s="65" customFormat="1" x14ac:dyDescent="0.2"/>
    <row r="332" s="65" customFormat="1" x14ac:dyDescent="0.2"/>
    <row r="333" s="65" customFormat="1" x14ac:dyDescent="0.2"/>
    <row r="334" s="65" customFormat="1" x14ac:dyDescent="0.2"/>
    <row r="335" s="65" customFormat="1" x14ac:dyDescent="0.2"/>
    <row r="336" s="65" customFormat="1" x14ac:dyDescent="0.2"/>
    <row r="337" s="65" customFormat="1" x14ac:dyDescent="0.2"/>
    <row r="338" s="65" customFormat="1" x14ac:dyDescent="0.2"/>
    <row r="339" s="65" customFormat="1" x14ac:dyDescent="0.2"/>
    <row r="340" s="65" customFormat="1" x14ac:dyDescent="0.2"/>
    <row r="341" s="65" customFormat="1" x14ac:dyDescent="0.2"/>
    <row r="342" s="65" customFormat="1" x14ac:dyDescent="0.2"/>
    <row r="343" s="65" customFormat="1" x14ac:dyDescent="0.2"/>
    <row r="344" s="65" customFormat="1" x14ac:dyDescent="0.2"/>
    <row r="345" s="65" customFormat="1" x14ac:dyDescent="0.2"/>
    <row r="346" s="65" customFormat="1" x14ac:dyDescent="0.2"/>
    <row r="347" s="65" customFormat="1" x14ac:dyDescent="0.2"/>
    <row r="348" s="65" customFormat="1" x14ac:dyDescent="0.2"/>
    <row r="349" s="65" customFormat="1" x14ac:dyDescent="0.2"/>
    <row r="350" s="65" customFormat="1" x14ac:dyDescent="0.2"/>
    <row r="351" s="65" customFormat="1" x14ac:dyDescent="0.2"/>
    <row r="352" s="65" customFormat="1" x14ac:dyDescent="0.2"/>
    <row r="353" s="65" customFormat="1" x14ac:dyDescent="0.2"/>
    <row r="354" s="65" customFormat="1" x14ac:dyDescent="0.2"/>
    <row r="355" s="65" customFormat="1" x14ac:dyDescent="0.2"/>
    <row r="356" s="65" customFormat="1" x14ac:dyDescent="0.2"/>
    <row r="357" s="65" customFormat="1" x14ac:dyDescent="0.2"/>
    <row r="358" s="65" customFormat="1" x14ac:dyDescent="0.2"/>
    <row r="359" s="65" customFormat="1" x14ac:dyDescent="0.2"/>
    <row r="360" s="65" customFormat="1" x14ac:dyDescent="0.2"/>
    <row r="361" s="65" customFormat="1" x14ac:dyDescent="0.2"/>
    <row r="362" s="65" customFormat="1" x14ac:dyDescent="0.2"/>
    <row r="363" s="65" customFormat="1" x14ac:dyDescent="0.2"/>
    <row r="364" s="65" customFormat="1" x14ac:dyDescent="0.2"/>
    <row r="365" s="65" customFormat="1" x14ac:dyDescent="0.2"/>
    <row r="366" s="65" customFormat="1" x14ac:dyDescent="0.2"/>
    <row r="367" s="65" customFormat="1" x14ac:dyDescent="0.2"/>
    <row r="368" s="65" customFormat="1" x14ac:dyDescent="0.2"/>
    <row r="369" s="65" customFormat="1" x14ac:dyDescent="0.2"/>
    <row r="370" s="65" customFormat="1" x14ac:dyDescent="0.2"/>
    <row r="371" s="65" customFormat="1" x14ac:dyDescent="0.2"/>
    <row r="372" s="65" customFormat="1" x14ac:dyDescent="0.2"/>
    <row r="373" s="65" customFormat="1" x14ac:dyDescent="0.2"/>
    <row r="374" s="65" customFormat="1" x14ac:dyDescent="0.2"/>
    <row r="375" s="65" customFormat="1" x14ac:dyDescent="0.2"/>
    <row r="376" s="65" customFormat="1" x14ac:dyDescent="0.2"/>
    <row r="377" s="65" customFormat="1" x14ac:dyDescent="0.2"/>
    <row r="378" s="65" customFormat="1" x14ac:dyDescent="0.2"/>
    <row r="379" s="65" customFormat="1" x14ac:dyDescent="0.2"/>
    <row r="380" s="65" customFormat="1" x14ac:dyDescent="0.2"/>
    <row r="381" s="65" customFormat="1" x14ac:dyDescent="0.2"/>
    <row r="382" s="65" customFormat="1" x14ac:dyDescent="0.2"/>
    <row r="383" s="65" customFormat="1" x14ac:dyDescent="0.2"/>
    <row r="384" s="65" customFormat="1" x14ac:dyDescent="0.2"/>
    <row r="385" s="65" customFormat="1" x14ac:dyDescent="0.2"/>
    <row r="386" s="65" customFormat="1" x14ac:dyDescent="0.2"/>
    <row r="387" s="65" customFormat="1" x14ac:dyDescent="0.2"/>
    <row r="388" s="65" customFormat="1" x14ac:dyDescent="0.2"/>
    <row r="389" s="65" customFormat="1" x14ac:dyDescent="0.2"/>
    <row r="390" s="65" customFormat="1" x14ac:dyDescent="0.2"/>
    <row r="391" s="65" customFormat="1" x14ac:dyDescent="0.2"/>
    <row r="392" s="65" customFormat="1" x14ac:dyDescent="0.2"/>
    <row r="393" s="65" customFormat="1" x14ac:dyDescent="0.2"/>
    <row r="394" s="65" customFormat="1" x14ac:dyDescent="0.2"/>
    <row r="395" s="65" customFormat="1" x14ac:dyDescent="0.2"/>
    <row r="396" s="65" customFormat="1" x14ac:dyDescent="0.2"/>
    <row r="397" s="65" customFormat="1" x14ac:dyDescent="0.2"/>
    <row r="398" s="65" customFormat="1" x14ac:dyDescent="0.2"/>
    <row r="399" s="65" customFormat="1" x14ac:dyDescent="0.2"/>
    <row r="400" s="65" customFormat="1" x14ac:dyDescent="0.2"/>
    <row r="401" s="65" customFormat="1" x14ac:dyDescent="0.2"/>
    <row r="402" s="65" customFormat="1" x14ac:dyDescent="0.2"/>
    <row r="403" s="65" customFormat="1" x14ac:dyDescent="0.2"/>
    <row r="404" s="65" customFormat="1" x14ac:dyDescent="0.2"/>
    <row r="405" s="65" customFormat="1" x14ac:dyDescent="0.2"/>
    <row r="406" s="65" customFormat="1" x14ac:dyDescent="0.2"/>
    <row r="407" s="65" customFormat="1" x14ac:dyDescent="0.2"/>
    <row r="408" s="65" customFormat="1" x14ac:dyDescent="0.2"/>
    <row r="409" s="65" customFormat="1" x14ac:dyDescent="0.2"/>
    <row r="410" s="65" customFormat="1" x14ac:dyDescent="0.2"/>
    <row r="411" s="65" customFormat="1" x14ac:dyDescent="0.2"/>
    <row r="412" s="65" customFormat="1" x14ac:dyDescent="0.2"/>
    <row r="413" s="65" customFormat="1" x14ac:dyDescent="0.2"/>
    <row r="414" s="65" customFormat="1" x14ac:dyDescent="0.2"/>
    <row r="415" s="65" customFormat="1" x14ac:dyDescent="0.2"/>
    <row r="416" s="65" customFormat="1" x14ac:dyDescent="0.2"/>
    <row r="417" s="65" customFormat="1" x14ac:dyDescent="0.2"/>
    <row r="418" s="65" customFormat="1" x14ac:dyDescent="0.2"/>
    <row r="419" s="65" customFormat="1" x14ac:dyDescent="0.2"/>
    <row r="420" s="65" customFormat="1" x14ac:dyDescent="0.2"/>
    <row r="421" s="65" customFormat="1" x14ac:dyDescent="0.2"/>
    <row r="422" s="65" customFormat="1" x14ac:dyDescent="0.2"/>
    <row r="423" s="65" customFormat="1" x14ac:dyDescent="0.2"/>
    <row r="424" s="65" customFormat="1" x14ac:dyDescent="0.2"/>
    <row r="425" s="65" customFormat="1" x14ac:dyDescent="0.2"/>
    <row r="426" s="65" customFormat="1" x14ac:dyDescent="0.2"/>
    <row r="427" s="65" customFormat="1" x14ac:dyDescent="0.2"/>
    <row r="428" s="65" customFormat="1" x14ac:dyDescent="0.2"/>
    <row r="429" s="65" customFormat="1" x14ac:dyDescent="0.2"/>
    <row r="430" s="65" customFormat="1" x14ac:dyDescent="0.2"/>
    <row r="431" s="65" customFormat="1" x14ac:dyDescent="0.2"/>
    <row r="432" s="65" customFormat="1" x14ac:dyDescent="0.2"/>
    <row r="433" s="65" customFormat="1" x14ac:dyDescent="0.2"/>
    <row r="434" s="65" customFormat="1" x14ac:dyDescent="0.2"/>
    <row r="435" s="65" customFormat="1" x14ac:dyDescent="0.2"/>
    <row r="436" s="65" customFormat="1" x14ac:dyDescent="0.2"/>
    <row r="437" s="65" customFormat="1" x14ac:dyDescent="0.2"/>
    <row r="438" s="65" customFormat="1" x14ac:dyDescent="0.2"/>
    <row r="439" s="65" customFormat="1" x14ac:dyDescent="0.2"/>
    <row r="440" s="65" customFormat="1" x14ac:dyDescent="0.2"/>
    <row r="441" s="65" customFormat="1" x14ac:dyDescent="0.2"/>
    <row r="442" s="65" customFormat="1" x14ac:dyDescent="0.2"/>
    <row r="443" s="65" customFormat="1" x14ac:dyDescent="0.2"/>
    <row r="444" s="65" customFormat="1" x14ac:dyDescent="0.2"/>
    <row r="445" s="65" customFormat="1" x14ac:dyDescent="0.2"/>
    <row r="446" s="65" customFormat="1" x14ac:dyDescent="0.2"/>
    <row r="447" s="65" customFormat="1" x14ac:dyDescent="0.2"/>
    <row r="448" s="65" customFormat="1" x14ac:dyDescent="0.2"/>
    <row r="449" s="65" customFormat="1" x14ac:dyDescent="0.2"/>
    <row r="450" s="65" customFormat="1" x14ac:dyDescent="0.2"/>
    <row r="451" s="65" customFormat="1" x14ac:dyDescent="0.2"/>
    <row r="452" s="65" customFormat="1" x14ac:dyDescent="0.2"/>
    <row r="453" s="65" customFormat="1" x14ac:dyDescent="0.2"/>
    <row r="454" s="65" customFormat="1" x14ac:dyDescent="0.2"/>
    <row r="455" s="65" customFormat="1" x14ac:dyDescent="0.2"/>
    <row r="456" s="65" customFormat="1" x14ac:dyDescent="0.2"/>
    <row r="457" s="65" customFormat="1" x14ac:dyDescent="0.2"/>
    <row r="458" s="65" customFormat="1" x14ac:dyDescent="0.2"/>
    <row r="459" s="65" customFormat="1" x14ac:dyDescent="0.2"/>
    <row r="460" s="65" customFormat="1" x14ac:dyDescent="0.2"/>
    <row r="461" s="65" customFormat="1" x14ac:dyDescent="0.2"/>
    <row r="462" s="65" customFormat="1" x14ac:dyDescent="0.2"/>
    <row r="463" s="65" customFormat="1" x14ac:dyDescent="0.2"/>
    <row r="464" s="65" customFormat="1" x14ac:dyDescent="0.2"/>
    <row r="465" s="65" customFormat="1" x14ac:dyDescent="0.2"/>
    <row r="466" s="65" customFormat="1" x14ac:dyDescent="0.2"/>
    <row r="467" s="65" customFormat="1" x14ac:dyDescent="0.2"/>
    <row r="468" s="65" customFormat="1" x14ac:dyDescent="0.2"/>
    <row r="469" s="65" customFormat="1" x14ac:dyDescent="0.2"/>
    <row r="470" s="65" customFormat="1" x14ac:dyDescent="0.2"/>
    <row r="471" s="65" customFormat="1" x14ac:dyDescent="0.2"/>
    <row r="472" s="65" customFormat="1" x14ac:dyDescent="0.2"/>
    <row r="473" s="65" customFormat="1" x14ac:dyDescent="0.2"/>
    <row r="474" s="65" customFormat="1" x14ac:dyDescent="0.2"/>
    <row r="475" s="65" customFormat="1" x14ac:dyDescent="0.2"/>
    <row r="476" s="65" customFormat="1" x14ac:dyDescent="0.2"/>
    <row r="477" s="65" customFormat="1" x14ac:dyDescent="0.2"/>
    <row r="478" s="65" customFormat="1" x14ac:dyDescent="0.2"/>
    <row r="479" s="65" customFormat="1" x14ac:dyDescent="0.2"/>
    <row r="480" s="65" customFormat="1" x14ac:dyDescent="0.2"/>
    <row r="481" s="65" customFormat="1" x14ac:dyDescent="0.2"/>
    <row r="482" s="65" customFormat="1" x14ac:dyDescent="0.2"/>
    <row r="483" s="65" customFormat="1" x14ac:dyDescent="0.2"/>
    <row r="484" s="65" customFormat="1" x14ac:dyDescent="0.2"/>
    <row r="485" s="65" customFormat="1" x14ac:dyDescent="0.2"/>
    <row r="486" s="65" customFormat="1" x14ac:dyDescent="0.2"/>
    <row r="487" s="65" customFormat="1" x14ac:dyDescent="0.2"/>
    <row r="488" s="65" customFormat="1" x14ac:dyDescent="0.2"/>
    <row r="489" s="65" customFormat="1" x14ac:dyDescent="0.2"/>
    <row r="490" s="65" customFormat="1" x14ac:dyDescent="0.2"/>
    <row r="491" s="65" customFormat="1" x14ac:dyDescent="0.2"/>
    <row r="492" s="65" customFormat="1" x14ac:dyDescent="0.2"/>
    <row r="493" s="65" customFormat="1" x14ac:dyDescent="0.2"/>
    <row r="494" s="65" customFormat="1" x14ac:dyDescent="0.2"/>
    <row r="495" s="65" customFormat="1" x14ac:dyDescent="0.2"/>
    <row r="496" s="65" customFormat="1" x14ac:dyDescent="0.2"/>
    <row r="497" s="65" customFormat="1" x14ac:dyDescent="0.2"/>
    <row r="498" s="65" customFormat="1" x14ac:dyDescent="0.2"/>
    <row r="499" s="65" customFormat="1" x14ac:dyDescent="0.2"/>
    <row r="500" s="65" customFormat="1" x14ac:dyDescent="0.2"/>
    <row r="501" s="65" customFormat="1" x14ac:dyDescent="0.2"/>
    <row r="502" s="65" customFormat="1" x14ac:dyDescent="0.2"/>
    <row r="503" s="65" customFormat="1" x14ac:dyDescent="0.2"/>
    <row r="504" s="65" customFormat="1" x14ac:dyDescent="0.2"/>
    <row r="505" s="65" customFormat="1" x14ac:dyDescent="0.2"/>
    <row r="506" s="65" customFormat="1" x14ac:dyDescent="0.2"/>
    <row r="507" s="65" customFormat="1" x14ac:dyDescent="0.2"/>
    <row r="508" s="65" customFormat="1" x14ac:dyDescent="0.2"/>
    <row r="509" s="65" customFormat="1" x14ac:dyDescent="0.2"/>
    <row r="510" s="65" customFormat="1" x14ac:dyDescent="0.2"/>
    <row r="511" s="65" customFormat="1" x14ac:dyDescent="0.2"/>
    <row r="512" s="65" customFormat="1" x14ac:dyDescent="0.2"/>
    <row r="513" s="65" customFormat="1" x14ac:dyDescent="0.2"/>
    <row r="514" s="65" customFormat="1" x14ac:dyDescent="0.2"/>
    <row r="515" s="65" customFormat="1" x14ac:dyDescent="0.2"/>
    <row r="516" s="65" customFormat="1" x14ac:dyDescent="0.2"/>
    <row r="517" s="65" customFormat="1" x14ac:dyDescent="0.2"/>
    <row r="518" s="65" customFormat="1" x14ac:dyDescent="0.2"/>
    <row r="519" s="65" customFormat="1" x14ac:dyDescent="0.2"/>
    <row r="520" s="65" customFormat="1" x14ac:dyDescent="0.2"/>
    <row r="521" s="65" customFormat="1" x14ac:dyDescent="0.2"/>
    <row r="522" s="65" customFormat="1" x14ac:dyDescent="0.2"/>
    <row r="523" s="65" customFormat="1" x14ac:dyDescent="0.2"/>
    <row r="524" s="65" customFormat="1" x14ac:dyDescent="0.2"/>
    <row r="525" s="65" customFormat="1" x14ac:dyDescent="0.2"/>
    <row r="526" s="65" customFormat="1" x14ac:dyDescent="0.2"/>
    <row r="527" s="65" customFormat="1" x14ac:dyDescent="0.2"/>
    <row r="528" s="65" customFormat="1" x14ac:dyDescent="0.2"/>
    <row r="529" s="65" customFormat="1" x14ac:dyDescent="0.2"/>
    <row r="530" s="65" customFormat="1" x14ac:dyDescent="0.2"/>
    <row r="531" s="65" customFormat="1" x14ac:dyDescent="0.2"/>
  </sheetData>
  <sheetProtection algorithmName="SHA-512" hashValue="9l3OdxSgJ/lW9zPjLyqunsFasVHji8KM4pXgzyk8FZ868F6ceUVMpQrj3FIcoL5qm/2qF1Yy1nzRoX/ZcRWuXg==" saltValue="5HnEytbOkOKc995aq0yyqA==" spinCount="100000" sheet="1" objects="1" scenarios="1"/>
  <sortState ref="A55:C66">
    <sortCondition ref="C55:C66"/>
  </sortState>
  <mergeCells count="4">
    <mergeCell ref="A39:G39"/>
    <mergeCell ref="A24:G24"/>
    <mergeCell ref="A73:G73"/>
    <mergeCell ref="A86:G86"/>
  </mergeCells>
  <pageMargins left="0.25" right="0.25" top="0.53" bottom="0.19" header="0.3" footer="0.09"/>
  <pageSetup scale="73" fitToHeight="0" orientation="landscape" horizontalDpi="1200" verticalDpi="1200" r:id="rId1"/>
  <rowBreaks count="2" manualBreakCount="2">
    <brk id="53" max="16383" man="1"/>
    <brk id="101"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FFC000"/>
    <pageSetUpPr fitToPage="1"/>
  </sheetPr>
  <dimension ref="A1:P75"/>
  <sheetViews>
    <sheetView zoomScaleNormal="100" workbookViewId="0">
      <selection activeCell="J2" sqref="J2"/>
    </sheetView>
  </sheetViews>
  <sheetFormatPr defaultColWidth="7.140625" defaultRowHeight="15" x14ac:dyDescent="0.25"/>
  <cols>
    <col min="1" max="1" width="26.7109375" bestFit="1" customWidth="1"/>
    <col min="2" max="2" width="13.28515625" customWidth="1"/>
    <col min="3" max="3" width="13.28515625" style="34" customWidth="1"/>
    <col min="4" max="9" width="13.28515625" customWidth="1"/>
  </cols>
  <sheetData>
    <row r="1" spans="1:5" s="34" customFormat="1" x14ac:dyDescent="0.25"/>
    <row r="2" spans="1:5" s="34" customFormat="1" ht="18.75" x14ac:dyDescent="0.3">
      <c r="A2" s="34" t="e">
        <f>LEFT(GOF!A2:N2,(FIND("-",GOF!A2:N2) -1 ))</f>
        <v>#VALUE!</v>
      </c>
      <c r="E2" s="90" t="s">
        <v>93</v>
      </c>
    </row>
    <row r="3" spans="1:5" s="34" customFormat="1" ht="8.25" customHeight="1" x14ac:dyDescent="0.25"/>
    <row r="4" spans="1:5" s="34" customFormat="1" x14ac:dyDescent="0.25"/>
    <row r="8" spans="1:5" s="34" customFormat="1" x14ac:dyDescent="0.25"/>
    <row r="9" spans="1:5" s="34" customFormat="1" x14ac:dyDescent="0.25"/>
    <row r="10" spans="1:5" s="34" customFormat="1" x14ac:dyDescent="0.25"/>
    <row r="11" spans="1:5" s="34" customFormat="1" x14ac:dyDescent="0.25"/>
    <row r="12" spans="1:5" s="34" customFormat="1" x14ac:dyDescent="0.25"/>
    <row r="13" spans="1:5" s="34" customFormat="1" x14ac:dyDescent="0.25"/>
    <row r="14" spans="1:5" s="34" customFormat="1" x14ac:dyDescent="0.25"/>
    <row r="15" spans="1:5" s="34" customFormat="1" x14ac:dyDescent="0.25"/>
    <row r="16" spans="1:5" s="34" customFormat="1" x14ac:dyDescent="0.25"/>
    <row r="17" spans="1:16" s="34" customFormat="1" x14ac:dyDescent="0.25"/>
    <row r="18" spans="1:16" s="34" customFormat="1" x14ac:dyDescent="0.25"/>
    <row r="19" spans="1:16" s="34" customFormat="1" x14ac:dyDescent="0.25"/>
    <row r="20" spans="1:16" s="34" customFormat="1" x14ac:dyDescent="0.25"/>
    <row r="21" spans="1:16" s="34" customFormat="1" x14ac:dyDescent="0.25"/>
    <row r="22" spans="1:16" s="34" customFormat="1" x14ac:dyDescent="0.25"/>
    <row r="23" spans="1:16" s="34" customFormat="1" x14ac:dyDescent="0.25"/>
    <row r="24" spans="1:16" s="34" customFormat="1" x14ac:dyDescent="0.25"/>
    <row r="25" spans="1:16" s="34" customFormat="1" x14ac:dyDescent="0.25"/>
    <row r="26" spans="1:16" s="34" customFormat="1" x14ac:dyDescent="0.25"/>
    <row r="27" spans="1:16" s="34" customFormat="1" ht="8.25" customHeight="1" x14ac:dyDescent="0.25"/>
    <row r="28" spans="1:16" x14ac:dyDescent="0.25">
      <c r="A28" s="55" t="s">
        <v>57</v>
      </c>
      <c r="B28" s="54" t="s">
        <v>168</v>
      </c>
      <c r="C28" s="54" t="s">
        <v>169</v>
      </c>
      <c r="D28" s="201" t="s">
        <v>170</v>
      </c>
      <c r="E28" s="201" t="s">
        <v>171</v>
      </c>
      <c r="F28" s="54" t="s">
        <v>172</v>
      </c>
      <c r="G28" s="54" t="s">
        <v>173</v>
      </c>
      <c r="H28" s="91"/>
      <c r="I28" s="91"/>
    </row>
    <row r="29" spans="1:16" x14ac:dyDescent="0.25">
      <c r="A29" t="s">
        <v>37</v>
      </c>
      <c r="B29" s="202">
        <f>+GOF!B38</f>
        <v>0</v>
      </c>
      <c r="C29" s="202">
        <f>+GOF!C38</f>
        <v>0</v>
      </c>
      <c r="D29" s="202">
        <f>+GOF!H38</f>
        <v>0</v>
      </c>
      <c r="E29" s="202">
        <f>+GOF!I38</f>
        <v>0</v>
      </c>
      <c r="F29" s="202">
        <f>+GOF!L38</f>
        <v>0</v>
      </c>
      <c r="G29" s="202">
        <f>+GOF!M38</f>
        <v>0</v>
      </c>
      <c r="H29" s="91"/>
      <c r="I29" s="34"/>
      <c r="J29" s="34"/>
      <c r="K29" s="34"/>
      <c r="L29" s="34"/>
      <c r="M29" s="34"/>
      <c r="N29" s="34"/>
      <c r="O29" s="34"/>
      <c r="P29" s="34"/>
    </row>
    <row r="30" spans="1:16" x14ac:dyDescent="0.25">
      <c r="A30" t="s">
        <v>52</v>
      </c>
      <c r="B30" s="202">
        <f>+DOF!B34</f>
        <v>0</v>
      </c>
      <c r="C30" s="202">
        <f>+DOF!C34</f>
        <v>0</v>
      </c>
      <c r="D30" s="202">
        <f>+DOF!H34</f>
        <v>0</v>
      </c>
      <c r="E30" s="202">
        <f>+DOF!I34</f>
        <v>0</v>
      </c>
      <c r="F30" s="202">
        <f>+DOF!L34</f>
        <v>0</v>
      </c>
      <c r="G30" s="202">
        <f>+DOF!M34</f>
        <v>0</v>
      </c>
      <c r="H30" s="91"/>
      <c r="I30" s="91"/>
      <c r="J30" s="34"/>
      <c r="K30" s="34"/>
      <c r="L30" s="34"/>
      <c r="M30" s="34"/>
      <c r="N30" s="34"/>
      <c r="O30" s="34"/>
      <c r="P30" s="34"/>
    </row>
    <row r="31" spans="1:16" x14ac:dyDescent="0.25">
      <c r="A31" t="s">
        <v>17</v>
      </c>
      <c r="B31" s="202">
        <f>+'Special State Appropriations'!B35</f>
        <v>0</v>
      </c>
      <c r="C31" s="202">
        <f>+'Special State Appropriations'!C35</f>
        <v>0</v>
      </c>
      <c r="D31" s="202">
        <f>+'Special State Appropriations'!H35</f>
        <v>0</v>
      </c>
      <c r="E31" s="202">
        <f>+'Special State Appropriations'!I35</f>
        <v>0</v>
      </c>
      <c r="F31" s="202">
        <f>+'Special State Appropriations'!L35</f>
        <v>0</v>
      </c>
      <c r="G31" s="202">
        <f>+'Special State Appropriations'!M35</f>
        <v>0</v>
      </c>
      <c r="H31" s="91"/>
      <c r="I31" s="34"/>
      <c r="J31" s="34"/>
      <c r="K31" s="34"/>
      <c r="L31" s="34"/>
      <c r="M31" s="34"/>
      <c r="N31" s="34"/>
      <c r="O31" s="34"/>
      <c r="P31" s="34"/>
    </row>
    <row r="32" spans="1:16" x14ac:dyDescent="0.25">
      <c r="A32" t="s">
        <v>53</v>
      </c>
      <c r="B32" s="202">
        <f>+'Practice Plan'!B33</f>
        <v>0</v>
      </c>
      <c r="C32" s="202">
        <f>+'Practice Plan'!C33</f>
        <v>0</v>
      </c>
      <c r="D32" s="202">
        <f>+'Practice Plan'!H33</f>
        <v>0</v>
      </c>
      <c r="E32" s="202">
        <f>+'Practice Plan'!I33</f>
        <v>0</v>
      </c>
      <c r="F32" s="202">
        <f>+'Practice Plan'!L33</f>
        <v>0</v>
      </c>
      <c r="G32" s="202">
        <f>+'Practice Plan'!M33</f>
        <v>0</v>
      </c>
      <c r="H32" s="91"/>
      <c r="I32" s="91"/>
      <c r="J32" s="34"/>
      <c r="K32" s="34"/>
      <c r="L32" s="34"/>
      <c r="M32" s="34"/>
      <c r="N32" s="34"/>
      <c r="O32" s="34"/>
      <c r="P32" s="34"/>
    </row>
    <row r="33" spans="1:16" x14ac:dyDescent="0.25">
      <c r="A33" t="s">
        <v>152</v>
      </c>
      <c r="B33" s="202">
        <f>+'Gifts-Discretionary'!B33</f>
        <v>0</v>
      </c>
      <c r="C33" s="202">
        <f>+'Gifts-Discretionary'!C33</f>
        <v>0</v>
      </c>
      <c r="D33" s="202">
        <f>+'Gifts-Discretionary'!H33</f>
        <v>0</v>
      </c>
      <c r="E33" s="202">
        <f>+'Gifts-Discretionary'!I33</f>
        <v>0</v>
      </c>
      <c r="F33" s="202">
        <f>+'Gifts-Discretionary'!L33</f>
        <v>0</v>
      </c>
      <c r="G33" s="202">
        <f>+'Gifts-Discretionary'!M33</f>
        <v>0</v>
      </c>
      <c r="H33" s="91"/>
      <c r="I33" s="34"/>
      <c r="J33" s="34"/>
      <c r="K33" s="34"/>
      <c r="L33" s="34"/>
      <c r="M33" s="34"/>
      <c r="N33" s="34"/>
      <c r="O33" s="34"/>
      <c r="P33" s="34"/>
    </row>
    <row r="34" spans="1:16" s="34" customFormat="1" x14ac:dyDescent="0.25">
      <c r="A34" s="34" t="s">
        <v>203</v>
      </c>
      <c r="B34" s="202">
        <f>+'Other Grant-Contract Types'!B33</f>
        <v>0</v>
      </c>
      <c r="C34" s="202">
        <f>+'Other Grant-Contract Types'!C33</f>
        <v>0</v>
      </c>
      <c r="D34" s="202">
        <f>+'Other Grant-Contract Types'!H33</f>
        <v>0</v>
      </c>
      <c r="E34" s="202">
        <f>+'Other Grant-Contract Types'!I33</f>
        <v>0</v>
      </c>
      <c r="F34" s="202">
        <f>+'Other Grant-Contract Types'!L33</f>
        <v>0</v>
      </c>
      <c r="G34" s="202">
        <f>+'Other Grant-Contract Types'!M33</f>
        <v>0</v>
      </c>
      <c r="H34" s="91"/>
    </row>
    <row r="35" spans="1:16" s="34" customFormat="1" x14ac:dyDescent="0.25">
      <c r="A35" s="34" t="s">
        <v>156</v>
      </c>
      <c r="B35" s="202">
        <f>+'UWC2 Fee Based Programs'!B33</f>
        <v>0</v>
      </c>
      <c r="C35" s="202">
        <f>+'UWC2 Fee Based Programs'!C33</f>
        <v>0</v>
      </c>
      <c r="D35" s="202">
        <f>+'UWC2 Fee Based Programs'!H33</f>
        <v>0</v>
      </c>
      <c r="E35" s="202">
        <f>+'UWC2 Fee Based Programs'!I33</f>
        <v>0</v>
      </c>
      <c r="F35" s="202">
        <f>+'UWC2 Fee Based Programs'!L33</f>
        <v>0</v>
      </c>
      <c r="G35" s="202">
        <f>+'UWC2 Fee Based Programs'!M33</f>
        <v>0</v>
      </c>
      <c r="H35" s="91"/>
      <c r="I35" s="91"/>
    </row>
    <row r="36" spans="1:16" x14ac:dyDescent="0.25">
      <c r="A36" t="s">
        <v>56</v>
      </c>
      <c r="B36" s="202">
        <f>+'Self Sustaining'!B33</f>
        <v>0</v>
      </c>
      <c r="C36" s="202">
        <f>+'Self Sustaining'!C33</f>
        <v>0</v>
      </c>
      <c r="D36" s="202">
        <f>+'Self Sustaining'!H33</f>
        <v>0</v>
      </c>
      <c r="E36" s="202">
        <f>+'Self Sustaining'!I33</f>
        <v>0</v>
      </c>
      <c r="F36" s="202">
        <f>+'Self Sustaining'!L33</f>
        <v>0</v>
      </c>
      <c r="G36" s="202">
        <f>+'Self Sustaining'!M33</f>
        <v>0</v>
      </c>
      <c r="H36" s="91"/>
      <c r="I36" s="91"/>
    </row>
    <row r="37" spans="1:16" s="34" customFormat="1" ht="11.25" customHeight="1" x14ac:dyDescent="0.25">
      <c r="B37" s="202"/>
      <c r="C37" s="202"/>
      <c r="D37" s="202"/>
      <c r="E37" s="202"/>
      <c r="F37" s="202"/>
      <c r="G37" s="202"/>
      <c r="H37" s="91"/>
      <c r="I37" s="91"/>
    </row>
    <row r="38" spans="1:16" x14ac:dyDescent="0.25">
      <c r="A38" s="56" t="s">
        <v>58</v>
      </c>
      <c r="B38" s="203">
        <f t="shared" ref="B38:C38" si="0">+B29+B30</f>
        <v>0</v>
      </c>
      <c r="C38" s="203">
        <f t="shared" si="0"/>
        <v>0</v>
      </c>
      <c r="D38" s="203">
        <f t="shared" ref="D38:G38" si="1">+D29+D30</f>
        <v>0</v>
      </c>
      <c r="E38" s="203">
        <f t="shared" si="1"/>
        <v>0</v>
      </c>
      <c r="F38" s="203">
        <f t="shared" si="1"/>
        <v>0</v>
      </c>
      <c r="G38" s="203">
        <f t="shared" si="1"/>
        <v>0</v>
      </c>
      <c r="H38" s="92"/>
      <c r="I38" s="92"/>
    </row>
    <row r="39" spans="1:16" x14ac:dyDescent="0.25">
      <c r="A39" s="56" t="s">
        <v>59</v>
      </c>
      <c r="B39" s="203">
        <f>+B36</f>
        <v>0</v>
      </c>
      <c r="C39" s="203">
        <f t="shared" ref="C39" si="2">+C36</f>
        <v>0</v>
      </c>
      <c r="D39" s="203">
        <f t="shared" ref="D39:G39" si="3">+D36</f>
        <v>0</v>
      </c>
      <c r="E39" s="203">
        <f t="shared" si="3"/>
        <v>0</v>
      </c>
      <c r="F39" s="203">
        <f t="shared" si="3"/>
        <v>0</v>
      </c>
      <c r="G39" s="203">
        <f t="shared" si="3"/>
        <v>0</v>
      </c>
      <c r="H39" s="92"/>
      <c r="I39" s="92"/>
    </row>
    <row r="40" spans="1:16" x14ac:dyDescent="0.25">
      <c r="E40" s="200"/>
      <c r="F40" s="200"/>
      <c r="G40" s="200"/>
    </row>
    <row r="41" spans="1:16" x14ac:dyDescent="0.25">
      <c r="A41" s="200"/>
      <c r="B41" s="200"/>
      <c r="C41" s="200"/>
      <c r="D41" s="200"/>
      <c r="E41" s="200"/>
      <c r="F41" s="200"/>
      <c r="G41" s="200"/>
      <c r="H41" s="200"/>
      <c r="I41" s="200"/>
    </row>
    <row r="42" spans="1:16" x14ac:dyDescent="0.25">
      <c r="A42" s="200"/>
      <c r="B42" s="200"/>
      <c r="C42" s="200"/>
      <c r="D42" s="200"/>
      <c r="E42" s="200"/>
      <c r="F42" s="200"/>
      <c r="G42" s="200"/>
      <c r="H42" s="200"/>
      <c r="I42" s="200"/>
    </row>
    <row r="43" spans="1:16" x14ac:dyDescent="0.25">
      <c r="A43" s="200"/>
      <c r="B43" s="200"/>
      <c r="C43" s="200"/>
      <c r="D43" s="200"/>
      <c r="E43" s="200"/>
      <c r="F43" s="200"/>
      <c r="G43" s="200"/>
      <c r="H43" s="200"/>
      <c r="I43" s="200"/>
    </row>
    <row r="44" spans="1:16" x14ac:dyDescent="0.25">
      <c r="A44" s="200"/>
      <c r="B44" s="200"/>
      <c r="C44" s="200"/>
      <c r="D44" s="200"/>
      <c r="E44" s="200"/>
      <c r="F44" s="200"/>
      <c r="G44" s="200"/>
      <c r="H44" s="200"/>
      <c r="I44" s="200"/>
    </row>
    <row r="45" spans="1:16" x14ac:dyDescent="0.25">
      <c r="A45" s="200"/>
      <c r="B45" s="200"/>
      <c r="C45" s="200"/>
      <c r="D45" s="200"/>
      <c r="E45" s="200"/>
      <c r="F45" s="200"/>
      <c r="G45" s="200"/>
      <c r="H45" s="200"/>
      <c r="I45" s="200"/>
    </row>
    <row r="46" spans="1:16" x14ac:dyDescent="0.25">
      <c r="A46" s="200"/>
      <c r="B46" s="200"/>
      <c r="C46" s="200"/>
      <c r="D46" s="200"/>
      <c r="E46" s="200"/>
      <c r="F46" s="200"/>
      <c r="G46" s="200"/>
      <c r="H46" s="200"/>
      <c r="I46" s="200"/>
    </row>
    <row r="47" spans="1:16" x14ac:dyDescent="0.25">
      <c r="A47" s="200"/>
      <c r="B47" s="200"/>
      <c r="C47" s="200"/>
      <c r="D47" s="200"/>
      <c r="E47" s="200"/>
      <c r="F47" s="200"/>
      <c r="G47" s="200"/>
      <c r="H47" s="200"/>
      <c r="I47" s="200"/>
    </row>
    <row r="48" spans="1:16" x14ac:dyDescent="0.25">
      <c r="A48" s="200"/>
      <c r="B48" s="200"/>
      <c r="C48" s="200"/>
      <c r="D48" s="200"/>
      <c r="E48" s="200"/>
      <c r="F48" s="200"/>
      <c r="G48" s="200"/>
      <c r="H48" s="200"/>
      <c r="I48" s="200"/>
    </row>
    <row r="49" spans="1:9" x14ac:dyDescent="0.25">
      <c r="A49" s="200"/>
      <c r="B49" s="200"/>
      <c r="C49" s="200"/>
      <c r="D49" s="200"/>
      <c r="E49" s="200"/>
      <c r="F49" s="200"/>
      <c r="G49" s="200"/>
      <c r="H49" s="200"/>
      <c r="I49" s="200"/>
    </row>
    <row r="50" spans="1:9" x14ac:dyDescent="0.25">
      <c r="A50" s="200"/>
      <c r="B50" s="200"/>
      <c r="C50" s="200"/>
      <c r="D50" s="200"/>
      <c r="E50" s="200"/>
      <c r="F50" s="200"/>
      <c r="G50" s="200"/>
      <c r="H50" s="200"/>
      <c r="I50" s="200"/>
    </row>
    <row r="51" spans="1:9" x14ac:dyDescent="0.25">
      <c r="A51" s="200"/>
      <c r="B51" s="200"/>
      <c r="C51" s="200"/>
      <c r="D51" s="200"/>
      <c r="E51" s="200"/>
      <c r="F51" s="200"/>
      <c r="G51" s="200"/>
      <c r="H51" s="200"/>
      <c r="I51" s="200"/>
    </row>
    <row r="52" spans="1:9" x14ac:dyDescent="0.25">
      <c r="A52" s="200"/>
      <c r="B52" s="200"/>
      <c r="C52" s="200"/>
      <c r="D52" s="200"/>
      <c r="E52" s="200"/>
      <c r="F52" s="200"/>
      <c r="G52" s="200"/>
      <c r="H52" s="200"/>
      <c r="I52" s="200"/>
    </row>
    <row r="53" spans="1:9" x14ac:dyDescent="0.25">
      <c r="A53" s="200"/>
      <c r="B53" s="200"/>
      <c r="C53" s="200"/>
      <c r="D53" s="200"/>
      <c r="E53" s="200"/>
      <c r="F53" s="200"/>
      <c r="G53" s="200"/>
      <c r="H53" s="200"/>
      <c r="I53" s="200"/>
    </row>
    <row r="54" spans="1:9" x14ac:dyDescent="0.25">
      <c r="A54" s="200"/>
      <c r="B54" s="200"/>
      <c r="C54" s="200"/>
      <c r="D54" s="200"/>
      <c r="E54" s="200"/>
      <c r="F54" s="200"/>
      <c r="G54" s="200"/>
      <c r="H54" s="200"/>
      <c r="I54" s="200"/>
    </row>
    <row r="55" spans="1:9" x14ac:dyDescent="0.25">
      <c r="A55" s="200"/>
      <c r="B55" s="200"/>
      <c r="C55" s="200"/>
      <c r="D55" s="200"/>
      <c r="E55" s="200"/>
      <c r="F55" s="200"/>
      <c r="G55" s="200"/>
      <c r="H55" s="200"/>
      <c r="I55" s="200"/>
    </row>
    <row r="56" spans="1:9" x14ac:dyDescent="0.25">
      <c r="A56" s="200"/>
      <c r="B56" s="200"/>
      <c r="C56" s="200"/>
      <c r="D56" s="200"/>
      <c r="E56" s="200"/>
      <c r="F56" s="200"/>
      <c r="G56" s="200"/>
      <c r="H56" s="200"/>
      <c r="I56" s="200"/>
    </row>
    <row r="57" spans="1:9" x14ac:dyDescent="0.25">
      <c r="A57" s="200"/>
      <c r="B57" s="200"/>
      <c r="C57" s="200"/>
      <c r="D57" s="200"/>
      <c r="E57" s="200"/>
      <c r="F57" s="200"/>
      <c r="G57" s="200"/>
      <c r="H57" s="200"/>
      <c r="I57" s="200"/>
    </row>
    <row r="58" spans="1:9" x14ac:dyDescent="0.25">
      <c r="A58" s="200"/>
      <c r="B58" s="200"/>
      <c r="C58" s="200"/>
      <c r="D58" s="200"/>
      <c r="E58" s="200"/>
      <c r="F58" s="200"/>
      <c r="G58" s="200"/>
      <c r="H58" s="200"/>
      <c r="I58" s="200"/>
    </row>
    <row r="59" spans="1:9" x14ac:dyDescent="0.25">
      <c r="A59" s="200"/>
      <c r="B59" s="200"/>
      <c r="C59" s="200"/>
      <c r="D59" s="200"/>
      <c r="E59" s="200"/>
      <c r="F59" s="200"/>
      <c r="G59" s="200"/>
      <c r="H59" s="200"/>
      <c r="I59" s="200"/>
    </row>
    <row r="60" spans="1:9" x14ac:dyDescent="0.25">
      <c r="A60" s="200"/>
      <c r="B60" s="200"/>
      <c r="C60" s="200"/>
      <c r="D60" s="200"/>
      <c r="E60" s="200"/>
      <c r="F60" s="200"/>
      <c r="G60" s="200"/>
      <c r="H60" s="200"/>
      <c r="I60" s="200"/>
    </row>
    <row r="61" spans="1:9" x14ac:dyDescent="0.25">
      <c r="A61" s="200"/>
      <c r="B61" s="200"/>
      <c r="C61" s="200"/>
      <c r="D61" s="200"/>
      <c r="E61" s="200"/>
      <c r="F61" s="200"/>
      <c r="G61" s="200"/>
      <c r="H61" s="200"/>
      <c r="I61" s="200"/>
    </row>
    <row r="62" spans="1:9" x14ac:dyDescent="0.25">
      <c r="A62" s="200"/>
      <c r="B62" s="200"/>
      <c r="C62" s="200"/>
      <c r="D62" s="200"/>
      <c r="E62" s="200"/>
      <c r="F62" s="200"/>
      <c r="G62" s="200"/>
      <c r="H62" s="200"/>
      <c r="I62" s="200"/>
    </row>
    <row r="63" spans="1:9" x14ac:dyDescent="0.25">
      <c r="A63" s="200"/>
      <c r="B63" s="200"/>
      <c r="C63" s="200"/>
      <c r="D63" s="200"/>
      <c r="E63" s="200"/>
      <c r="F63" s="200"/>
      <c r="G63" s="200"/>
      <c r="H63" s="200"/>
      <c r="I63" s="200"/>
    </row>
    <row r="64" spans="1:9" x14ac:dyDescent="0.25">
      <c r="A64" s="200"/>
      <c r="B64" s="200"/>
      <c r="C64" s="200"/>
      <c r="D64" s="200"/>
      <c r="E64" s="200"/>
      <c r="F64" s="200"/>
      <c r="G64" s="200"/>
      <c r="H64" s="200"/>
      <c r="I64" s="200"/>
    </row>
    <row r="65" spans="1:9" x14ac:dyDescent="0.25">
      <c r="A65" s="200"/>
      <c r="B65" s="200"/>
      <c r="C65" s="200"/>
      <c r="D65" s="200"/>
      <c r="E65" s="200"/>
      <c r="F65" s="200"/>
      <c r="G65" s="200"/>
      <c r="H65" s="200"/>
      <c r="I65" s="200"/>
    </row>
    <row r="66" spans="1:9" x14ac:dyDescent="0.25">
      <c r="A66" s="200"/>
      <c r="B66" s="200"/>
      <c r="C66" s="200"/>
      <c r="D66" s="200"/>
      <c r="E66" s="200"/>
      <c r="F66" s="200"/>
      <c r="G66" s="200"/>
      <c r="H66" s="200"/>
      <c r="I66" s="200"/>
    </row>
    <row r="67" spans="1:9" x14ac:dyDescent="0.25">
      <c r="A67" s="200"/>
      <c r="B67" s="200"/>
      <c r="C67" s="200"/>
      <c r="D67" s="200"/>
      <c r="E67" s="200"/>
      <c r="F67" s="200"/>
      <c r="G67" s="200"/>
      <c r="H67" s="200"/>
      <c r="I67" s="200"/>
    </row>
    <row r="68" spans="1:9" x14ac:dyDescent="0.25">
      <c r="A68" s="200"/>
      <c r="B68" s="200"/>
      <c r="C68" s="200"/>
      <c r="D68" s="200"/>
      <c r="E68" s="200"/>
      <c r="F68" s="200"/>
      <c r="G68" s="200"/>
      <c r="H68" s="200"/>
      <c r="I68" s="200"/>
    </row>
    <row r="69" spans="1:9" x14ac:dyDescent="0.25">
      <c r="A69" s="200"/>
      <c r="B69" s="200"/>
      <c r="C69" s="200"/>
      <c r="D69" s="200"/>
      <c r="E69" s="200"/>
      <c r="F69" s="200"/>
      <c r="G69" s="200"/>
      <c r="H69" s="200"/>
      <c r="I69" s="200"/>
    </row>
    <row r="70" spans="1:9" x14ac:dyDescent="0.25">
      <c r="A70" s="200"/>
      <c r="B70" s="200"/>
      <c r="C70" s="200"/>
      <c r="D70" s="200"/>
      <c r="E70" s="200"/>
      <c r="F70" s="200"/>
      <c r="G70" s="200"/>
      <c r="H70" s="200"/>
      <c r="I70" s="200"/>
    </row>
    <row r="71" spans="1:9" x14ac:dyDescent="0.25">
      <c r="A71" s="200"/>
      <c r="B71" s="200"/>
      <c r="C71" s="200"/>
      <c r="D71" s="200"/>
      <c r="E71" s="200"/>
      <c r="F71" s="200"/>
      <c r="G71" s="200"/>
      <c r="H71" s="200"/>
      <c r="I71" s="200"/>
    </row>
    <row r="72" spans="1:9" x14ac:dyDescent="0.25">
      <c r="A72" s="200"/>
      <c r="B72" s="200"/>
      <c r="C72" s="200"/>
      <c r="D72" s="200"/>
      <c r="E72" s="200"/>
      <c r="F72" s="200"/>
      <c r="G72" s="200"/>
      <c r="H72" s="200"/>
      <c r="I72" s="200"/>
    </row>
    <row r="73" spans="1:9" x14ac:dyDescent="0.25">
      <c r="A73" s="200"/>
      <c r="B73" s="200"/>
      <c r="C73" s="200"/>
      <c r="D73" s="200"/>
      <c r="E73" s="200"/>
      <c r="F73" s="200"/>
      <c r="G73" s="200"/>
      <c r="H73" s="200"/>
      <c r="I73" s="200"/>
    </row>
    <row r="74" spans="1:9" x14ac:dyDescent="0.25">
      <c r="A74" s="200"/>
      <c r="B74" s="200"/>
      <c r="C74" s="200"/>
      <c r="D74" s="200"/>
      <c r="E74" s="200"/>
      <c r="F74" s="200"/>
      <c r="G74" s="200"/>
      <c r="H74" s="200"/>
      <c r="I74" s="200"/>
    </row>
    <row r="75" spans="1:9" x14ac:dyDescent="0.25">
      <c r="A75" s="200"/>
      <c r="B75" s="200"/>
      <c r="C75" s="200"/>
      <c r="D75" s="200"/>
      <c r="E75" s="200"/>
      <c r="F75" s="200"/>
      <c r="G75" s="200"/>
      <c r="H75" s="200"/>
      <c r="I75" s="200"/>
    </row>
  </sheetData>
  <sheetProtection algorithmName="SHA-512" hashValue="8aXfelzJdbCy6LeiL858vjxI7hjFesQ/1vgW1dCpyuVkiEn+9OCZneSBM3FpL3mYpPwRHVCaaa55r1AhvjFrhg==" saltValue="G1/w6GfyqLCYp9KHbeKB/A==" spinCount="100000" sheet="1" objects="1" scenarios="1"/>
  <printOptions horizontalCentered="1" verticalCentered="1"/>
  <pageMargins left="0.25" right="0.25" top="0.28999999999999998" bottom="0.21" header="0.17" footer="7.0000000000000007E-2"/>
  <pageSetup fitToHeight="0" orientation="landscape" horizontalDpi="1200" verticalDpi="1200" r:id="rId1"/>
  <rowBreaks count="1" manualBreakCount="1">
    <brk id="39" max="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FFC000"/>
    <pageSetUpPr fitToPage="1"/>
  </sheetPr>
  <dimension ref="A1:AH44"/>
  <sheetViews>
    <sheetView zoomScaleNormal="100" workbookViewId="0">
      <selection activeCell="M39" sqref="M39"/>
    </sheetView>
  </sheetViews>
  <sheetFormatPr defaultColWidth="9.140625" defaultRowHeight="12.75" x14ac:dyDescent="0.2"/>
  <cols>
    <col min="1" max="1" width="43.140625" style="286" customWidth="1"/>
    <col min="2" max="3" width="16.7109375" style="286" customWidth="1"/>
    <col min="4" max="4" width="16.7109375" style="286" hidden="1" customWidth="1"/>
    <col min="5" max="6" width="16.7109375" style="286" customWidth="1"/>
    <col min="7" max="7" width="16.7109375" style="286" hidden="1" customWidth="1"/>
    <col min="8" max="8" width="1.85546875" style="291" customWidth="1"/>
    <col min="9" max="10" width="16.7109375" style="286" customWidth="1"/>
    <col min="11" max="11" width="16.7109375" style="286" hidden="1" customWidth="1"/>
    <col min="12" max="12" width="1.85546875" style="291" customWidth="1"/>
    <col min="13" max="14" width="16.7109375" style="286" customWidth="1"/>
    <col min="15" max="15" width="16.7109375" style="286" hidden="1" customWidth="1"/>
    <col min="16" max="17" width="9.140625" style="286"/>
    <col min="18" max="18" width="9.140625" style="286" customWidth="1"/>
    <col min="19" max="16384" width="9.140625" style="286"/>
  </cols>
  <sheetData>
    <row r="1" spans="1:34" x14ac:dyDescent="0.2">
      <c r="A1" s="319"/>
      <c r="B1" s="319"/>
      <c r="C1" s="319"/>
      <c r="D1" s="319"/>
      <c r="E1" s="319"/>
      <c r="F1" s="319"/>
      <c r="G1" s="319"/>
      <c r="H1" s="319"/>
      <c r="I1" s="319"/>
      <c r="J1" s="319"/>
      <c r="K1" s="320"/>
      <c r="L1" s="319"/>
      <c r="M1" s="319"/>
      <c r="N1" s="319"/>
      <c r="P1" s="285"/>
      <c r="Q1" s="285"/>
      <c r="R1" s="285"/>
      <c r="S1" s="285"/>
    </row>
    <row r="2" spans="1:34" ht="18.75" x14ac:dyDescent="0.3">
      <c r="A2" s="427" t="e">
        <f>CONCATENATE(LEFT(GOF!A2:N2,(FIND("-",GOF!A2:N2) -1 )),"GOF, DOF, SPECIAL STATE APPROPRIATIONS (ROF) AND SELF SUSTAINING")</f>
        <v>#VALUE!</v>
      </c>
      <c r="B2" s="427"/>
      <c r="C2" s="427"/>
      <c r="D2" s="427"/>
      <c r="E2" s="427"/>
      <c r="F2" s="427"/>
      <c r="G2" s="427"/>
      <c r="H2" s="427"/>
      <c r="I2" s="427"/>
      <c r="J2" s="427"/>
      <c r="K2" s="428"/>
      <c r="L2" s="428"/>
      <c r="M2" s="428"/>
      <c r="N2" s="428"/>
      <c r="O2" s="287"/>
      <c r="P2" s="288"/>
      <c r="Q2" s="288"/>
      <c r="R2" s="288"/>
      <c r="S2" s="288"/>
      <c r="T2" s="288"/>
      <c r="U2" s="288"/>
      <c r="V2" s="288"/>
      <c r="W2" s="288"/>
      <c r="X2" s="288"/>
      <c r="Y2" s="288"/>
      <c r="Z2" s="288"/>
      <c r="AA2" s="288"/>
      <c r="AB2" s="288"/>
      <c r="AC2" s="288"/>
      <c r="AD2" s="288"/>
      <c r="AE2" s="288"/>
      <c r="AF2" s="288"/>
      <c r="AG2" s="288"/>
    </row>
    <row r="3" spans="1:34" ht="18.75" x14ac:dyDescent="0.2">
      <c r="A3" s="413" t="s">
        <v>93</v>
      </c>
      <c r="B3" s="413"/>
      <c r="C3" s="413"/>
      <c r="D3" s="413"/>
      <c r="E3" s="413"/>
      <c r="F3" s="413"/>
      <c r="G3" s="413"/>
      <c r="H3" s="413"/>
      <c r="I3" s="413"/>
      <c r="J3" s="413"/>
      <c r="K3" s="413"/>
      <c r="L3" s="413"/>
      <c r="M3" s="413"/>
      <c r="N3" s="413"/>
      <c r="O3" s="287"/>
      <c r="P3" s="288"/>
      <c r="Q3" s="288"/>
      <c r="R3" s="288"/>
      <c r="S3" s="288"/>
      <c r="T3" s="288"/>
      <c r="U3" s="288"/>
      <c r="V3" s="288"/>
      <c r="W3" s="288"/>
      <c r="X3" s="288"/>
      <c r="Y3" s="288"/>
      <c r="Z3" s="288"/>
      <c r="AA3" s="288"/>
      <c r="AB3" s="288"/>
      <c r="AC3" s="288"/>
      <c r="AD3" s="288"/>
      <c r="AE3" s="288"/>
      <c r="AF3" s="288"/>
      <c r="AG3" s="288"/>
    </row>
    <row r="4" spans="1:34" ht="93" customHeight="1" x14ac:dyDescent="0.2">
      <c r="A4" s="426" t="s">
        <v>221</v>
      </c>
      <c r="B4" s="426"/>
      <c r="C4" s="426"/>
      <c r="D4" s="426"/>
      <c r="E4" s="426"/>
      <c r="F4" s="426"/>
      <c r="G4" s="426"/>
      <c r="H4" s="426"/>
      <c r="I4" s="426"/>
      <c r="J4" s="426"/>
      <c r="K4" s="426"/>
      <c r="L4" s="426"/>
      <c r="M4" s="426"/>
      <c r="N4" s="426"/>
      <c r="O4" s="289"/>
      <c r="P4" s="288"/>
      <c r="Q4" s="288"/>
      <c r="R4" s="389"/>
      <c r="S4" s="288"/>
      <c r="T4" s="288"/>
      <c r="U4" s="288"/>
      <c r="V4" s="288"/>
      <c r="W4" s="288"/>
      <c r="X4" s="288"/>
      <c r="Y4" s="288"/>
      <c r="Z4" s="288"/>
      <c r="AA4" s="288"/>
      <c r="AB4" s="288"/>
      <c r="AC4" s="288"/>
      <c r="AD4" s="288"/>
      <c r="AE4" s="288"/>
      <c r="AF4" s="288"/>
      <c r="AG4" s="288"/>
      <c r="AH4" s="288"/>
    </row>
    <row r="5" spans="1:34" ht="3.75" customHeight="1" x14ac:dyDescent="0.2">
      <c r="A5" s="414"/>
      <c r="B5" s="414"/>
      <c r="C5" s="414"/>
      <c r="D5" s="414"/>
      <c r="E5" s="414"/>
      <c r="F5" s="414"/>
      <c r="G5" s="323"/>
      <c r="H5" s="322"/>
      <c r="I5" s="323"/>
      <c r="J5" s="323"/>
      <c r="K5" s="323"/>
      <c r="L5" s="322"/>
      <c r="M5" s="323"/>
      <c r="N5" s="323"/>
      <c r="O5" s="290"/>
      <c r="P5" s="288"/>
      <c r="Q5" s="288"/>
      <c r="R5" s="288"/>
      <c r="S5" s="288"/>
      <c r="T5" s="288"/>
      <c r="U5" s="288"/>
      <c r="V5" s="288"/>
      <c r="W5" s="288"/>
      <c r="X5" s="288"/>
      <c r="Y5" s="288"/>
      <c r="Z5" s="288"/>
      <c r="AA5" s="288"/>
      <c r="AB5" s="288"/>
      <c r="AC5" s="288"/>
      <c r="AD5" s="288"/>
      <c r="AE5" s="288"/>
      <c r="AF5" s="288"/>
      <c r="AG5" s="288"/>
    </row>
    <row r="6" spans="1:34" ht="3.75" customHeight="1" x14ac:dyDescent="0.2">
      <c r="A6" s="417"/>
      <c r="B6" s="418"/>
      <c r="C6" s="418"/>
      <c r="D6" s="418"/>
      <c r="E6" s="418"/>
      <c r="F6" s="418"/>
      <c r="G6" s="326"/>
      <c r="H6" s="325"/>
      <c r="I6" s="326"/>
      <c r="J6" s="326"/>
      <c r="K6" s="326"/>
      <c r="L6" s="325"/>
      <c r="M6" s="326"/>
      <c r="N6" s="326"/>
      <c r="O6" s="293"/>
      <c r="P6" s="288"/>
      <c r="Q6" s="288"/>
      <c r="R6" s="288"/>
      <c r="S6" s="288"/>
      <c r="T6" s="288"/>
      <c r="U6" s="288"/>
      <c r="V6" s="288"/>
      <c r="W6" s="288"/>
      <c r="X6" s="288"/>
      <c r="Y6" s="288"/>
      <c r="Z6" s="288"/>
      <c r="AA6" s="288"/>
      <c r="AB6" s="288"/>
      <c r="AC6" s="288"/>
      <c r="AD6" s="288"/>
      <c r="AE6" s="288"/>
      <c r="AF6" s="288"/>
      <c r="AG6" s="288"/>
    </row>
    <row r="7" spans="1:34" s="296" customFormat="1" ht="15" customHeight="1" x14ac:dyDescent="0.2">
      <c r="A7" s="327"/>
      <c r="B7" s="420" t="s">
        <v>174</v>
      </c>
      <c r="C7" s="421"/>
      <c r="D7" s="421"/>
      <c r="E7" s="421"/>
      <c r="F7" s="421"/>
      <c r="G7" s="329"/>
      <c r="H7" s="328"/>
      <c r="I7" s="415" t="s">
        <v>160</v>
      </c>
      <c r="J7" s="416"/>
      <c r="K7" s="329"/>
      <c r="L7" s="328"/>
      <c r="M7" s="415" t="s">
        <v>161</v>
      </c>
      <c r="N7" s="416"/>
      <c r="O7" s="294"/>
      <c r="P7" s="288"/>
      <c r="Q7" s="288"/>
      <c r="R7" s="288"/>
      <c r="S7" s="288"/>
      <c r="T7" s="288"/>
      <c r="U7" s="288"/>
      <c r="V7" s="295"/>
      <c r="W7" s="295"/>
      <c r="X7" s="295"/>
      <c r="Y7" s="295"/>
      <c r="Z7" s="295"/>
      <c r="AA7" s="295"/>
      <c r="AB7" s="295"/>
      <c r="AC7" s="295"/>
      <c r="AD7" s="295"/>
      <c r="AE7" s="295"/>
      <c r="AF7" s="295"/>
      <c r="AG7" s="295"/>
      <c r="AH7" s="295"/>
    </row>
    <row r="8" spans="1:34" s="296" customFormat="1" ht="45.75" customHeight="1" x14ac:dyDescent="0.2">
      <c r="A8" s="330"/>
      <c r="B8" s="331" t="s">
        <v>41</v>
      </c>
      <c r="C8" s="331" t="s">
        <v>157</v>
      </c>
      <c r="D8" s="331" t="s">
        <v>0</v>
      </c>
      <c r="E8" s="332" t="s">
        <v>158</v>
      </c>
      <c r="F8" s="332" t="s">
        <v>159</v>
      </c>
      <c r="G8" s="331" t="s">
        <v>0</v>
      </c>
      <c r="H8" s="333"/>
      <c r="I8" s="331" t="s">
        <v>1</v>
      </c>
      <c r="J8" s="331" t="s">
        <v>2</v>
      </c>
      <c r="K8" s="331" t="s">
        <v>0</v>
      </c>
      <c r="L8" s="333"/>
      <c r="M8" s="331" t="s">
        <v>39</v>
      </c>
      <c r="N8" s="331" t="s">
        <v>40</v>
      </c>
      <c r="O8" s="297" t="s">
        <v>0</v>
      </c>
      <c r="P8" s="295"/>
      <c r="Q8" s="295"/>
      <c r="R8" s="295"/>
      <c r="S8" s="295"/>
      <c r="T8" s="295"/>
      <c r="U8" s="295"/>
      <c r="V8" s="295"/>
      <c r="W8" s="295"/>
      <c r="X8" s="295"/>
      <c r="Y8" s="295"/>
      <c r="Z8" s="295"/>
      <c r="AA8" s="295"/>
      <c r="AB8" s="295"/>
      <c r="AC8" s="295"/>
      <c r="AD8" s="295"/>
      <c r="AE8" s="295"/>
      <c r="AF8" s="295"/>
      <c r="AG8" s="295"/>
      <c r="AH8" s="295"/>
    </row>
    <row r="9" spans="1:34" s="296" customFormat="1" ht="15" customHeight="1" x14ac:dyDescent="0.2">
      <c r="A9" s="334" t="s">
        <v>21</v>
      </c>
      <c r="B9" s="335"/>
      <c r="C9" s="335"/>
      <c r="D9" s="335"/>
      <c r="E9" s="336"/>
      <c r="F9" s="336"/>
      <c r="G9" s="335"/>
      <c r="H9" s="337"/>
      <c r="I9" s="335"/>
      <c r="J9" s="335"/>
      <c r="K9" s="335"/>
      <c r="L9" s="337"/>
      <c r="M9" s="335"/>
      <c r="N9" s="335"/>
      <c r="O9" s="298"/>
      <c r="P9" s="295"/>
      <c r="Q9" s="295"/>
      <c r="R9" s="295"/>
      <c r="S9" s="295"/>
      <c r="T9" s="295"/>
      <c r="U9" s="295"/>
      <c r="V9" s="295"/>
      <c r="W9" s="295"/>
      <c r="X9" s="295"/>
      <c r="Y9" s="295"/>
      <c r="Z9" s="295"/>
      <c r="AA9" s="295"/>
      <c r="AB9" s="295"/>
      <c r="AC9" s="295"/>
      <c r="AD9" s="295"/>
      <c r="AE9" s="295"/>
      <c r="AF9" s="295"/>
      <c r="AG9" s="295"/>
      <c r="AH9" s="295"/>
    </row>
    <row r="10" spans="1:34" s="296" customFormat="1" ht="15" customHeight="1" x14ac:dyDescent="0.2">
      <c r="A10" s="390" t="s">
        <v>29</v>
      </c>
      <c r="B10" s="338"/>
      <c r="C10" s="338"/>
      <c r="D10" s="338"/>
      <c r="E10" s="339"/>
      <c r="F10" s="339"/>
      <c r="G10" s="338"/>
      <c r="H10" s="340"/>
      <c r="I10" s="341"/>
      <c r="J10" s="341"/>
      <c r="K10" s="338"/>
      <c r="L10" s="340"/>
      <c r="M10" s="341"/>
      <c r="N10" s="341"/>
      <c r="O10" s="298"/>
      <c r="P10" s="295"/>
      <c r="Q10" s="295"/>
      <c r="R10" s="295"/>
      <c r="S10" s="295"/>
      <c r="T10" s="295"/>
      <c r="U10" s="295"/>
      <c r="V10" s="295"/>
      <c r="W10" s="295"/>
      <c r="X10" s="295"/>
      <c r="Y10" s="295"/>
      <c r="Z10" s="295"/>
      <c r="AA10" s="295"/>
      <c r="AB10" s="295"/>
      <c r="AC10" s="295"/>
      <c r="AD10" s="295"/>
      <c r="AE10" s="295"/>
      <c r="AF10" s="295"/>
      <c r="AG10" s="295"/>
      <c r="AH10" s="295"/>
    </row>
    <row r="11" spans="1:34" s="301" customFormat="1" ht="15" customHeight="1" x14ac:dyDescent="0.2">
      <c r="A11" s="342" t="s">
        <v>3</v>
      </c>
      <c r="B11" s="343">
        <f>+GOF!B10+GOF!B13</f>
        <v>0</v>
      </c>
      <c r="C11" s="343">
        <f>+GOF!C10+GOF!C13</f>
        <v>0</v>
      </c>
      <c r="D11" s="343"/>
      <c r="E11" s="391">
        <f>+GOF!D10+GOF!D13</f>
        <v>0</v>
      </c>
      <c r="F11" s="391">
        <f>+GOF!E10+GOF!E13</f>
        <v>0</v>
      </c>
      <c r="G11" s="392"/>
      <c r="H11" s="393"/>
      <c r="I11" s="394">
        <f>+GOF!H10+GOF!H13</f>
        <v>0</v>
      </c>
      <c r="J11" s="394">
        <f>+GOF!I10+GOF!I13</f>
        <v>0</v>
      </c>
      <c r="K11" s="392"/>
      <c r="L11" s="393"/>
      <c r="M11" s="394">
        <f>+GOF!L10+GOF!L13</f>
        <v>0</v>
      </c>
      <c r="N11" s="394">
        <f>+GOF!M10+GOF!M13</f>
        <v>0</v>
      </c>
      <c r="O11" s="299"/>
      <c r="P11" s="300"/>
      <c r="Q11" s="300"/>
      <c r="R11" s="300"/>
      <c r="S11" s="300"/>
      <c r="T11" s="300"/>
      <c r="U11" s="300"/>
      <c r="V11" s="300"/>
      <c r="W11" s="300"/>
      <c r="X11" s="300"/>
      <c r="Y11" s="300"/>
      <c r="Z11" s="300"/>
      <c r="AA11" s="300"/>
      <c r="AB11" s="300"/>
      <c r="AC11" s="300"/>
      <c r="AD11" s="300"/>
      <c r="AE11" s="300"/>
      <c r="AF11" s="300"/>
      <c r="AG11" s="300"/>
      <c r="AH11" s="300"/>
    </row>
    <row r="12" spans="1:34" s="301" customFormat="1" ht="15" customHeight="1" x14ac:dyDescent="0.2">
      <c r="A12" s="342" t="s">
        <v>4</v>
      </c>
      <c r="B12" s="348">
        <f>+GOF!B11+GOF!B14</f>
        <v>0</v>
      </c>
      <c r="C12" s="348">
        <f>+GOF!C11+GOF!C14</f>
        <v>0</v>
      </c>
      <c r="D12" s="348"/>
      <c r="E12" s="395">
        <f>+GOF!D11+GOF!D14</f>
        <v>0</v>
      </c>
      <c r="F12" s="395">
        <f>+GOF!E11+GOF!E14</f>
        <v>0</v>
      </c>
      <c r="G12" s="350"/>
      <c r="H12" s="162"/>
      <c r="I12" s="354">
        <f>+GOF!H11+GOF!H14</f>
        <v>0</v>
      </c>
      <c r="J12" s="354">
        <f>+GOF!I11+GOF!I14</f>
        <v>0</v>
      </c>
      <c r="K12" s="350"/>
      <c r="L12" s="162"/>
      <c r="M12" s="354">
        <f>+GOF!L11+GOF!L14</f>
        <v>0</v>
      </c>
      <c r="N12" s="354">
        <f>+GOF!M11+GOF!M14</f>
        <v>0</v>
      </c>
      <c r="O12" s="215"/>
      <c r="P12" s="302"/>
      <c r="Q12" s="300"/>
      <c r="R12" s="300"/>
      <c r="S12" s="300"/>
      <c r="T12" s="300"/>
      <c r="U12" s="300"/>
      <c r="V12" s="300"/>
      <c r="W12" s="300"/>
      <c r="X12" s="300"/>
      <c r="Y12" s="300"/>
      <c r="Z12" s="300"/>
      <c r="AA12" s="300"/>
      <c r="AB12" s="300"/>
      <c r="AC12" s="300"/>
      <c r="AD12" s="300"/>
      <c r="AE12" s="300"/>
      <c r="AF12" s="300"/>
      <c r="AG12" s="300"/>
      <c r="AH12" s="300"/>
    </row>
    <row r="13" spans="1:34" s="296" customFormat="1" ht="15" customHeight="1" x14ac:dyDescent="0.2">
      <c r="A13" s="334" t="s">
        <v>175</v>
      </c>
      <c r="B13" s="351"/>
      <c r="C13" s="351"/>
      <c r="D13" s="351"/>
      <c r="E13" s="336"/>
      <c r="F13" s="336"/>
      <c r="G13" s="353"/>
      <c r="H13" s="162"/>
      <c r="I13" s="352"/>
      <c r="J13" s="352"/>
      <c r="K13" s="353"/>
      <c r="L13" s="162"/>
      <c r="M13" s="352"/>
      <c r="N13" s="352"/>
      <c r="O13" s="303"/>
      <c r="P13" s="304"/>
      <c r="Q13" s="295"/>
      <c r="R13" s="295"/>
      <c r="S13" s="295"/>
      <c r="T13" s="295"/>
      <c r="U13" s="295"/>
      <c r="V13" s="295"/>
      <c r="W13" s="295"/>
      <c r="X13" s="295"/>
      <c r="Y13" s="295"/>
      <c r="Z13" s="295"/>
      <c r="AA13" s="295"/>
      <c r="AB13" s="295"/>
      <c r="AC13" s="295"/>
      <c r="AD13" s="295"/>
      <c r="AE13" s="295"/>
      <c r="AF13" s="295"/>
      <c r="AG13" s="295"/>
      <c r="AH13" s="295"/>
    </row>
    <row r="14" spans="1:34" s="301" customFormat="1" ht="15" customHeight="1" x14ac:dyDescent="0.2">
      <c r="A14" s="342" t="s">
        <v>3</v>
      </c>
      <c r="B14" s="348">
        <f>+DOF!B10</f>
        <v>0</v>
      </c>
      <c r="C14" s="348">
        <f>+DOF!C10</f>
        <v>0</v>
      </c>
      <c r="D14" s="348"/>
      <c r="E14" s="395">
        <f>+DOF!D10</f>
        <v>0</v>
      </c>
      <c r="F14" s="395">
        <f>+DOF!E10</f>
        <v>0</v>
      </c>
      <c r="G14" s="350"/>
      <c r="H14" s="162"/>
      <c r="I14" s="354">
        <f>+DOF!H10</f>
        <v>0</v>
      </c>
      <c r="J14" s="354">
        <f>+DOF!I10</f>
        <v>0</v>
      </c>
      <c r="K14" s="350"/>
      <c r="L14" s="162"/>
      <c r="M14" s="354">
        <f>+DOF!L10</f>
        <v>0</v>
      </c>
      <c r="N14" s="354">
        <f>+DOF!M10</f>
        <v>0</v>
      </c>
      <c r="O14" s="215"/>
      <c r="P14" s="302"/>
      <c r="Q14" s="300"/>
      <c r="R14" s="300"/>
      <c r="S14" s="300"/>
      <c r="T14" s="300"/>
      <c r="U14" s="300"/>
      <c r="V14" s="300"/>
      <c r="W14" s="300"/>
      <c r="X14" s="300"/>
      <c r="Y14" s="300"/>
      <c r="Z14" s="300"/>
      <c r="AA14" s="300"/>
      <c r="AB14" s="300"/>
      <c r="AC14" s="300"/>
      <c r="AD14" s="300"/>
      <c r="AE14" s="300"/>
      <c r="AF14" s="300"/>
      <c r="AG14" s="300"/>
      <c r="AH14" s="300"/>
    </row>
    <row r="15" spans="1:34" s="301" customFormat="1" ht="15" customHeight="1" x14ac:dyDescent="0.2">
      <c r="A15" s="342" t="s">
        <v>4</v>
      </c>
      <c r="B15" s="348">
        <f>+DOF!B11</f>
        <v>0</v>
      </c>
      <c r="C15" s="348">
        <f>+DOF!C11</f>
        <v>0</v>
      </c>
      <c r="D15" s="348"/>
      <c r="E15" s="395">
        <f>+DOF!D11</f>
        <v>0</v>
      </c>
      <c r="F15" s="395">
        <f>+DOF!E11</f>
        <v>0</v>
      </c>
      <c r="G15" s="350"/>
      <c r="H15" s="162"/>
      <c r="I15" s="354">
        <f>+DOF!H11</f>
        <v>0</v>
      </c>
      <c r="J15" s="354">
        <f>+DOF!I11</f>
        <v>0</v>
      </c>
      <c r="K15" s="350"/>
      <c r="L15" s="162"/>
      <c r="M15" s="354">
        <f>+DOF!L11</f>
        <v>0</v>
      </c>
      <c r="N15" s="354">
        <f>+DOF!M11</f>
        <v>0</v>
      </c>
      <c r="O15" s="215"/>
      <c r="P15" s="302"/>
      <c r="Q15" s="300"/>
      <c r="R15" s="300"/>
      <c r="S15" s="300"/>
      <c r="T15" s="300"/>
      <c r="U15" s="300"/>
      <c r="V15" s="300"/>
      <c r="W15" s="300"/>
      <c r="X15" s="300"/>
      <c r="Y15" s="300"/>
      <c r="Z15" s="300"/>
      <c r="AA15" s="300"/>
      <c r="AB15" s="300"/>
      <c r="AC15" s="300"/>
      <c r="AD15" s="300"/>
      <c r="AE15" s="300"/>
      <c r="AF15" s="300"/>
      <c r="AG15" s="300"/>
      <c r="AH15" s="300"/>
    </row>
    <row r="16" spans="1:34" s="296" customFormat="1" ht="15" customHeight="1" x14ac:dyDescent="0.2">
      <c r="A16" s="334" t="s">
        <v>22</v>
      </c>
      <c r="B16" s="351"/>
      <c r="C16" s="351"/>
      <c r="D16" s="351"/>
      <c r="E16" s="336"/>
      <c r="F16" s="336"/>
      <c r="G16" s="353"/>
      <c r="H16" s="162"/>
      <c r="I16" s="352"/>
      <c r="J16" s="352"/>
      <c r="K16" s="353"/>
      <c r="L16" s="162"/>
      <c r="M16" s="352"/>
      <c r="N16" s="352"/>
      <c r="O16" s="303"/>
      <c r="P16" s="304"/>
      <c r="Q16" s="295"/>
      <c r="R16" s="295"/>
      <c r="S16" s="295"/>
      <c r="T16" s="295"/>
      <c r="U16" s="295"/>
      <c r="V16" s="295"/>
      <c r="W16" s="295"/>
      <c r="X16" s="295"/>
      <c r="Y16" s="295"/>
      <c r="Z16" s="295"/>
      <c r="AA16" s="295"/>
      <c r="AB16" s="295"/>
      <c r="AC16" s="295"/>
      <c r="AD16" s="295"/>
      <c r="AE16" s="295"/>
      <c r="AF16" s="295"/>
      <c r="AG16" s="295"/>
      <c r="AH16" s="295"/>
    </row>
    <row r="17" spans="1:34" s="301" customFormat="1" ht="15" customHeight="1" x14ac:dyDescent="0.2">
      <c r="A17" s="342" t="s">
        <v>147</v>
      </c>
      <c r="B17" s="348">
        <f>+'Special State Appropriations'!B12</f>
        <v>0</v>
      </c>
      <c r="C17" s="348">
        <f>+'Special State Appropriations'!C12</f>
        <v>0</v>
      </c>
      <c r="D17" s="348"/>
      <c r="E17" s="395">
        <f>+'Special State Appropriations'!D12</f>
        <v>0</v>
      </c>
      <c r="F17" s="395">
        <f>+'Special State Appropriations'!E12</f>
        <v>0</v>
      </c>
      <c r="G17" s="350"/>
      <c r="H17" s="162"/>
      <c r="I17" s="354">
        <f>+'Special State Appropriations'!H12</f>
        <v>0</v>
      </c>
      <c r="J17" s="354">
        <f>+'Special State Appropriations'!I12</f>
        <v>0</v>
      </c>
      <c r="K17" s="350"/>
      <c r="L17" s="162"/>
      <c r="M17" s="354">
        <f>+'Special State Appropriations'!L12</f>
        <v>0</v>
      </c>
      <c r="N17" s="354">
        <f>+'Special State Appropriations'!M12</f>
        <v>0</v>
      </c>
      <c r="O17" s="215"/>
      <c r="P17" s="302"/>
      <c r="Q17" s="300"/>
      <c r="R17" s="300"/>
      <c r="S17" s="300"/>
      <c r="T17" s="300"/>
      <c r="U17" s="300"/>
      <c r="V17" s="300"/>
      <c r="W17" s="300"/>
      <c r="X17" s="300"/>
      <c r="Y17" s="300"/>
      <c r="Z17" s="300"/>
      <c r="AA17" s="300"/>
      <c r="AB17" s="300"/>
      <c r="AC17" s="300"/>
      <c r="AD17" s="300"/>
      <c r="AE17" s="300"/>
      <c r="AF17" s="300"/>
      <c r="AG17" s="300"/>
      <c r="AH17" s="300"/>
    </row>
    <row r="18" spans="1:34" s="301" customFormat="1" ht="15" customHeight="1" x14ac:dyDescent="0.2">
      <c r="A18" s="342" t="s">
        <v>97</v>
      </c>
      <c r="B18" s="348">
        <f>+'Self Sustaining'!B11</f>
        <v>0</v>
      </c>
      <c r="C18" s="348">
        <f>+'Self Sustaining'!C11</f>
        <v>0</v>
      </c>
      <c r="D18" s="348"/>
      <c r="E18" s="395">
        <f>+'Self Sustaining'!D11</f>
        <v>0</v>
      </c>
      <c r="F18" s="395">
        <f>+'Self Sustaining'!E11</f>
        <v>0</v>
      </c>
      <c r="G18" s="350"/>
      <c r="H18" s="162"/>
      <c r="I18" s="354">
        <f>+'Self Sustaining'!H11</f>
        <v>0</v>
      </c>
      <c r="J18" s="354">
        <f>+'Self Sustaining'!I11</f>
        <v>0</v>
      </c>
      <c r="K18" s="350"/>
      <c r="L18" s="162"/>
      <c r="M18" s="354">
        <f>+'Self Sustaining'!L11</f>
        <v>0</v>
      </c>
      <c r="N18" s="354">
        <f>+'Self Sustaining'!M11</f>
        <v>0</v>
      </c>
      <c r="O18" s="215"/>
      <c r="P18" s="302"/>
      <c r="Q18" s="300"/>
      <c r="R18" s="300"/>
      <c r="S18" s="300"/>
      <c r="T18" s="300"/>
      <c r="U18" s="300"/>
      <c r="V18" s="300"/>
      <c r="W18" s="300"/>
      <c r="X18" s="300"/>
      <c r="Y18" s="300"/>
      <c r="Z18" s="300"/>
      <c r="AA18" s="300"/>
      <c r="AB18" s="300"/>
      <c r="AC18" s="300"/>
      <c r="AD18" s="300"/>
      <c r="AE18" s="300"/>
      <c r="AF18" s="300"/>
      <c r="AG18" s="300"/>
      <c r="AH18" s="300"/>
    </row>
    <row r="19" spans="1:34" s="308" customFormat="1" ht="15" customHeight="1" x14ac:dyDescent="0.25">
      <c r="A19" s="159" t="s">
        <v>64</v>
      </c>
      <c r="B19" s="160">
        <f>SUM(B11:B18)</f>
        <v>0</v>
      </c>
      <c r="C19" s="160">
        <f>SUM(C11:C18)</f>
        <v>0</v>
      </c>
      <c r="D19" s="337"/>
      <c r="E19" s="160">
        <f>SUM(E11:E18)</f>
        <v>0</v>
      </c>
      <c r="F19" s="160">
        <f>SUM(F11:F18)</f>
        <v>0</v>
      </c>
      <c r="G19" s="161"/>
      <c r="H19" s="162"/>
      <c r="I19" s="161">
        <f>SUM(I11:I18)</f>
        <v>0</v>
      </c>
      <c r="J19" s="161">
        <f>SUM(J11:J18)</f>
        <v>0</v>
      </c>
      <c r="K19" s="161"/>
      <c r="L19" s="162"/>
      <c r="M19" s="161">
        <f>SUM(M11:M18)</f>
        <v>0</v>
      </c>
      <c r="N19" s="161">
        <f>SUM(N11:N18)</f>
        <v>0</v>
      </c>
      <c r="O19" s="306"/>
      <c r="P19" s="307"/>
      <c r="Q19" s="307"/>
      <c r="R19" s="307"/>
      <c r="S19" s="307"/>
      <c r="T19" s="307"/>
      <c r="U19" s="307"/>
      <c r="V19" s="307"/>
      <c r="W19" s="307"/>
      <c r="X19" s="307"/>
      <c r="Y19" s="307"/>
      <c r="Z19" s="307"/>
      <c r="AA19" s="307"/>
      <c r="AB19" s="307"/>
      <c r="AC19" s="307"/>
      <c r="AD19" s="307"/>
      <c r="AE19" s="307"/>
      <c r="AF19" s="307"/>
      <c r="AG19" s="307"/>
      <c r="AH19" s="307"/>
    </row>
    <row r="20" spans="1:34" s="301" customFormat="1" ht="15" customHeight="1" x14ac:dyDescent="0.2">
      <c r="A20" s="355"/>
      <c r="B20" s="338"/>
      <c r="C20" s="338"/>
      <c r="D20" s="338"/>
      <c r="E20" s="336"/>
      <c r="F20" s="336"/>
      <c r="G20" s="357"/>
      <c r="H20" s="345"/>
      <c r="I20" s="356"/>
      <c r="J20" s="356"/>
      <c r="K20" s="357"/>
      <c r="L20" s="345"/>
      <c r="M20" s="356"/>
      <c r="N20" s="356"/>
      <c r="O20" s="298"/>
      <c r="P20" s="300"/>
      <c r="Q20" s="300"/>
      <c r="R20" s="300"/>
      <c r="S20" s="300"/>
      <c r="T20" s="300"/>
      <c r="U20" s="300"/>
      <c r="V20" s="300"/>
      <c r="W20" s="300"/>
      <c r="X20" s="300"/>
      <c r="Y20" s="300"/>
      <c r="Z20" s="300"/>
      <c r="AA20" s="300"/>
      <c r="AB20" s="300"/>
      <c r="AC20" s="300"/>
      <c r="AD20" s="300"/>
      <c r="AE20" s="300"/>
      <c r="AF20" s="300"/>
      <c r="AG20" s="300"/>
      <c r="AH20" s="300"/>
    </row>
    <row r="21" spans="1:34" s="296" customFormat="1" ht="15.75" x14ac:dyDescent="0.2">
      <c r="A21" s="358" t="s">
        <v>5</v>
      </c>
      <c r="B21" s="359"/>
      <c r="C21" s="359"/>
      <c r="D21" s="337"/>
      <c r="E21" s="336"/>
      <c r="F21" s="336"/>
      <c r="G21" s="357"/>
      <c r="H21" s="162"/>
      <c r="I21" s="357"/>
      <c r="J21" s="357"/>
      <c r="K21" s="357"/>
      <c r="L21" s="162"/>
      <c r="M21" s="357"/>
      <c r="N21" s="357"/>
      <c r="O21" s="298"/>
      <c r="P21" s="295"/>
      <c r="Q21" s="295"/>
      <c r="R21" s="295"/>
      <c r="S21" s="295"/>
      <c r="T21" s="295"/>
      <c r="U21" s="295"/>
      <c r="V21" s="295"/>
      <c r="W21" s="295"/>
      <c r="X21" s="295"/>
      <c r="Y21" s="295"/>
      <c r="Z21" s="295"/>
      <c r="AA21" s="295"/>
      <c r="AB21" s="295"/>
      <c r="AC21" s="295"/>
      <c r="AD21" s="295"/>
      <c r="AE21" s="295"/>
      <c r="AF21" s="295"/>
      <c r="AG21" s="295"/>
      <c r="AH21" s="295"/>
    </row>
    <row r="22" spans="1:34" s="310" customFormat="1" ht="15" customHeight="1" x14ac:dyDescent="0.25">
      <c r="A22" s="103" t="s">
        <v>30</v>
      </c>
      <c r="B22" s="359"/>
      <c r="C22" s="359"/>
      <c r="D22" s="337"/>
      <c r="E22" s="336"/>
      <c r="F22" s="336"/>
      <c r="G22" s="357"/>
      <c r="H22" s="162"/>
      <c r="I22" s="357"/>
      <c r="J22" s="357"/>
      <c r="K22" s="357"/>
      <c r="L22" s="162"/>
      <c r="M22" s="357"/>
      <c r="N22" s="357"/>
      <c r="O22" s="298"/>
      <c r="P22" s="309"/>
      <c r="Q22" s="309"/>
      <c r="R22" s="309"/>
      <c r="S22" s="309"/>
      <c r="T22" s="309"/>
      <c r="U22" s="309"/>
      <c r="V22" s="309"/>
      <c r="W22" s="309"/>
      <c r="X22" s="309"/>
      <c r="Y22" s="309"/>
      <c r="Z22" s="309"/>
      <c r="AA22" s="309"/>
      <c r="AB22" s="309"/>
      <c r="AC22" s="309"/>
      <c r="AD22" s="309"/>
      <c r="AE22" s="309"/>
      <c r="AF22" s="309"/>
      <c r="AG22" s="309"/>
      <c r="AH22" s="309"/>
    </row>
    <row r="23" spans="1:34" s="313" customFormat="1" ht="15" customHeight="1" x14ac:dyDescent="0.2">
      <c r="A23" s="360" t="s">
        <v>6</v>
      </c>
      <c r="B23" s="359">
        <f>+GOF!B19+DOF!B16+'Special State Appropriations'!B16+'Self Sustaining'!B15</f>
        <v>0</v>
      </c>
      <c r="C23" s="359">
        <f>+GOF!C19+DOF!C16+'Special State Appropriations'!C16+'Self Sustaining'!C15</f>
        <v>0</v>
      </c>
      <c r="D23" s="337"/>
      <c r="E23" s="339">
        <f>+GOF!D19+DOF!D16+'Special State Appropriations'!D16+'Self Sustaining'!D15</f>
        <v>0</v>
      </c>
      <c r="F23" s="339">
        <f>+GOF!E19+DOF!E16+'Special State Appropriations'!E16+'Self Sustaining'!E15</f>
        <v>0</v>
      </c>
      <c r="G23" s="347"/>
      <c r="H23" s="162"/>
      <c r="I23" s="346">
        <f>+GOF!H19+DOF!H16+'Special State Appropriations'!H16+'Self Sustaining'!H15</f>
        <v>0</v>
      </c>
      <c r="J23" s="346">
        <f>+GOF!I19+DOF!I16+'Special State Appropriations'!I16+'Self Sustaining'!I15</f>
        <v>0</v>
      </c>
      <c r="K23" s="347"/>
      <c r="L23" s="162"/>
      <c r="M23" s="346">
        <f>+GOF!L19+DOF!L16+'Special State Appropriations'!L16+'Self Sustaining'!L15</f>
        <v>0</v>
      </c>
      <c r="N23" s="346">
        <f>+GOF!M19+DOF!M16+'Special State Appropriations'!M16+'Self Sustaining'!M15</f>
        <v>0</v>
      </c>
      <c r="O23" s="311">
        <f>+GOF!N19+DOF!N16+'Special State Appropriations'!N16+'Practice Plan'!N14+'Sponsored Projects'!N15+'Student Aid'!N15+'Other Grant-Contract Types'!N15+'Gifts-Discretionary'!N15+'Self Sustaining'!N15</f>
        <v>0</v>
      </c>
      <c r="P23" s="312"/>
      <c r="Q23" s="312"/>
      <c r="R23" s="312"/>
      <c r="S23" s="312"/>
      <c r="T23" s="312"/>
      <c r="U23" s="312"/>
      <c r="V23" s="312"/>
      <c r="W23" s="312"/>
      <c r="X23" s="312"/>
      <c r="Y23" s="312"/>
      <c r="Z23" s="312"/>
      <c r="AA23" s="312"/>
      <c r="AB23" s="312"/>
      <c r="AC23" s="312"/>
      <c r="AD23" s="312"/>
      <c r="AE23" s="312"/>
      <c r="AF23" s="312"/>
      <c r="AG23" s="312"/>
      <c r="AH23" s="312"/>
    </row>
    <row r="24" spans="1:34" s="313" customFormat="1" ht="15" customHeight="1" x14ac:dyDescent="0.2">
      <c r="A24" s="360" t="s">
        <v>7</v>
      </c>
      <c r="B24" s="372">
        <f>+GOF!B20+DOF!B17+'Special State Appropriations'!B17+'Self Sustaining'!B16</f>
        <v>0</v>
      </c>
      <c r="C24" s="372">
        <f>+GOF!C20+DOF!C17+'Special State Appropriations'!C17+'Self Sustaining'!C16</f>
        <v>0</v>
      </c>
      <c r="D24" s="337"/>
      <c r="E24" s="396">
        <f>+GOF!D20+DOF!D17+'Special State Appropriations'!D17+'Self Sustaining'!D16</f>
        <v>0</v>
      </c>
      <c r="F24" s="396">
        <f>+GOF!E20+DOF!E17+'Special State Appropriations'!E17+'Self Sustaining'!E16</f>
        <v>0</v>
      </c>
      <c r="G24" s="350"/>
      <c r="H24" s="162"/>
      <c r="I24" s="354">
        <f>+GOF!H20+DOF!H17+'Special State Appropriations'!H17+'Self Sustaining'!H16</f>
        <v>0</v>
      </c>
      <c r="J24" s="354">
        <f>+GOF!I20+DOF!I17+'Special State Appropriations'!I17+'Self Sustaining'!I16</f>
        <v>0</v>
      </c>
      <c r="K24" s="350"/>
      <c r="L24" s="162"/>
      <c r="M24" s="354">
        <f>+GOF!L20+DOF!L17+'Special State Appropriations'!L17+'Self Sustaining'!L16</f>
        <v>0</v>
      </c>
      <c r="N24" s="354">
        <f>+GOF!M20+DOF!M17+'Special State Appropriations'!M17+'Self Sustaining'!M16</f>
        <v>0</v>
      </c>
      <c r="O24" s="215"/>
      <c r="P24" s="314"/>
      <c r="Q24" s="312"/>
      <c r="R24" s="312"/>
      <c r="S24" s="312"/>
      <c r="T24" s="312"/>
      <c r="U24" s="312"/>
      <c r="V24" s="312"/>
      <c r="W24" s="312"/>
      <c r="X24" s="312"/>
      <c r="Y24" s="312"/>
      <c r="Z24" s="312"/>
      <c r="AA24" s="312"/>
      <c r="AB24" s="312"/>
      <c r="AC24" s="312"/>
      <c r="AD24" s="312"/>
      <c r="AE24" s="312"/>
      <c r="AF24" s="312"/>
      <c r="AG24" s="312"/>
      <c r="AH24" s="312"/>
    </row>
    <row r="25" spans="1:34" s="313" customFormat="1" ht="15" customHeight="1" x14ac:dyDescent="0.2">
      <c r="A25" s="360" t="s">
        <v>48</v>
      </c>
      <c r="B25" s="372">
        <f>+GOF!B21+DOF!B18+'Special State Appropriations'!B18+'Self Sustaining'!B17</f>
        <v>0</v>
      </c>
      <c r="C25" s="372">
        <f>+GOF!C21+DOF!C18+'Special State Appropriations'!C18+'Self Sustaining'!C17</f>
        <v>0</v>
      </c>
      <c r="D25" s="337"/>
      <c r="E25" s="396">
        <f>+GOF!D21+DOF!D18+'Special State Appropriations'!D18+'Self Sustaining'!D17</f>
        <v>0</v>
      </c>
      <c r="F25" s="396">
        <f>+GOF!E21+DOF!E18+'Special State Appropriations'!E18+'Self Sustaining'!E17</f>
        <v>0</v>
      </c>
      <c r="G25" s="350"/>
      <c r="H25" s="162"/>
      <c r="I25" s="354">
        <f>+GOF!H21+DOF!H18+'Special State Appropriations'!H18+'Self Sustaining'!H17</f>
        <v>0</v>
      </c>
      <c r="J25" s="354">
        <f>+GOF!I21+DOF!I18+'Special State Appropriations'!I18+'Self Sustaining'!I17</f>
        <v>0</v>
      </c>
      <c r="K25" s="350"/>
      <c r="L25" s="162"/>
      <c r="M25" s="354">
        <f>+GOF!L21+DOF!L18+'Special State Appropriations'!L18+'Self Sustaining'!L17</f>
        <v>0</v>
      </c>
      <c r="N25" s="354">
        <f>+GOF!M21+DOF!M18+'Special State Appropriations'!M18+'Self Sustaining'!M17</f>
        <v>0</v>
      </c>
      <c r="O25" s="215"/>
      <c r="P25" s="314"/>
      <c r="Q25" s="312"/>
      <c r="R25" s="312"/>
      <c r="S25" s="312"/>
      <c r="T25" s="312"/>
      <c r="U25" s="312"/>
      <c r="V25" s="312"/>
      <c r="W25" s="312"/>
      <c r="X25" s="312"/>
      <c r="Y25" s="312"/>
      <c r="Z25" s="312"/>
      <c r="AA25" s="312"/>
      <c r="AB25" s="312"/>
      <c r="AC25" s="312"/>
      <c r="AD25" s="312"/>
      <c r="AE25" s="312"/>
      <c r="AF25" s="312"/>
      <c r="AG25" s="312"/>
      <c r="AH25" s="312"/>
    </row>
    <row r="26" spans="1:34" s="313" customFormat="1" ht="15" customHeight="1" x14ac:dyDescent="0.2">
      <c r="A26" s="360" t="s">
        <v>10</v>
      </c>
      <c r="B26" s="372">
        <f>+GOF!B22+DOF!B19+'Special State Appropriations'!B19+'Self Sustaining'!B18</f>
        <v>0</v>
      </c>
      <c r="C26" s="372">
        <f>+GOF!C22+DOF!C19+'Special State Appropriations'!C19+'Self Sustaining'!C18</f>
        <v>0</v>
      </c>
      <c r="D26" s="337"/>
      <c r="E26" s="396">
        <f>+GOF!D22+DOF!D19+'Special State Appropriations'!D19+'Self Sustaining'!D18</f>
        <v>0</v>
      </c>
      <c r="F26" s="396">
        <f>+GOF!E22+DOF!E19+'Special State Appropriations'!E19+'Self Sustaining'!E18</f>
        <v>0</v>
      </c>
      <c r="G26" s="350"/>
      <c r="H26" s="162"/>
      <c r="I26" s="354">
        <f>+GOF!H22+DOF!H19+'Special State Appropriations'!H19+'Self Sustaining'!H18</f>
        <v>0</v>
      </c>
      <c r="J26" s="354">
        <f>+GOF!I22+DOF!I19+'Special State Appropriations'!I19+'Self Sustaining'!I18</f>
        <v>0</v>
      </c>
      <c r="K26" s="350"/>
      <c r="L26" s="162"/>
      <c r="M26" s="354">
        <f>+GOF!L22+DOF!L19+'Special State Appropriations'!L19+'Self Sustaining'!L18</f>
        <v>0</v>
      </c>
      <c r="N26" s="354">
        <f>+GOF!M22+DOF!M19+'Special State Appropriations'!M19+'Self Sustaining'!M18</f>
        <v>0</v>
      </c>
      <c r="O26" s="215"/>
      <c r="P26" s="314"/>
      <c r="Q26" s="312"/>
      <c r="R26" s="312"/>
      <c r="S26" s="312"/>
      <c r="T26" s="312"/>
      <c r="U26" s="312"/>
      <c r="V26" s="312"/>
      <c r="W26" s="312"/>
      <c r="X26" s="312"/>
      <c r="Y26" s="312"/>
      <c r="Z26" s="312"/>
      <c r="AA26" s="312"/>
      <c r="AB26" s="312"/>
      <c r="AC26" s="312"/>
      <c r="AD26" s="312"/>
      <c r="AE26" s="312"/>
      <c r="AF26" s="312"/>
      <c r="AG26" s="312"/>
      <c r="AH26" s="312"/>
    </row>
    <row r="27" spans="1:34" s="313" customFormat="1" ht="15" customHeight="1" x14ac:dyDescent="0.2">
      <c r="A27" s="360" t="s">
        <v>9</v>
      </c>
      <c r="B27" s="372">
        <f>+GOF!B23+DOF!B20+'Special State Appropriations'!B20+'Self Sustaining'!B19</f>
        <v>0</v>
      </c>
      <c r="C27" s="372">
        <f>+GOF!C23+DOF!C20+'Special State Appropriations'!C20+'Self Sustaining'!C19</f>
        <v>0</v>
      </c>
      <c r="D27" s="337"/>
      <c r="E27" s="396">
        <f>+GOF!D23+DOF!D20+'Special State Appropriations'!D20+'Self Sustaining'!D19</f>
        <v>0</v>
      </c>
      <c r="F27" s="396">
        <f>+GOF!E23+DOF!E20+'Special State Appropriations'!E20+'Self Sustaining'!E19</f>
        <v>0</v>
      </c>
      <c r="G27" s="350"/>
      <c r="H27" s="162"/>
      <c r="I27" s="354">
        <f>+GOF!H23+DOF!H20+'Special State Appropriations'!H20+'Self Sustaining'!H19</f>
        <v>0</v>
      </c>
      <c r="J27" s="354">
        <f>+GOF!I23+DOF!I20+'Special State Appropriations'!I20+'Self Sustaining'!I19</f>
        <v>0</v>
      </c>
      <c r="K27" s="350"/>
      <c r="L27" s="162"/>
      <c r="M27" s="354">
        <f>+GOF!L23+DOF!L20+'Special State Appropriations'!L20+'Self Sustaining'!L19</f>
        <v>0</v>
      </c>
      <c r="N27" s="354">
        <f>+GOF!M23+DOF!M20+'Special State Appropriations'!M20+'Self Sustaining'!M19</f>
        <v>0</v>
      </c>
      <c r="O27" s="215"/>
      <c r="P27" s="314"/>
      <c r="Q27" s="312"/>
      <c r="R27" s="312"/>
      <c r="S27" s="312"/>
      <c r="T27" s="312"/>
      <c r="U27" s="312"/>
      <c r="V27" s="312"/>
      <c r="W27" s="312"/>
      <c r="X27" s="312"/>
      <c r="Y27" s="312"/>
      <c r="Z27" s="312"/>
      <c r="AA27" s="312"/>
      <c r="AB27" s="312"/>
      <c r="AC27" s="312"/>
      <c r="AD27" s="312"/>
      <c r="AE27" s="312"/>
      <c r="AF27" s="312"/>
      <c r="AG27" s="312"/>
      <c r="AH27" s="312"/>
    </row>
    <row r="28" spans="1:34" s="313" customFormat="1" ht="15" customHeight="1" x14ac:dyDescent="0.2">
      <c r="A28" s="360" t="s">
        <v>8</v>
      </c>
      <c r="B28" s="372">
        <f>+GOF!B24+DOF!B21+'Special State Appropriations'!B21+'Self Sustaining'!B20</f>
        <v>0</v>
      </c>
      <c r="C28" s="372">
        <f>+GOF!C24+DOF!C21+'Special State Appropriations'!C21+'Self Sustaining'!C20</f>
        <v>0</v>
      </c>
      <c r="D28" s="337"/>
      <c r="E28" s="396">
        <f>+GOF!D24+DOF!D21+'Special State Appropriations'!D21+'Self Sustaining'!D20</f>
        <v>0</v>
      </c>
      <c r="F28" s="396">
        <f>+GOF!E24+DOF!E21+'Special State Appropriations'!E21+'Self Sustaining'!E20</f>
        <v>0</v>
      </c>
      <c r="G28" s="350"/>
      <c r="H28" s="162"/>
      <c r="I28" s="354">
        <f>+GOF!H24+DOF!H21+'Special State Appropriations'!H21+'Self Sustaining'!H20</f>
        <v>0</v>
      </c>
      <c r="J28" s="354">
        <f>+GOF!I24+DOF!I21+'Special State Appropriations'!I21+'Self Sustaining'!I20</f>
        <v>0</v>
      </c>
      <c r="K28" s="350"/>
      <c r="L28" s="162"/>
      <c r="M28" s="354">
        <f>+GOF!L24+DOF!L21+'Special State Appropriations'!L21+'Self Sustaining'!L20</f>
        <v>0</v>
      </c>
      <c r="N28" s="354">
        <f>+GOF!M24+DOF!M21+'Special State Appropriations'!M21+'Self Sustaining'!M20</f>
        <v>0</v>
      </c>
      <c r="O28" s="215"/>
      <c r="P28" s="314"/>
      <c r="Q28" s="312"/>
      <c r="R28" s="312"/>
      <c r="S28" s="312"/>
      <c r="T28" s="312"/>
      <c r="U28" s="312"/>
      <c r="V28" s="312"/>
      <c r="W28" s="312"/>
      <c r="X28" s="312"/>
      <c r="Y28" s="312"/>
      <c r="Z28" s="312"/>
      <c r="AA28" s="312"/>
      <c r="AB28" s="312"/>
      <c r="AC28" s="312"/>
      <c r="AD28" s="312"/>
      <c r="AE28" s="312"/>
      <c r="AF28" s="312"/>
      <c r="AG28" s="312"/>
      <c r="AH28" s="312"/>
    </row>
    <row r="29" spans="1:34" s="313" customFormat="1" ht="15" customHeight="1" x14ac:dyDescent="0.2">
      <c r="A29" s="360" t="s">
        <v>11</v>
      </c>
      <c r="B29" s="372">
        <f>+GOF!B25+DOF!B22+'Special State Appropriations'!B22+'Self Sustaining'!B21</f>
        <v>0</v>
      </c>
      <c r="C29" s="372">
        <f>+GOF!C25+DOF!C22+'Special State Appropriations'!C22+'Self Sustaining'!C21</f>
        <v>0</v>
      </c>
      <c r="D29" s="337"/>
      <c r="E29" s="396">
        <f>+GOF!D25+DOF!D22+'Special State Appropriations'!D22+'Self Sustaining'!D21</f>
        <v>0</v>
      </c>
      <c r="F29" s="396">
        <f>+GOF!E25+DOF!E22+'Special State Appropriations'!E22+'Self Sustaining'!E21</f>
        <v>0</v>
      </c>
      <c r="G29" s="350"/>
      <c r="H29" s="162"/>
      <c r="I29" s="354">
        <f>+GOF!H25+DOF!H22+'Special State Appropriations'!H22+'Self Sustaining'!H21</f>
        <v>0</v>
      </c>
      <c r="J29" s="354">
        <f>+GOF!I25+DOF!I22+'Special State Appropriations'!I22+'Self Sustaining'!I21</f>
        <v>0</v>
      </c>
      <c r="K29" s="350"/>
      <c r="L29" s="162"/>
      <c r="M29" s="354">
        <f>+GOF!L25+DOF!L22+'Special State Appropriations'!L22+'Self Sustaining'!L21</f>
        <v>0</v>
      </c>
      <c r="N29" s="354">
        <f>+GOF!M25+DOF!M22+'Special State Appropriations'!M22+'Self Sustaining'!M21</f>
        <v>0</v>
      </c>
      <c r="O29" s="215"/>
      <c r="P29" s="314"/>
      <c r="Q29" s="312"/>
      <c r="R29" s="312"/>
      <c r="S29" s="312"/>
      <c r="T29" s="312"/>
      <c r="U29" s="312"/>
      <c r="V29" s="312"/>
      <c r="W29" s="312"/>
      <c r="X29" s="312"/>
      <c r="Y29" s="312"/>
      <c r="Z29" s="312"/>
      <c r="AA29" s="312"/>
      <c r="AB29" s="312"/>
      <c r="AC29" s="312"/>
      <c r="AD29" s="312"/>
      <c r="AE29" s="312"/>
      <c r="AF29" s="312"/>
      <c r="AG29" s="312"/>
      <c r="AH29" s="312"/>
    </row>
    <row r="30" spans="1:34" s="313" customFormat="1" ht="15" customHeight="1" x14ac:dyDescent="0.2">
      <c r="A30" s="360" t="s">
        <v>49</v>
      </c>
      <c r="B30" s="372">
        <f>+GOF!B26+DOF!B23+'Special State Appropriations'!B23+'Self Sustaining'!B22</f>
        <v>0</v>
      </c>
      <c r="C30" s="372">
        <f>+GOF!C26+DOF!C23+'Special State Appropriations'!C23+'Self Sustaining'!C22</f>
        <v>0</v>
      </c>
      <c r="D30" s="337"/>
      <c r="E30" s="396">
        <f>+GOF!D26+DOF!D23+'Special State Appropriations'!D23+'Self Sustaining'!D22</f>
        <v>0</v>
      </c>
      <c r="F30" s="396">
        <f>+GOF!E26+DOF!E23+'Special State Appropriations'!E23+'Self Sustaining'!E22</f>
        <v>0</v>
      </c>
      <c r="G30" s="350"/>
      <c r="H30" s="162"/>
      <c r="I30" s="354">
        <f>+GOF!H26+DOF!H23+'Special State Appropriations'!H23+'Self Sustaining'!H22</f>
        <v>0</v>
      </c>
      <c r="J30" s="354">
        <f>+GOF!I26+DOF!I23+'Special State Appropriations'!I23+'Self Sustaining'!I22</f>
        <v>0</v>
      </c>
      <c r="K30" s="350"/>
      <c r="L30" s="162"/>
      <c r="M30" s="354">
        <f>+GOF!L26+DOF!L23+'Special State Appropriations'!L23+'Self Sustaining'!L22</f>
        <v>0</v>
      </c>
      <c r="N30" s="354">
        <f>+GOF!M26+DOF!M23+'Special State Appropriations'!M23+'Self Sustaining'!M22</f>
        <v>0</v>
      </c>
      <c r="O30" s="215"/>
      <c r="P30" s="314"/>
      <c r="Q30" s="312"/>
      <c r="R30" s="312"/>
      <c r="S30" s="312"/>
      <c r="T30" s="312"/>
      <c r="U30" s="312"/>
      <c r="V30" s="312"/>
      <c r="W30" s="312"/>
      <c r="X30" s="312"/>
      <c r="Y30" s="312"/>
      <c r="Z30" s="312"/>
      <c r="AA30" s="312"/>
      <c r="AB30" s="312"/>
      <c r="AC30" s="312"/>
      <c r="AD30" s="312"/>
      <c r="AE30" s="312"/>
      <c r="AF30" s="312"/>
      <c r="AG30" s="312"/>
      <c r="AH30" s="312"/>
    </row>
    <row r="31" spans="1:34" s="313" customFormat="1" ht="15" customHeight="1" x14ac:dyDescent="0.2">
      <c r="A31" s="363" t="s">
        <v>12</v>
      </c>
      <c r="B31" s="397">
        <f>+GOF!B27+DOF!B24+'Special State Appropriations'!B24+'Self Sustaining'!B23</f>
        <v>0</v>
      </c>
      <c r="C31" s="397">
        <f>+GOF!C27+DOF!C24+'Special State Appropriations'!C24+'Self Sustaining'!C23</f>
        <v>0</v>
      </c>
      <c r="D31" s="337"/>
      <c r="E31" s="398">
        <f>+GOF!D27+DOF!D24+'Special State Appropriations'!D24+'Self Sustaining'!D23</f>
        <v>0</v>
      </c>
      <c r="F31" s="399">
        <f>+GOF!E27+DOF!E24+'Special State Appropriations'!E24+'Self Sustaining'!E23</f>
        <v>0</v>
      </c>
      <c r="G31" s="366"/>
      <c r="H31" s="162"/>
      <c r="I31" s="366">
        <f>+GOF!H27+DOF!H24+'Special State Appropriations'!H24+'Self Sustaining'!H23</f>
        <v>0</v>
      </c>
      <c r="J31" s="366">
        <f>+GOF!I27+DOF!I24+'Special State Appropriations'!I24+'Self Sustaining'!I23</f>
        <v>0</v>
      </c>
      <c r="K31" s="366"/>
      <c r="L31" s="162"/>
      <c r="M31" s="366">
        <f>+GOF!L27+DOF!L24+'Special State Appropriations'!L24+'Self Sustaining'!L23</f>
        <v>0</v>
      </c>
      <c r="N31" s="366">
        <f>+GOF!M27+DOF!M24+'Special State Appropriations'!M24+'Self Sustaining'!M23</f>
        <v>0</v>
      </c>
      <c r="O31" s="215"/>
      <c r="P31" s="314"/>
      <c r="Q31" s="312"/>
      <c r="R31" s="312"/>
      <c r="S31" s="312"/>
      <c r="T31" s="312"/>
      <c r="U31" s="312"/>
      <c r="V31" s="312"/>
      <c r="W31" s="312"/>
      <c r="X31" s="312"/>
      <c r="Y31" s="312"/>
      <c r="Z31" s="312"/>
      <c r="AA31" s="312"/>
      <c r="AB31" s="312"/>
      <c r="AC31" s="312"/>
      <c r="AD31" s="312"/>
      <c r="AE31" s="312"/>
      <c r="AF31" s="312"/>
      <c r="AG31" s="312"/>
      <c r="AH31" s="312"/>
    </row>
    <row r="32" spans="1:34" s="318" customFormat="1" ht="15" customHeight="1" x14ac:dyDescent="0.25">
      <c r="A32" s="105" t="s">
        <v>31</v>
      </c>
      <c r="B32" s="367">
        <f>SUM(B23:B31)</f>
        <v>0</v>
      </c>
      <c r="C32" s="367">
        <f t="shared" ref="C32:D32" si="0">SUM(C23:C31)</f>
        <v>0</v>
      </c>
      <c r="D32" s="337">
        <f t="shared" si="0"/>
        <v>0</v>
      </c>
      <c r="E32" s="368">
        <f t="shared" ref="E32:F32" si="1">SUM(E23:E31)</f>
        <v>0</v>
      </c>
      <c r="F32" s="368">
        <f t="shared" si="1"/>
        <v>0</v>
      </c>
      <c r="G32" s="370"/>
      <c r="H32" s="162"/>
      <c r="I32" s="370">
        <f t="shared" ref="I32:J32" si="2">SUM(I23:I31)</f>
        <v>0</v>
      </c>
      <c r="J32" s="370">
        <f t="shared" si="2"/>
        <v>0</v>
      </c>
      <c r="K32" s="370"/>
      <c r="L32" s="162"/>
      <c r="M32" s="370">
        <f t="shared" ref="M32:N32" si="3">SUM(M23:M31)</f>
        <v>0</v>
      </c>
      <c r="N32" s="370">
        <f t="shared" si="3"/>
        <v>0</v>
      </c>
      <c r="O32" s="315"/>
      <c r="P32" s="316"/>
      <c r="Q32" s="317"/>
      <c r="R32" s="317"/>
      <c r="S32" s="317"/>
      <c r="T32" s="317"/>
      <c r="U32" s="317"/>
      <c r="V32" s="317"/>
      <c r="W32" s="317"/>
      <c r="X32" s="317"/>
      <c r="Y32" s="317"/>
      <c r="Z32" s="317"/>
      <c r="AA32" s="317"/>
      <c r="AB32" s="317"/>
      <c r="AC32" s="317"/>
      <c r="AD32" s="317"/>
      <c r="AE32" s="317"/>
      <c r="AF32" s="317"/>
      <c r="AG32" s="317"/>
      <c r="AH32" s="317"/>
    </row>
    <row r="33" spans="1:34" s="296" customFormat="1" ht="30" x14ac:dyDescent="0.2">
      <c r="A33" s="371" t="s">
        <v>153</v>
      </c>
      <c r="B33" s="372">
        <f>+GOF!B29+DOF!B26+'Special State Appropriations'!B26+'Self Sustaining'!B25</f>
        <v>0</v>
      </c>
      <c r="C33" s="372">
        <f>+GOF!C29+DOF!C26+'Special State Appropriations'!C26+'Self Sustaining'!C25</f>
        <v>0</v>
      </c>
      <c r="D33" s="337"/>
      <c r="E33" s="396">
        <f>+GOF!D29+DOF!D26+'Special State Appropriations'!D26+'Self Sustaining'!D25</f>
        <v>0</v>
      </c>
      <c r="F33" s="396">
        <f>+GOF!E29+DOF!E26+'Special State Appropriations'!E26+'Self Sustaining'!E25</f>
        <v>0</v>
      </c>
      <c r="G33" s="350"/>
      <c r="H33" s="162"/>
      <c r="I33" s="354">
        <f>+GOF!H29+DOF!H26+'Special State Appropriations'!H26+'Self Sustaining'!H25</f>
        <v>0</v>
      </c>
      <c r="J33" s="354">
        <f>+GOF!I29+DOF!I26+'Special State Appropriations'!I26+'Self Sustaining'!I25</f>
        <v>0</v>
      </c>
      <c r="K33" s="350"/>
      <c r="L33" s="162"/>
      <c r="M33" s="354">
        <f>+GOF!L29+DOF!L26+'Special State Appropriations'!L26+'Self Sustaining'!L25</f>
        <v>0</v>
      </c>
      <c r="N33" s="354">
        <f>+GOF!M29+DOF!M26+'Special State Appropriations'!M26+'Self Sustaining'!M25</f>
        <v>0</v>
      </c>
      <c r="O33" s="215"/>
      <c r="P33" s="304"/>
      <c r="Q33" s="295"/>
      <c r="R33" s="295"/>
      <c r="S33" s="295"/>
      <c r="T33" s="295"/>
      <c r="U33" s="295"/>
      <c r="V33" s="295"/>
      <c r="W33" s="295"/>
      <c r="X33" s="295"/>
      <c r="Y33" s="295"/>
      <c r="Z33" s="295"/>
      <c r="AA33" s="295"/>
      <c r="AB33" s="295"/>
      <c r="AC33" s="295"/>
      <c r="AD33" s="295"/>
      <c r="AE33" s="295"/>
      <c r="AF33" s="295"/>
      <c r="AG33" s="295"/>
      <c r="AH33" s="295"/>
    </row>
    <row r="34" spans="1:34" s="296" customFormat="1" ht="15" customHeight="1" x14ac:dyDescent="0.2">
      <c r="A34" s="373" t="s">
        <v>13</v>
      </c>
      <c r="B34" s="372">
        <f>+GOF!B30+DOF!B27+'Special State Appropriations'!B27+'Self Sustaining'!B26</f>
        <v>0</v>
      </c>
      <c r="C34" s="372">
        <f>+GOF!C30+DOF!C27+'Special State Appropriations'!C27+'Self Sustaining'!C26</f>
        <v>0</v>
      </c>
      <c r="D34" s="337"/>
      <c r="E34" s="396">
        <f>+GOF!D30+DOF!D27+'Special State Appropriations'!D27+'Self Sustaining'!D26</f>
        <v>0</v>
      </c>
      <c r="F34" s="396">
        <f>+GOF!E30+DOF!E27+'Special State Appropriations'!E27+'Self Sustaining'!E26</f>
        <v>0</v>
      </c>
      <c r="G34" s="350"/>
      <c r="H34" s="162"/>
      <c r="I34" s="354">
        <f>+GOF!H30+DOF!H27+'Special State Appropriations'!H27+'Self Sustaining'!H26</f>
        <v>0</v>
      </c>
      <c r="J34" s="354">
        <f>+GOF!I30+DOF!I27+'Special State Appropriations'!I27+'Self Sustaining'!I26</f>
        <v>0</v>
      </c>
      <c r="K34" s="350"/>
      <c r="L34" s="162"/>
      <c r="M34" s="354">
        <f>+GOF!L30+DOF!L27+'Special State Appropriations'!L27+'Self Sustaining'!L26</f>
        <v>0</v>
      </c>
      <c r="N34" s="354">
        <f>+GOF!M30+DOF!M27+'Special State Appropriations'!M27+'Self Sustaining'!M26</f>
        <v>0</v>
      </c>
      <c r="O34" s="215"/>
      <c r="P34" s="304"/>
      <c r="Q34" s="295"/>
      <c r="R34" s="295"/>
      <c r="S34" s="295"/>
      <c r="T34" s="295"/>
      <c r="U34" s="295"/>
      <c r="V34" s="295"/>
      <c r="W34" s="295"/>
      <c r="X34" s="295"/>
      <c r="Y34" s="295"/>
      <c r="Z34" s="295"/>
      <c r="AA34" s="295"/>
      <c r="AB34" s="295"/>
      <c r="AC34" s="295"/>
      <c r="AD34" s="295"/>
      <c r="AE34" s="295"/>
      <c r="AF34" s="295"/>
      <c r="AG34" s="295"/>
      <c r="AH34" s="295"/>
    </row>
    <row r="35" spans="1:34" s="296" customFormat="1" ht="15" customHeight="1" x14ac:dyDescent="0.2">
      <c r="A35" s="373" t="s">
        <v>16</v>
      </c>
      <c r="B35" s="372">
        <f>+GOF!B31+DOF!B28+'Special State Appropriations'!B28+'Self Sustaining'!B27</f>
        <v>0</v>
      </c>
      <c r="C35" s="372">
        <f>+GOF!C31+DOF!C28+'Special State Appropriations'!C28+'Self Sustaining'!C27</f>
        <v>0</v>
      </c>
      <c r="D35" s="337"/>
      <c r="E35" s="396">
        <f>+GOF!D31+DOF!D28+'Special State Appropriations'!D28+'Self Sustaining'!D27</f>
        <v>0</v>
      </c>
      <c r="F35" s="396">
        <f>+GOF!E31+DOF!E28+'Special State Appropriations'!E28+'Self Sustaining'!E27</f>
        <v>0</v>
      </c>
      <c r="G35" s="350"/>
      <c r="H35" s="162"/>
      <c r="I35" s="354">
        <f>+GOF!H31+DOF!H28+'Special State Appropriations'!H28+'Self Sustaining'!H27</f>
        <v>0</v>
      </c>
      <c r="J35" s="354">
        <f>+GOF!I31+DOF!I28+'Special State Appropriations'!I28+'Self Sustaining'!I27</f>
        <v>0</v>
      </c>
      <c r="K35" s="350"/>
      <c r="L35" s="162"/>
      <c r="M35" s="354">
        <f>+GOF!L31+DOF!L28+'Special State Appropriations'!L28+'Self Sustaining'!L27</f>
        <v>0</v>
      </c>
      <c r="N35" s="354">
        <f>+GOF!M31+DOF!M28+'Special State Appropriations'!M28+'Self Sustaining'!M27</f>
        <v>0</v>
      </c>
      <c r="O35" s="215"/>
      <c r="P35" s="304"/>
      <c r="Q35" s="295"/>
      <c r="R35" s="295"/>
      <c r="S35" s="295"/>
      <c r="T35" s="295"/>
      <c r="U35" s="295"/>
      <c r="V35" s="295"/>
      <c r="W35" s="295"/>
      <c r="X35" s="295"/>
      <c r="Y35" s="295"/>
      <c r="Z35" s="295"/>
      <c r="AA35" s="295"/>
      <c r="AB35" s="295"/>
      <c r="AC35" s="295"/>
      <c r="AD35" s="295"/>
      <c r="AE35" s="295"/>
      <c r="AF35" s="295"/>
      <c r="AG35" s="295"/>
      <c r="AH35" s="295"/>
    </row>
    <row r="36" spans="1:34" s="318" customFormat="1" ht="15.75" x14ac:dyDescent="0.25">
      <c r="A36" s="159" t="s">
        <v>14</v>
      </c>
      <c r="B36" s="160">
        <f>SUM(B32:B35)</f>
        <v>0</v>
      </c>
      <c r="C36" s="160">
        <f>SUM(C32:C35)</f>
        <v>0</v>
      </c>
      <c r="D36" s="337"/>
      <c r="E36" s="374">
        <f t="shared" ref="E36" si="4">SUM(E32:E35)</f>
        <v>0</v>
      </c>
      <c r="F36" s="374">
        <f t="shared" ref="F36" si="5">SUM(F32:F35)</f>
        <v>0</v>
      </c>
      <c r="G36" s="161"/>
      <c r="H36" s="162"/>
      <c r="I36" s="161">
        <f t="shared" ref="I36:J36" si="6">SUM(I32:I35)</f>
        <v>0</v>
      </c>
      <c r="J36" s="161">
        <f t="shared" si="6"/>
        <v>0</v>
      </c>
      <c r="K36" s="161"/>
      <c r="L36" s="162"/>
      <c r="M36" s="161">
        <f t="shared" ref="M36:N36" si="7">SUM(M32:M35)</f>
        <v>0</v>
      </c>
      <c r="N36" s="161">
        <f t="shared" si="7"/>
        <v>0</v>
      </c>
      <c r="O36" s="315"/>
      <c r="P36" s="304"/>
      <c r="Q36" s="295"/>
      <c r="R36" s="295"/>
      <c r="S36" s="295"/>
      <c r="T36" s="295"/>
      <c r="U36" s="295"/>
      <c r="V36" s="295"/>
      <c r="W36" s="295"/>
      <c r="X36" s="295"/>
      <c r="Y36" s="295"/>
      <c r="Z36" s="295"/>
      <c r="AA36" s="295"/>
      <c r="AB36" s="295"/>
      <c r="AC36" s="295"/>
      <c r="AD36" s="295"/>
      <c r="AE36" s="295"/>
      <c r="AF36" s="295"/>
      <c r="AG36" s="295"/>
      <c r="AH36" s="295"/>
    </row>
    <row r="37" spans="1:34" s="318" customFormat="1" ht="18.75" customHeight="1" thickBot="1" x14ac:dyDescent="0.3">
      <c r="A37" s="376" t="s">
        <v>47</v>
      </c>
      <c r="B37" s="377">
        <f>+B19-B36</f>
        <v>0</v>
      </c>
      <c r="C37" s="377">
        <f>+C19-C36</f>
        <v>0</v>
      </c>
      <c r="D37" s="378"/>
      <c r="E37" s="379">
        <f t="shared" ref="E37" si="8">+E19-E36</f>
        <v>0</v>
      </c>
      <c r="F37" s="379">
        <f t="shared" ref="F37" si="9">+F19-F36</f>
        <v>0</v>
      </c>
      <c r="G37" s="382"/>
      <c r="H37" s="381"/>
      <c r="I37" s="382">
        <f t="shared" ref="I37:J37" si="10">+I19-I36</f>
        <v>0</v>
      </c>
      <c r="J37" s="382">
        <f t="shared" si="10"/>
        <v>0</v>
      </c>
      <c r="K37" s="382"/>
      <c r="L37" s="381"/>
      <c r="M37" s="382">
        <f t="shared" ref="M37:N37" si="11">+M19-M36</f>
        <v>0</v>
      </c>
      <c r="N37" s="383">
        <f t="shared" si="11"/>
        <v>0</v>
      </c>
      <c r="O37" s="306"/>
      <c r="P37" s="304"/>
      <c r="Q37" s="295"/>
      <c r="R37" s="295"/>
      <c r="S37" s="295"/>
      <c r="T37" s="295"/>
      <c r="U37" s="295"/>
      <c r="V37" s="295"/>
      <c r="W37" s="295"/>
      <c r="X37" s="295"/>
      <c r="Y37" s="295"/>
      <c r="Z37" s="295"/>
      <c r="AA37" s="295"/>
      <c r="AB37" s="295"/>
      <c r="AC37" s="295"/>
      <c r="AD37" s="295"/>
      <c r="AE37" s="295"/>
      <c r="AF37" s="295"/>
      <c r="AG37" s="295"/>
      <c r="AH37" s="295"/>
    </row>
    <row r="38" spans="1:34" ht="6.75" customHeight="1" thickTop="1" x14ac:dyDescent="0.2">
      <c r="A38" s="384"/>
      <c r="B38" s="385"/>
      <c r="C38" s="385"/>
      <c r="D38" s="337"/>
      <c r="E38" s="336"/>
      <c r="F38" s="336"/>
      <c r="G38" s="386"/>
      <c r="H38" s="162"/>
      <c r="I38" s="386"/>
      <c r="J38" s="386"/>
      <c r="K38" s="387"/>
      <c r="L38" s="162"/>
      <c r="M38" s="386"/>
      <c r="N38" s="386"/>
      <c r="P38" s="304"/>
      <c r="Q38" s="295"/>
      <c r="R38" s="295"/>
      <c r="S38" s="295"/>
      <c r="T38" s="295"/>
      <c r="U38" s="295"/>
      <c r="V38" s="295"/>
      <c r="W38" s="295"/>
      <c r="X38" s="295"/>
      <c r="Y38" s="295"/>
      <c r="Z38" s="295"/>
      <c r="AA38" s="295"/>
      <c r="AB38" s="295"/>
      <c r="AC38" s="295"/>
      <c r="AD38" s="295"/>
      <c r="AE38" s="295"/>
      <c r="AF38" s="295"/>
      <c r="AG38" s="295"/>
      <c r="AH38" s="295"/>
    </row>
    <row r="39" spans="1:34" ht="15.75" x14ac:dyDescent="0.2">
      <c r="A39" s="363" t="s">
        <v>45</v>
      </c>
      <c r="B39" s="372">
        <f>+GOF!B35+DOF!B32+'Special State Appropriations'!B32+'Self Sustaining'!B31</f>
        <v>0</v>
      </c>
      <c r="C39" s="400">
        <f>+B42</f>
        <v>0</v>
      </c>
      <c r="D39" s="320"/>
      <c r="E39" s="401">
        <f>+C39</f>
        <v>0</v>
      </c>
      <c r="F39" s="396">
        <f>+GOF!E35+DOF!E32+'Special State Appropriations'!E32+'Self Sustaining'!E31</f>
        <v>0</v>
      </c>
      <c r="G39" s="320"/>
      <c r="H39" s="162"/>
      <c r="I39" s="402">
        <f>+GOF!H35+DOF!H32+'Special State Appropriations'!H32+'Self Sustaining'!H31</f>
        <v>0</v>
      </c>
      <c r="J39" s="402">
        <f>+I42</f>
        <v>0</v>
      </c>
      <c r="K39" s="403"/>
      <c r="L39" s="162"/>
      <c r="M39" s="402">
        <f>+GOF!L35+DOF!L32+'Special State Appropriations'!L32+'Self Sustaining'!L31</f>
        <v>0</v>
      </c>
      <c r="N39" s="402">
        <f>+M42</f>
        <v>0</v>
      </c>
      <c r="P39" s="304"/>
      <c r="Q39" s="295"/>
      <c r="R39" s="295"/>
      <c r="S39" s="295"/>
      <c r="T39" s="295"/>
      <c r="U39" s="295"/>
      <c r="V39" s="295"/>
      <c r="W39" s="295"/>
      <c r="X39" s="295"/>
      <c r="Y39" s="295"/>
      <c r="Z39" s="295"/>
      <c r="AA39" s="295"/>
      <c r="AB39" s="295"/>
      <c r="AC39" s="295"/>
      <c r="AD39" s="295"/>
      <c r="AE39" s="295"/>
      <c r="AF39" s="295"/>
      <c r="AG39" s="295"/>
      <c r="AH39" s="295"/>
    </row>
    <row r="40" spans="1:34" ht="15.75" x14ac:dyDescent="0.2">
      <c r="A40" s="404" t="s">
        <v>47</v>
      </c>
      <c r="B40" s="405">
        <f>+B37</f>
        <v>0</v>
      </c>
      <c r="C40" s="405">
        <f>+C37</f>
        <v>0</v>
      </c>
      <c r="D40" s="320"/>
      <c r="E40" s="406">
        <f>+E37</f>
        <v>0</v>
      </c>
      <c r="F40" s="406">
        <f>+F37</f>
        <v>0</v>
      </c>
      <c r="G40" s="320"/>
      <c r="H40" s="407"/>
      <c r="I40" s="408">
        <f>+I37</f>
        <v>0</v>
      </c>
      <c r="J40" s="408">
        <f>+J37</f>
        <v>0</v>
      </c>
      <c r="K40" s="409"/>
      <c r="L40" s="407"/>
      <c r="M40" s="408">
        <f>+M37</f>
        <v>0</v>
      </c>
      <c r="N40" s="408">
        <f>+N37</f>
        <v>0</v>
      </c>
      <c r="P40" s="304"/>
      <c r="Q40" s="295"/>
      <c r="R40" s="295"/>
      <c r="S40" s="295"/>
      <c r="T40" s="295"/>
      <c r="U40" s="295"/>
      <c r="V40" s="295"/>
      <c r="W40" s="295"/>
      <c r="X40" s="295"/>
      <c r="Y40" s="295"/>
      <c r="Z40" s="295"/>
      <c r="AA40" s="295"/>
      <c r="AB40" s="295"/>
      <c r="AC40" s="295"/>
      <c r="AD40" s="295"/>
      <c r="AE40" s="295"/>
      <c r="AF40" s="295"/>
      <c r="AG40" s="295"/>
      <c r="AH40" s="295"/>
    </row>
    <row r="41" spans="1:34" ht="17.25" x14ac:dyDescent="0.2">
      <c r="A41" s="404" t="s">
        <v>224</v>
      </c>
      <c r="B41" s="405">
        <f>+GOF!B37+'Special State Appropriations'!B34</f>
        <v>0</v>
      </c>
      <c r="C41" s="405">
        <f>+GOF!C37+'Special State Appropriations'!C34</f>
        <v>0</v>
      </c>
      <c r="D41" s="320"/>
      <c r="E41" s="406"/>
      <c r="F41" s="406"/>
      <c r="G41" s="320"/>
      <c r="H41" s="407"/>
      <c r="I41" s="408"/>
      <c r="J41" s="408"/>
      <c r="K41" s="409"/>
      <c r="L41" s="407"/>
      <c r="M41" s="408"/>
      <c r="N41" s="408"/>
      <c r="P41" s="304"/>
      <c r="Q41" s="295"/>
      <c r="R41" s="295"/>
      <c r="S41" s="295"/>
      <c r="T41" s="295"/>
      <c r="U41" s="295"/>
      <c r="V41" s="295"/>
      <c r="W41" s="295"/>
      <c r="X41" s="295"/>
      <c r="Y41" s="295"/>
      <c r="Z41" s="295"/>
      <c r="AA41" s="295"/>
      <c r="AB41" s="295"/>
      <c r="AC41" s="295"/>
      <c r="AD41" s="295"/>
      <c r="AE41" s="295"/>
      <c r="AF41" s="295"/>
      <c r="AG41" s="295"/>
      <c r="AH41" s="295"/>
    </row>
    <row r="42" spans="1:34" ht="15.75" x14ac:dyDescent="0.2">
      <c r="A42" s="363" t="s">
        <v>46</v>
      </c>
      <c r="B42" s="400">
        <f>+B39+B40+B41</f>
        <v>0</v>
      </c>
      <c r="C42" s="400">
        <f>+C39+C40+C41</f>
        <v>0</v>
      </c>
      <c r="D42" s="320"/>
      <c r="E42" s="401">
        <f>+E39+E40</f>
        <v>0</v>
      </c>
      <c r="F42" s="401">
        <f>+F39+F40</f>
        <v>0</v>
      </c>
      <c r="G42" s="320"/>
      <c r="H42" s="162"/>
      <c r="I42" s="402">
        <f>+I39+I40</f>
        <v>0</v>
      </c>
      <c r="J42" s="402">
        <f>+J39+J40</f>
        <v>0</v>
      </c>
      <c r="K42" s="403"/>
      <c r="L42" s="162"/>
      <c r="M42" s="402">
        <f>+M39+M40</f>
        <v>0</v>
      </c>
      <c r="N42" s="402">
        <f>+N39+N40</f>
        <v>0</v>
      </c>
      <c r="P42" s="304"/>
      <c r="Q42" s="295"/>
      <c r="R42" s="295"/>
      <c r="S42" s="295"/>
      <c r="T42" s="295"/>
      <c r="U42" s="295"/>
      <c r="V42" s="295"/>
      <c r="W42" s="295"/>
      <c r="X42" s="295"/>
      <c r="Y42" s="295"/>
      <c r="Z42" s="295"/>
      <c r="AA42" s="295"/>
      <c r="AB42" s="295"/>
      <c r="AC42" s="295"/>
      <c r="AD42" s="295"/>
      <c r="AE42" s="295"/>
      <c r="AF42" s="295"/>
      <c r="AG42" s="295"/>
      <c r="AH42" s="295"/>
    </row>
    <row r="44" spans="1:34" x14ac:dyDescent="0.2">
      <c r="N44" s="410"/>
    </row>
  </sheetData>
  <sheetProtection algorithmName="SHA-512" hashValue="N2O3vt3cl5Jh6lQ5mOp1XLUk1m3jQOSxy6S83wL3p6nMsha7bbozxQmcBFvkoTl3+LDBoSbCoVi+y9/klYpA4w==" saltValue="I18zcQDCz6QPT33R9vGs9Q==" spinCount="100000" sheet="1" objects="1" scenarios="1" formatCells="0" formatColumns="0"/>
  <mergeCells count="8">
    <mergeCell ref="A3:N3"/>
    <mergeCell ref="A4:N4"/>
    <mergeCell ref="A2:N2"/>
    <mergeCell ref="I7:J7"/>
    <mergeCell ref="M7:N7"/>
    <mergeCell ref="A5:F5"/>
    <mergeCell ref="A6:F6"/>
    <mergeCell ref="B7:F7"/>
  </mergeCells>
  <pageMargins left="0.25" right="0.25" top="0.75" bottom="0.57999999999999996" header="0.3" footer="0.2"/>
  <pageSetup scale="74" fitToHeight="0"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7030A0"/>
    <pageSetUpPr fitToPage="1"/>
  </sheetPr>
  <dimension ref="A1:AF39"/>
  <sheetViews>
    <sheetView zoomScaleNormal="100" zoomScaleSheetLayoutView="100" workbookViewId="0">
      <selection activeCell="D20" sqref="D20"/>
    </sheetView>
  </sheetViews>
  <sheetFormatPr defaultColWidth="9.140625" defaultRowHeight="12.75" x14ac:dyDescent="0.2"/>
  <cols>
    <col min="1" max="1" width="42.140625" style="1" customWidth="1"/>
    <col min="2" max="5" width="16.7109375" style="1" customWidth="1"/>
    <col min="6" max="6" width="16.7109375" style="1" hidden="1" customWidth="1"/>
    <col min="7" max="7" width="1.85546875" style="28" customWidth="1"/>
    <col min="8" max="8" width="16.7109375" style="1" customWidth="1"/>
    <col min="9" max="9" width="17" style="1" customWidth="1"/>
    <col min="10" max="10" width="16.7109375" style="1" hidden="1" customWidth="1"/>
    <col min="11" max="11" width="1.85546875" style="28" customWidth="1"/>
    <col min="12" max="13" width="16.7109375" style="1" customWidth="1"/>
    <col min="14" max="14" width="0" style="1" hidden="1" customWidth="1"/>
    <col min="15" max="15" width="9.140625" style="1"/>
    <col min="16" max="19" width="10.42578125" style="1" bestFit="1" customWidth="1"/>
    <col min="20" max="16384" width="9.140625" style="1"/>
  </cols>
  <sheetData>
    <row r="1" spans="1:32" ht="18.75" x14ac:dyDescent="0.2">
      <c r="A1" s="21"/>
      <c r="B1" s="21"/>
      <c r="C1" s="21"/>
      <c r="E1" s="21"/>
      <c r="F1" s="21"/>
      <c r="G1" s="21"/>
      <c r="H1" s="21"/>
      <c r="I1" s="21"/>
      <c r="J1" s="2"/>
      <c r="K1" s="21"/>
      <c r="L1" s="39"/>
      <c r="M1" s="39"/>
      <c r="N1" s="3"/>
      <c r="O1" s="3"/>
      <c r="P1" s="3"/>
      <c r="Q1" s="3"/>
      <c r="R1" s="3"/>
      <c r="S1" s="3"/>
      <c r="T1" s="3"/>
      <c r="U1" s="3"/>
      <c r="V1" s="3"/>
      <c r="W1" s="3"/>
      <c r="X1" s="3"/>
      <c r="Y1" s="3"/>
      <c r="Z1" s="3"/>
      <c r="AA1" s="3"/>
      <c r="AB1" s="3"/>
      <c r="AC1" s="3"/>
      <c r="AD1" s="3"/>
      <c r="AE1" s="3"/>
    </row>
    <row r="2" spans="1:32" s="21" customFormat="1" x14ac:dyDescent="0.2"/>
    <row r="3" spans="1:32" ht="15" x14ac:dyDescent="0.2">
      <c r="A3" s="429"/>
      <c r="B3" s="429"/>
      <c r="C3" s="429"/>
      <c r="D3" s="429"/>
      <c r="E3" s="429"/>
      <c r="F3" s="4"/>
      <c r="G3" s="29"/>
      <c r="H3" s="4"/>
      <c r="I3" s="4"/>
      <c r="J3" s="4"/>
      <c r="K3" s="29"/>
      <c r="L3" s="38"/>
      <c r="M3" s="38"/>
      <c r="N3" s="3"/>
      <c r="O3" s="3"/>
      <c r="P3" s="3"/>
      <c r="Q3" s="3"/>
      <c r="R3" s="3"/>
      <c r="S3" s="3"/>
      <c r="T3" s="3"/>
      <c r="U3" s="3"/>
      <c r="V3" s="3"/>
      <c r="W3" s="3"/>
      <c r="X3" s="3"/>
      <c r="Y3" s="3"/>
      <c r="Z3" s="3"/>
      <c r="AA3" s="3"/>
      <c r="AB3" s="3"/>
      <c r="AC3" s="3"/>
      <c r="AD3" s="3"/>
      <c r="AE3" s="3"/>
    </row>
    <row r="4" spans="1:32" ht="78" customHeight="1" x14ac:dyDescent="0.2">
      <c r="A4" s="432" t="s">
        <v>218</v>
      </c>
      <c r="B4" s="432"/>
      <c r="C4" s="432"/>
      <c r="D4" s="432"/>
      <c r="E4" s="432"/>
      <c r="F4" s="432"/>
      <c r="G4" s="432"/>
      <c r="H4" s="432"/>
      <c r="I4" s="432"/>
      <c r="J4" s="432"/>
      <c r="K4" s="432"/>
      <c r="L4" s="432"/>
      <c r="M4" s="432"/>
      <c r="N4" s="3"/>
      <c r="O4" s="3"/>
      <c r="P4" s="3"/>
      <c r="Q4" s="3"/>
      <c r="R4" s="3"/>
      <c r="S4" s="3"/>
      <c r="T4" s="3"/>
      <c r="U4" s="3"/>
      <c r="V4" s="3"/>
      <c r="W4" s="3"/>
      <c r="X4" s="3"/>
      <c r="Y4" s="3"/>
      <c r="Z4" s="3"/>
      <c r="AA4" s="3"/>
      <c r="AB4" s="3"/>
      <c r="AC4" s="3"/>
      <c r="AD4" s="3"/>
      <c r="AE4" s="3"/>
    </row>
    <row r="5" spans="1:32" ht="74.25" customHeight="1" x14ac:dyDescent="0.2">
      <c r="A5" s="434" t="s">
        <v>222</v>
      </c>
      <c r="B5" s="434"/>
      <c r="C5" s="434"/>
      <c r="D5" s="434"/>
      <c r="E5" s="434"/>
      <c r="F5" s="434"/>
      <c r="G5" s="434"/>
      <c r="H5" s="434"/>
      <c r="I5" s="434"/>
      <c r="J5" s="434"/>
      <c r="K5" s="434"/>
      <c r="L5" s="434"/>
      <c r="M5" s="434"/>
      <c r="N5" s="3"/>
      <c r="O5" s="3"/>
      <c r="P5" s="3"/>
      <c r="Q5" s="3"/>
      <c r="R5" s="3"/>
      <c r="S5" s="3"/>
      <c r="T5" s="3"/>
      <c r="U5" s="3"/>
      <c r="V5" s="3"/>
      <c r="W5" s="3"/>
      <c r="X5" s="3"/>
      <c r="Y5" s="3"/>
      <c r="Z5" s="3"/>
      <c r="AA5" s="3"/>
      <c r="AB5" s="3"/>
      <c r="AC5" s="3"/>
      <c r="AD5" s="3"/>
      <c r="AE5" s="3"/>
    </row>
    <row r="6" spans="1:32" s="7" customFormat="1" ht="15" customHeight="1" x14ac:dyDescent="0.2">
      <c r="A6" s="5"/>
      <c r="B6" s="433" t="s">
        <v>174</v>
      </c>
      <c r="C6" s="433"/>
      <c r="D6" s="433"/>
      <c r="E6" s="433"/>
      <c r="F6" s="31"/>
      <c r="G6" s="26"/>
      <c r="H6" s="430" t="s">
        <v>160</v>
      </c>
      <c r="I6" s="431"/>
      <c r="J6" s="31"/>
      <c r="K6" s="26"/>
      <c r="L6" s="430" t="s">
        <v>161</v>
      </c>
      <c r="M6" s="431"/>
      <c r="N6" s="31"/>
      <c r="O6" s="6"/>
      <c r="P6" s="6"/>
      <c r="Q6" s="6"/>
      <c r="R6" s="6"/>
      <c r="S6" s="6"/>
      <c r="T6" s="6"/>
      <c r="U6" s="6"/>
      <c r="V6" s="6"/>
      <c r="W6" s="6"/>
      <c r="X6" s="6"/>
      <c r="Y6" s="6"/>
      <c r="Z6" s="6"/>
      <c r="AA6" s="6"/>
      <c r="AB6" s="6"/>
      <c r="AC6" s="6"/>
      <c r="AD6" s="6"/>
      <c r="AE6" s="6"/>
      <c r="AF6" s="6"/>
    </row>
    <row r="7" spans="1:32" s="7" customFormat="1" ht="46.5" customHeight="1" x14ac:dyDescent="0.2">
      <c r="A7" s="8"/>
      <c r="B7" s="181" t="s">
        <v>41</v>
      </c>
      <c r="C7" s="181" t="s">
        <v>157</v>
      </c>
      <c r="D7" s="140" t="s">
        <v>158</v>
      </c>
      <c r="E7" s="140" t="s">
        <v>159</v>
      </c>
      <c r="F7" s="25" t="s">
        <v>0</v>
      </c>
      <c r="G7" s="9"/>
      <c r="H7" s="25" t="s">
        <v>1</v>
      </c>
      <c r="I7" s="25" t="s">
        <v>2</v>
      </c>
      <c r="J7" s="25" t="s">
        <v>0</v>
      </c>
      <c r="K7" s="9"/>
      <c r="L7" s="25" t="s">
        <v>39</v>
      </c>
      <c r="M7" s="25" t="s">
        <v>40</v>
      </c>
      <c r="N7" s="25" t="s">
        <v>0</v>
      </c>
      <c r="O7" s="6"/>
      <c r="P7" s="6"/>
      <c r="Q7" s="6"/>
      <c r="R7" s="6"/>
      <c r="S7" s="6"/>
      <c r="T7" s="6"/>
      <c r="U7" s="6"/>
      <c r="V7" s="6"/>
      <c r="W7" s="6"/>
      <c r="X7" s="6"/>
      <c r="Y7" s="6"/>
      <c r="Z7" s="6"/>
      <c r="AA7" s="6"/>
      <c r="AB7" s="6"/>
      <c r="AC7" s="6"/>
      <c r="AD7" s="6"/>
      <c r="AE7" s="6"/>
      <c r="AF7" s="6"/>
    </row>
    <row r="8" spans="1:32" s="7" customFormat="1" ht="15" customHeight="1" x14ac:dyDescent="0.2">
      <c r="A8" s="101" t="s">
        <v>21</v>
      </c>
      <c r="B8" s="27"/>
      <c r="C8" s="27"/>
      <c r="D8" s="131"/>
      <c r="E8" s="131"/>
      <c r="F8" s="27"/>
      <c r="G8" s="11"/>
      <c r="H8" s="27"/>
      <c r="I8" s="27"/>
      <c r="J8" s="27"/>
      <c r="K8" s="11"/>
      <c r="L8" s="35"/>
      <c r="M8" s="35"/>
      <c r="N8" s="35"/>
      <c r="O8" s="6"/>
      <c r="P8" s="6"/>
      <c r="Q8" s="6"/>
      <c r="R8" s="6"/>
      <c r="S8" s="6"/>
      <c r="T8" s="6"/>
      <c r="U8" s="6"/>
      <c r="V8" s="6"/>
      <c r="W8" s="6"/>
      <c r="X8" s="6"/>
      <c r="Y8" s="6"/>
      <c r="Z8" s="6"/>
      <c r="AA8" s="6"/>
      <c r="AB8" s="6"/>
      <c r="AC8" s="6"/>
      <c r="AD8" s="6"/>
      <c r="AE8" s="6"/>
      <c r="AF8" s="6"/>
    </row>
    <row r="9" spans="1:32" s="7" customFormat="1" ht="15" customHeight="1" x14ac:dyDescent="0.2">
      <c r="A9" s="101" t="s">
        <v>24</v>
      </c>
      <c r="B9" s="36"/>
      <c r="C9" s="36"/>
      <c r="D9" s="130"/>
      <c r="E9" s="130"/>
      <c r="F9" s="27"/>
      <c r="G9" s="11"/>
      <c r="H9" s="27"/>
      <c r="I9" s="27"/>
      <c r="J9" s="27"/>
      <c r="K9" s="11"/>
      <c r="L9" s="35"/>
      <c r="M9" s="35"/>
      <c r="N9" s="35"/>
      <c r="O9" s="6"/>
      <c r="P9" s="6"/>
      <c r="Q9" s="6"/>
      <c r="R9" s="6"/>
      <c r="S9" s="6"/>
      <c r="T9" s="6"/>
      <c r="U9" s="6"/>
      <c r="V9" s="6"/>
      <c r="W9" s="6"/>
      <c r="X9" s="6"/>
      <c r="Y9" s="6"/>
      <c r="Z9" s="6"/>
      <c r="AA9" s="6"/>
      <c r="AB9" s="6"/>
      <c r="AC9" s="6"/>
      <c r="AD9" s="6"/>
      <c r="AE9" s="6"/>
      <c r="AF9" s="6"/>
    </row>
    <row r="10" spans="1:32" s="13" customFormat="1" ht="15" customHeight="1" x14ac:dyDescent="0.2">
      <c r="A10" s="102" t="s">
        <v>3</v>
      </c>
      <c r="B10" s="204"/>
      <c r="C10" s="206"/>
      <c r="D10" s="130"/>
      <c r="E10" s="130">
        <f>+C10-D10</f>
        <v>0</v>
      </c>
      <c r="F10" s="148"/>
      <c r="G10" s="149"/>
      <c r="H10" s="150"/>
      <c r="I10" s="212"/>
      <c r="J10" s="148"/>
      <c r="K10" s="149"/>
      <c r="L10" s="150"/>
      <c r="M10" s="150"/>
      <c r="N10" s="32"/>
      <c r="O10" s="12"/>
      <c r="P10" s="12"/>
      <c r="Q10" s="12"/>
      <c r="R10" s="12"/>
      <c r="S10" s="12"/>
      <c r="T10" s="12"/>
      <c r="U10" s="12"/>
      <c r="V10" s="12"/>
      <c r="W10" s="12"/>
      <c r="X10" s="12"/>
      <c r="Y10" s="12"/>
      <c r="Z10" s="12"/>
      <c r="AA10" s="12"/>
      <c r="AB10" s="12"/>
      <c r="AC10" s="12"/>
      <c r="AD10" s="12"/>
      <c r="AE10" s="12"/>
      <c r="AF10" s="12"/>
    </row>
    <row r="11" spans="1:32" s="13" customFormat="1" ht="15" customHeight="1" x14ac:dyDescent="0.2">
      <c r="A11" s="102" t="s">
        <v>4</v>
      </c>
      <c r="B11" s="62"/>
      <c r="C11" s="209"/>
      <c r="D11" s="141"/>
      <c r="E11" s="158">
        <f>+C11-D11</f>
        <v>0</v>
      </c>
      <c r="F11" s="151"/>
      <c r="G11" s="152"/>
      <c r="H11" s="116"/>
      <c r="I11" s="116"/>
      <c r="J11" s="151"/>
      <c r="K11" s="152"/>
      <c r="L11" s="116"/>
      <c r="M11" s="116"/>
      <c r="N11" s="32"/>
      <c r="O11" s="12"/>
      <c r="P11" s="12"/>
      <c r="Q11" s="12"/>
      <c r="R11" s="12"/>
      <c r="S11" s="12"/>
      <c r="T11" s="12"/>
      <c r="U11" s="12"/>
      <c r="V11" s="12"/>
      <c r="W11" s="12"/>
      <c r="X11" s="12"/>
      <c r="Y11" s="12"/>
      <c r="Z11" s="12"/>
      <c r="AA11" s="12"/>
      <c r="AB11" s="12"/>
      <c r="AC11" s="12"/>
      <c r="AD11" s="12"/>
      <c r="AE11" s="12"/>
      <c r="AF11" s="12"/>
    </row>
    <row r="12" spans="1:32" s="7" customFormat="1" ht="15" customHeight="1" x14ac:dyDescent="0.2">
      <c r="A12" s="101" t="s">
        <v>149</v>
      </c>
      <c r="B12" s="62"/>
      <c r="C12" s="210"/>
      <c r="D12" s="141"/>
      <c r="E12" s="141"/>
      <c r="F12" s="153"/>
      <c r="G12" s="152"/>
      <c r="H12" s="153"/>
      <c r="I12" s="153"/>
      <c r="J12" s="153"/>
      <c r="K12" s="152"/>
      <c r="L12" s="153"/>
      <c r="M12" s="153"/>
      <c r="N12" s="35"/>
      <c r="O12" s="6"/>
      <c r="P12" s="6"/>
      <c r="Q12" s="6"/>
      <c r="R12" s="6"/>
      <c r="S12" s="6"/>
      <c r="T12" s="6"/>
      <c r="U12" s="6"/>
      <c r="V12" s="6"/>
      <c r="W12" s="6"/>
      <c r="X12" s="6"/>
      <c r="Y12" s="6"/>
      <c r="Z12" s="6"/>
      <c r="AA12" s="6"/>
      <c r="AB12" s="6"/>
      <c r="AC12" s="6"/>
      <c r="AD12" s="6"/>
      <c r="AE12" s="6"/>
      <c r="AF12" s="6"/>
    </row>
    <row r="13" spans="1:32" s="13" customFormat="1" ht="15" customHeight="1" x14ac:dyDescent="0.2">
      <c r="A13" s="102" t="s">
        <v>3</v>
      </c>
      <c r="B13" s="62"/>
      <c r="C13" s="211"/>
      <c r="D13" s="141"/>
      <c r="E13" s="158">
        <f t="shared" ref="E13:E14" si="0">+C13-D13</f>
        <v>0</v>
      </c>
      <c r="F13" s="47"/>
      <c r="G13" s="48"/>
      <c r="H13" s="116"/>
      <c r="I13" s="208"/>
      <c r="J13" s="47"/>
      <c r="K13" s="48"/>
      <c r="L13" s="116"/>
      <c r="M13" s="116"/>
      <c r="N13" s="32"/>
      <c r="O13" s="12"/>
      <c r="P13" s="12"/>
      <c r="Q13" s="12"/>
      <c r="R13" s="12"/>
      <c r="S13" s="12"/>
      <c r="T13" s="12"/>
      <c r="U13" s="12"/>
      <c r="V13" s="12"/>
      <c r="W13" s="12"/>
      <c r="X13" s="12"/>
      <c r="Y13" s="12"/>
      <c r="Z13" s="12"/>
      <c r="AA13" s="12"/>
      <c r="AB13" s="12"/>
      <c r="AC13" s="12"/>
      <c r="AD13" s="12"/>
      <c r="AE13" s="12"/>
      <c r="AF13" s="12"/>
    </row>
    <row r="14" spans="1:32" s="13" customFormat="1" ht="15" customHeight="1" x14ac:dyDescent="0.2">
      <c r="A14" s="102" t="s">
        <v>4</v>
      </c>
      <c r="B14" s="62"/>
      <c r="C14" s="211"/>
      <c r="D14" s="141"/>
      <c r="E14" s="158">
        <f t="shared" si="0"/>
        <v>0</v>
      </c>
      <c r="F14" s="47"/>
      <c r="G14" s="48"/>
      <c r="H14" s="116"/>
      <c r="I14" s="208"/>
      <c r="J14" s="47"/>
      <c r="K14" s="48"/>
      <c r="L14" s="116"/>
      <c r="M14" s="116"/>
      <c r="N14" s="32"/>
      <c r="O14" s="12"/>
      <c r="P14" s="12"/>
      <c r="Q14" s="12"/>
      <c r="R14" s="12"/>
      <c r="S14" s="12"/>
      <c r="T14" s="12"/>
      <c r="U14" s="12"/>
      <c r="V14" s="12"/>
      <c r="W14" s="12"/>
      <c r="X14" s="12"/>
      <c r="Y14" s="12"/>
      <c r="Z14" s="12"/>
      <c r="AA14" s="12"/>
      <c r="AB14" s="12"/>
      <c r="AC14" s="12"/>
      <c r="AD14" s="12"/>
      <c r="AE14" s="12"/>
      <c r="AF14" s="12"/>
    </row>
    <row r="15" spans="1:32" s="46" customFormat="1" ht="15" customHeight="1" x14ac:dyDescent="0.25">
      <c r="A15" s="108" t="s">
        <v>44</v>
      </c>
      <c r="B15" s="109">
        <f>SUM(B10:B14)</f>
        <v>0</v>
      </c>
      <c r="C15" s="109">
        <f>SUM(C10:C14)</f>
        <v>0</v>
      </c>
      <c r="D15" s="189">
        <f t="shared" ref="D15:E15" si="1">SUM(D10:D14)</f>
        <v>0</v>
      </c>
      <c r="E15" s="189">
        <f t="shared" si="1"/>
        <v>0</v>
      </c>
      <c r="F15" s="110"/>
      <c r="G15" s="48"/>
      <c r="H15" s="110">
        <f t="shared" ref="H15:M15" si="2">SUM(H10:H14)</f>
        <v>0</v>
      </c>
      <c r="I15" s="110">
        <f t="shared" si="2"/>
        <v>0</v>
      </c>
      <c r="J15" s="110">
        <f t="shared" si="2"/>
        <v>0</v>
      </c>
      <c r="K15" s="48"/>
      <c r="L15" s="110">
        <f t="shared" si="2"/>
        <v>0</v>
      </c>
      <c r="M15" s="110">
        <f t="shared" si="2"/>
        <v>0</v>
      </c>
      <c r="N15" s="44"/>
      <c r="O15" s="45"/>
      <c r="P15" s="45"/>
      <c r="Q15" s="45"/>
      <c r="R15" s="45"/>
      <c r="S15" s="45"/>
      <c r="T15" s="45"/>
      <c r="U15" s="45"/>
      <c r="V15" s="45"/>
      <c r="W15" s="45"/>
      <c r="X15" s="45"/>
      <c r="Y15" s="45"/>
      <c r="Z15" s="45"/>
      <c r="AA15" s="45"/>
      <c r="AB15" s="45"/>
      <c r="AC15" s="45"/>
      <c r="AD15" s="45"/>
      <c r="AE15" s="45"/>
      <c r="AF15" s="45"/>
    </row>
    <row r="16" spans="1:32" s="13" customFormat="1" ht="15" customHeight="1" x14ac:dyDescent="0.25">
      <c r="A16" s="102"/>
      <c r="B16" s="36"/>
      <c r="C16" s="36"/>
      <c r="D16" s="130"/>
      <c r="E16" s="130"/>
      <c r="F16" s="95"/>
      <c r="G16" s="48"/>
      <c r="H16" s="95"/>
      <c r="I16" s="95"/>
      <c r="J16" s="95"/>
      <c r="K16" s="48"/>
      <c r="L16" s="95"/>
      <c r="M16" s="95"/>
      <c r="N16" s="35"/>
      <c r="O16" s="12"/>
      <c r="P16" s="45"/>
      <c r="Q16" s="45"/>
      <c r="R16" s="45"/>
      <c r="S16" s="45"/>
      <c r="T16" s="12"/>
      <c r="U16" s="12"/>
      <c r="V16" s="12"/>
      <c r="W16" s="12"/>
      <c r="X16" s="12"/>
      <c r="Y16" s="12"/>
      <c r="Z16" s="12"/>
      <c r="AA16" s="12"/>
      <c r="AB16" s="12"/>
      <c r="AC16" s="12"/>
      <c r="AD16" s="12"/>
      <c r="AE16" s="12"/>
      <c r="AF16" s="12"/>
    </row>
    <row r="17" spans="1:32" s="7" customFormat="1" ht="15.75" x14ac:dyDescent="0.25">
      <c r="A17" s="101" t="s">
        <v>5</v>
      </c>
      <c r="B17" s="36"/>
      <c r="C17" s="36"/>
      <c r="D17" s="130"/>
      <c r="E17" s="130"/>
      <c r="F17" s="95"/>
      <c r="G17" s="48"/>
      <c r="H17" s="95"/>
      <c r="I17" s="95"/>
      <c r="J17" s="95"/>
      <c r="K17" s="48"/>
      <c r="L17" s="95"/>
      <c r="M17" s="95"/>
      <c r="N17" s="35"/>
      <c r="O17" s="6"/>
      <c r="P17" s="45"/>
      <c r="Q17" s="45"/>
      <c r="R17" s="45"/>
      <c r="S17" s="45"/>
      <c r="T17" s="6"/>
      <c r="U17" s="6"/>
      <c r="V17" s="6"/>
      <c r="W17" s="6"/>
      <c r="X17" s="6"/>
      <c r="Y17" s="6"/>
      <c r="Z17" s="6"/>
      <c r="AA17" s="6"/>
      <c r="AB17" s="6"/>
      <c r="AC17" s="6"/>
      <c r="AD17" s="6"/>
      <c r="AE17" s="6"/>
      <c r="AF17" s="6"/>
    </row>
    <row r="18" spans="1:32" s="16" customFormat="1" ht="15" customHeight="1" x14ac:dyDescent="0.25">
      <c r="A18" s="103" t="s">
        <v>30</v>
      </c>
      <c r="B18" s="36"/>
      <c r="C18" s="36"/>
      <c r="D18" s="130"/>
      <c r="E18" s="130"/>
      <c r="F18" s="95"/>
      <c r="G18" s="48"/>
      <c r="H18" s="95"/>
      <c r="I18" s="95"/>
      <c r="J18" s="95"/>
      <c r="K18" s="48"/>
      <c r="L18" s="95"/>
      <c r="M18" s="95"/>
      <c r="N18" s="35"/>
      <c r="O18" s="15"/>
      <c r="P18" s="45"/>
      <c r="Q18" s="45"/>
      <c r="R18" s="45"/>
      <c r="S18" s="45"/>
      <c r="T18" s="15"/>
      <c r="U18" s="15"/>
      <c r="V18" s="15"/>
      <c r="W18" s="15"/>
      <c r="X18" s="15"/>
      <c r="Y18" s="15"/>
      <c r="Z18" s="15"/>
      <c r="AA18" s="15"/>
      <c r="AB18" s="15"/>
      <c r="AC18" s="15"/>
      <c r="AD18" s="15"/>
      <c r="AE18" s="15"/>
      <c r="AF18" s="15"/>
    </row>
    <row r="19" spans="1:32" s="18" customFormat="1" ht="15" customHeight="1" x14ac:dyDescent="0.25">
      <c r="A19" s="102" t="s">
        <v>155</v>
      </c>
      <c r="B19" s="204"/>
      <c r="C19" s="36"/>
      <c r="D19" s="130"/>
      <c r="E19" s="130">
        <f t="shared" ref="E19:E27" si="3">+C19-D19</f>
        <v>0</v>
      </c>
      <c r="F19" s="32"/>
      <c r="G19" s="48"/>
      <c r="H19" s="171"/>
      <c r="I19" s="171"/>
      <c r="J19" s="32"/>
      <c r="K19" s="48"/>
      <c r="L19" s="171"/>
      <c r="M19" s="171"/>
      <c r="N19" s="32"/>
      <c r="O19" s="17"/>
      <c r="P19" s="45"/>
      <c r="Q19" s="45"/>
      <c r="R19" s="45"/>
      <c r="S19" s="45"/>
      <c r="T19" s="17"/>
      <c r="U19" s="17"/>
      <c r="V19" s="17"/>
      <c r="W19" s="17"/>
      <c r="X19" s="17"/>
      <c r="Y19" s="17"/>
      <c r="Z19" s="17"/>
      <c r="AA19" s="17"/>
      <c r="AB19" s="17"/>
      <c r="AC19" s="17"/>
      <c r="AD19" s="17"/>
      <c r="AE19" s="17"/>
      <c r="AF19" s="17"/>
    </row>
    <row r="20" spans="1:32" s="18" customFormat="1" ht="15" customHeight="1" x14ac:dyDescent="0.25">
      <c r="A20" s="102" t="s">
        <v>7</v>
      </c>
      <c r="B20" s="62"/>
      <c r="C20" s="50"/>
      <c r="D20" s="141"/>
      <c r="E20" s="158">
        <f t="shared" si="3"/>
        <v>0</v>
      </c>
      <c r="F20" s="47"/>
      <c r="G20" s="48"/>
      <c r="H20" s="116"/>
      <c r="I20" s="116"/>
      <c r="J20" s="47"/>
      <c r="K20" s="48"/>
      <c r="L20" s="116"/>
      <c r="M20" s="116"/>
      <c r="N20" s="32"/>
      <c r="O20" s="17"/>
      <c r="P20" s="45"/>
      <c r="Q20" s="45"/>
      <c r="R20" s="45"/>
      <c r="S20" s="45"/>
      <c r="T20" s="17"/>
      <c r="U20" s="17"/>
      <c r="V20" s="17"/>
      <c r="W20" s="17"/>
      <c r="X20" s="17"/>
      <c r="Y20" s="17"/>
      <c r="Z20" s="17"/>
      <c r="AA20" s="17"/>
      <c r="AB20" s="17"/>
      <c r="AC20" s="17"/>
      <c r="AD20" s="17"/>
      <c r="AE20" s="17"/>
      <c r="AF20" s="17"/>
    </row>
    <row r="21" spans="1:32" s="18" customFormat="1" ht="15" customHeight="1" x14ac:dyDescent="0.25">
      <c r="A21" s="102" t="s">
        <v>150</v>
      </c>
      <c r="B21" s="62"/>
      <c r="C21" s="50"/>
      <c r="D21" s="141"/>
      <c r="E21" s="158">
        <f t="shared" si="3"/>
        <v>0</v>
      </c>
      <c r="F21" s="47"/>
      <c r="G21" s="48"/>
      <c r="H21" s="116"/>
      <c r="I21" s="116"/>
      <c r="J21" s="47"/>
      <c r="K21" s="48"/>
      <c r="L21" s="116"/>
      <c r="M21" s="116"/>
      <c r="N21" s="32"/>
      <c r="O21" s="17"/>
      <c r="P21" s="45"/>
      <c r="Q21" s="45"/>
      <c r="R21" s="45"/>
      <c r="S21" s="45"/>
      <c r="T21" s="17"/>
      <c r="U21" s="17"/>
      <c r="V21" s="17"/>
      <c r="W21" s="17"/>
      <c r="X21" s="17"/>
      <c r="Y21" s="17"/>
      <c r="Z21" s="17"/>
      <c r="AA21" s="17"/>
      <c r="AB21" s="17"/>
      <c r="AC21" s="17"/>
      <c r="AD21" s="17"/>
      <c r="AE21" s="17"/>
      <c r="AF21" s="17"/>
    </row>
    <row r="22" spans="1:32" s="18" customFormat="1" ht="15" customHeight="1" x14ac:dyDescent="0.25">
      <c r="A22" s="102" t="s">
        <v>10</v>
      </c>
      <c r="B22" s="62"/>
      <c r="C22" s="50"/>
      <c r="D22" s="141"/>
      <c r="E22" s="158">
        <f t="shared" si="3"/>
        <v>0</v>
      </c>
      <c r="F22" s="47"/>
      <c r="G22" s="48"/>
      <c r="H22" s="116"/>
      <c r="I22" s="116"/>
      <c r="J22" s="47"/>
      <c r="K22" s="48"/>
      <c r="L22" s="116"/>
      <c r="M22" s="116"/>
      <c r="N22" s="32"/>
      <c r="O22" s="17"/>
      <c r="P22" s="45"/>
      <c r="Q22" s="45"/>
      <c r="R22" s="45"/>
      <c r="S22" s="45"/>
      <c r="T22" s="17"/>
      <c r="U22" s="17"/>
      <c r="V22" s="17"/>
      <c r="W22" s="17"/>
      <c r="X22" s="17"/>
      <c r="Y22" s="17"/>
      <c r="Z22" s="17"/>
      <c r="AA22" s="17"/>
      <c r="AB22" s="17"/>
      <c r="AC22" s="17"/>
      <c r="AD22" s="17"/>
      <c r="AE22" s="17"/>
      <c r="AF22" s="17"/>
    </row>
    <row r="23" spans="1:32" s="18" customFormat="1" ht="15" customHeight="1" x14ac:dyDescent="0.25">
      <c r="A23" s="102" t="s">
        <v>9</v>
      </c>
      <c r="B23" s="62"/>
      <c r="C23" s="50"/>
      <c r="D23" s="141"/>
      <c r="E23" s="158">
        <f t="shared" si="3"/>
        <v>0</v>
      </c>
      <c r="F23" s="47"/>
      <c r="G23" s="48"/>
      <c r="H23" s="116"/>
      <c r="I23" s="116"/>
      <c r="J23" s="47"/>
      <c r="K23" s="48"/>
      <c r="L23" s="116"/>
      <c r="M23" s="116"/>
      <c r="N23" s="32"/>
      <c r="O23" s="17"/>
      <c r="P23" s="45"/>
      <c r="Q23" s="45"/>
      <c r="R23" s="45"/>
      <c r="S23" s="45"/>
      <c r="T23" s="17"/>
      <c r="U23" s="17"/>
      <c r="V23" s="17"/>
      <c r="W23" s="17"/>
      <c r="X23" s="17"/>
      <c r="Y23" s="17"/>
      <c r="Z23" s="17"/>
      <c r="AA23" s="17"/>
      <c r="AB23" s="17"/>
      <c r="AC23" s="17"/>
      <c r="AD23" s="17"/>
      <c r="AE23" s="17"/>
      <c r="AF23" s="17"/>
    </row>
    <row r="24" spans="1:32" s="18" customFormat="1" ht="15" customHeight="1" x14ac:dyDescent="0.25">
      <c r="A24" s="102" t="s">
        <v>8</v>
      </c>
      <c r="B24" s="62"/>
      <c r="C24" s="50"/>
      <c r="D24" s="141"/>
      <c r="E24" s="158">
        <f t="shared" si="3"/>
        <v>0</v>
      </c>
      <c r="F24" s="47"/>
      <c r="G24" s="48"/>
      <c r="H24" s="116"/>
      <c r="I24" s="116"/>
      <c r="J24" s="47"/>
      <c r="K24" s="48"/>
      <c r="L24" s="116"/>
      <c r="M24" s="116"/>
      <c r="N24" s="32"/>
      <c r="O24" s="17"/>
      <c r="P24" s="45"/>
      <c r="Q24" s="45"/>
      <c r="R24" s="45"/>
      <c r="S24" s="45"/>
      <c r="T24" s="17"/>
      <c r="U24" s="17"/>
      <c r="V24" s="17"/>
      <c r="W24" s="17"/>
      <c r="X24" s="17"/>
      <c r="Y24" s="17"/>
      <c r="Z24" s="17"/>
      <c r="AA24" s="17"/>
      <c r="AB24" s="17"/>
      <c r="AC24" s="17"/>
      <c r="AD24" s="17"/>
      <c r="AE24" s="17"/>
      <c r="AF24" s="17"/>
    </row>
    <row r="25" spans="1:32" s="18" customFormat="1" ht="15" customHeight="1" x14ac:dyDescent="0.25">
      <c r="A25" s="102" t="s">
        <v>11</v>
      </c>
      <c r="B25" s="62"/>
      <c r="C25" s="50"/>
      <c r="D25" s="141"/>
      <c r="E25" s="158">
        <f t="shared" si="3"/>
        <v>0</v>
      </c>
      <c r="F25" s="47"/>
      <c r="G25" s="48"/>
      <c r="H25" s="116"/>
      <c r="I25" s="116"/>
      <c r="J25" s="47"/>
      <c r="K25" s="48"/>
      <c r="L25" s="116"/>
      <c r="M25" s="116"/>
      <c r="N25" s="32"/>
      <c r="O25" s="17"/>
      <c r="P25" s="45"/>
      <c r="Q25" s="45"/>
      <c r="R25" s="45"/>
      <c r="S25" s="45"/>
      <c r="T25" s="17"/>
      <c r="U25" s="17"/>
      <c r="V25" s="17"/>
      <c r="W25" s="17"/>
      <c r="X25" s="17"/>
      <c r="Y25" s="17"/>
      <c r="Z25" s="17"/>
      <c r="AA25" s="17"/>
      <c r="AB25" s="17"/>
      <c r="AC25" s="17"/>
      <c r="AD25" s="17"/>
      <c r="AE25" s="17"/>
      <c r="AF25" s="17"/>
    </row>
    <row r="26" spans="1:32" s="18" customFormat="1" ht="15" customHeight="1" x14ac:dyDescent="0.25">
      <c r="A26" s="102" t="s">
        <v>151</v>
      </c>
      <c r="B26" s="62"/>
      <c r="C26" s="50"/>
      <c r="D26" s="141"/>
      <c r="E26" s="158">
        <f t="shared" si="3"/>
        <v>0</v>
      </c>
      <c r="F26" s="47"/>
      <c r="G26" s="48"/>
      <c r="H26" s="116"/>
      <c r="I26" s="116"/>
      <c r="J26" s="47"/>
      <c r="K26" s="48"/>
      <c r="L26" s="116"/>
      <c r="M26" s="116"/>
      <c r="N26" s="32"/>
      <c r="O26" s="17"/>
      <c r="P26" s="45"/>
      <c r="Q26" s="45"/>
      <c r="R26" s="45"/>
      <c r="S26" s="45"/>
      <c r="T26" s="17"/>
      <c r="U26" s="17"/>
      <c r="V26" s="17"/>
      <c r="W26" s="17"/>
      <c r="X26" s="17"/>
      <c r="Y26" s="17"/>
      <c r="Z26" s="17"/>
      <c r="AA26" s="17"/>
      <c r="AB26" s="17"/>
      <c r="AC26" s="17"/>
      <c r="AD26" s="17"/>
      <c r="AE26" s="17"/>
      <c r="AF26" s="17"/>
    </row>
    <row r="27" spans="1:32" s="18" customFormat="1" ht="15" customHeight="1" x14ac:dyDescent="0.25">
      <c r="A27" s="123" t="s">
        <v>12</v>
      </c>
      <c r="B27" s="62"/>
      <c r="C27" s="207"/>
      <c r="D27" s="141"/>
      <c r="E27" s="158">
        <f t="shared" si="3"/>
        <v>0</v>
      </c>
      <c r="F27" s="98"/>
      <c r="G27" s="48"/>
      <c r="H27" s="193">
        <f>(_xlfn.IFNA(VLOOKUP($A19,'Benefits Drivers'!$A$6:$F$13,3,FALSE)*H$19,0))+(_xlfn.IFNA(VLOOKUP($A20,'Benefits Drivers'!$A$6:$F$13,3,FALSE)*H$20,0))+(_xlfn.IFNA(VLOOKUP($A21,'Benefits Drivers'!$A$6:$F$13,3,FALSE)*H$21,0))+(_xlfn.IFNA(VLOOKUP($A22,'Benefits Drivers'!$A$6:$F$13,3,FALSE)*H$22,0))+(_xlfn.IFNA(VLOOKUP($A23,'Benefits Drivers'!$A$6:$F$13,3,FALSE)*H$23,0))+(_xlfn.IFNA(VLOOKUP($A25,'Benefits Drivers'!$A$6:$F$13,3,FALSE)*H$25,0))+(_xlfn.IFNA(VLOOKUP($A26,'Benefits Drivers'!$A$6:$F$13,3,FALSE)*H$26,0))+(_xlfn.IFNA(VLOOKUP($A24,'Benefits Drivers'!$A$6:$F$13,3,FALSE)*H$24,0))</f>
        <v>0</v>
      </c>
      <c r="I27" s="193">
        <f>(_xlfn.IFNA(VLOOKUP($A19,'Benefits Drivers'!$A$6:$F$13,4,FALSE)*I$19,0))+(_xlfn.IFNA(VLOOKUP($A20,'Benefits Drivers'!$A$6:$F$13,4,FALSE)*I$20,0))+(_xlfn.IFNA(VLOOKUP($A21,'Benefits Drivers'!$A$6:$F$13,4,FALSE)*I$21,0))+(_xlfn.IFNA(VLOOKUP($A22,'Benefits Drivers'!$A$6:$F$13,4,FALSE)*I$22,0))+(_xlfn.IFNA(VLOOKUP($A23,'Benefits Drivers'!$A$6:$F$13,4,FALSE)*I$23,0))+(_xlfn.IFNA(VLOOKUP($A25,'Benefits Drivers'!$A$6:$F$13,4,FALSE)*I$25,0))+(_xlfn.IFNA(VLOOKUP($A26,'Benefits Drivers'!$A$6:$F$13,4,FALSE)*I$26,0))+(_xlfn.IFNA(VLOOKUP($A24,'Benefits Drivers'!$A$6:$F$13,4,FALSE)*I$24,0))</f>
        <v>0</v>
      </c>
      <c r="J27" s="281"/>
      <c r="K27" s="48"/>
      <c r="L27" s="193">
        <f>(_xlfn.IFNA(VLOOKUP($A19,'Benefits Drivers'!$A$6:$F$13,5,FALSE)*L$19,0))+(_xlfn.IFNA(VLOOKUP($A20,'Benefits Drivers'!$A$6:$F$13,5,FALSE)*L$20,0))+(_xlfn.IFNA(VLOOKUP($A21,'Benefits Drivers'!$A$6:$F$13,5,FALSE)*L$21,0))+(_xlfn.IFNA(VLOOKUP($A22,'Benefits Drivers'!$A$6:$F$13,5,FALSE)*L$22,0))+(_xlfn.IFNA(VLOOKUP($A23,'Benefits Drivers'!$A$6:$F$13,5,FALSE)*L$23,0))+(_xlfn.IFNA(VLOOKUP($A25,'Benefits Drivers'!$A$6:$F$13,5,FALSE)*L$25,0))+(_xlfn.IFNA(VLOOKUP($A26,'Benefits Drivers'!$A$6:$F$13,5,FALSE)*L$26,0))+(_xlfn.IFNA(VLOOKUP($A24,'Benefits Drivers'!$A$6:$F$13,5,FALSE)*L$24,0))</f>
        <v>0</v>
      </c>
      <c r="M27" s="193">
        <f>(_xlfn.IFNA(VLOOKUP($A19,'Benefits Drivers'!$A$6:$F$13,6,FALSE)*M$19,0))+(_xlfn.IFNA(VLOOKUP($A20,'Benefits Drivers'!$A$6:$F$13,6,FALSE)*M$20,0))+(_xlfn.IFNA(VLOOKUP($A21,'Benefits Drivers'!$A$6:$F$13,6,FALSE)*M$21,0))+(_xlfn.IFNA(VLOOKUP($A22,'Benefits Drivers'!$A$6:$F$13,6,FALSE)*M$22,0))+(_xlfn.IFNA(VLOOKUP($A23,'Benefits Drivers'!$A$6:$F$13,6,FALSE)*M$23,0))+(_xlfn.IFNA(VLOOKUP($A25,'Benefits Drivers'!$A$6:$F$13,6,FALSE)*M$25,0))+(_xlfn.IFNA(VLOOKUP($A26,'Benefits Drivers'!$A$6:$F$13,6,FALSE)*M$26,0))+(_xlfn.IFNA(VLOOKUP($A24,'Benefits Drivers'!$A$6:$F$13,6,FALSE)*M$24,0))</f>
        <v>0</v>
      </c>
      <c r="N27" s="32"/>
      <c r="O27" s="17"/>
      <c r="P27" s="45"/>
      <c r="Q27" s="45"/>
      <c r="R27" s="45"/>
      <c r="S27" s="45"/>
      <c r="T27" s="17"/>
      <c r="U27" s="17"/>
      <c r="V27" s="17"/>
      <c r="W27" s="17"/>
      <c r="X27" s="17"/>
      <c r="Y27" s="17"/>
      <c r="Z27" s="17"/>
      <c r="AA27" s="17"/>
      <c r="AB27" s="17"/>
      <c r="AC27" s="17"/>
      <c r="AD27" s="17"/>
      <c r="AE27" s="17"/>
      <c r="AF27" s="17"/>
    </row>
    <row r="28" spans="1:32" s="20" customFormat="1" ht="15" customHeight="1" x14ac:dyDescent="0.25">
      <c r="A28" s="105" t="s">
        <v>31</v>
      </c>
      <c r="B28" s="106">
        <f>SUM(B19:B27)</f>
        <v>0</v>
      </c>
      <c r="C28" s="106">
        <f t="shared" ref="C28" si="4">SUM(C19:C27)</f>
        <v>0</v>
      </c>
      <c r="D28" s="183">
        <f t="shared" ref="D28:M28" si="5">SUM(D19:D27)</f>
        <v>0</v>
      </c>
      <c r="E28" s="183">
        <f t="shared" si="5"/>
        <v>0</v>
      </c>
      <c r="F28" s="107">
        <f t="shared" si="5"/>
        <v>0</v>
      </c>
      <c r="G28" s="48"/>
      <c r="H28" s="107">
        <f t="shared" si="5"/>
        <v>0</v>
      </c>
      <c r="I28" s="107">
        <f t="shared" si="5"/>
        <v>0</v>
      </c>
      <c r="J28" s="107">
        <f t="shared" si="5"/>
        <v>0</v>
      </c>
      <c r="K28" s="48"/>
      <c r="L28" s="107">
        <f t="shared" si="5"/>
        <v>0</v>
      </c>
      <c r="M28" s="107">
        <f t="shared" si="5"/>
        <v>0</v>
      </c>
      <c r="N28" s="32"/>
      <c r="O28" s="19"/>
      <c r="P28" s="19"/>
      <c r="Q28" s="19"/>
      <c r="R28" s="19"/>
      <c r="S28" s="19"/>
      <c r="T28" s="19"/>
      <c r="U28" s="19"/>
      <c r="V28" s="19"/>
      <c r="W28" s="19"/>
      <c r="X28" s="19"/>
      <c r="Y28" s="19"/>
      <c r="Z28" s="19"/>
      <c r="AA28" s="19"/>
      <c r="AB28" s="19"/>
      <c r="AC28" s="19"/>
      <c r="AD28" s="19"/>
      <c r="AE28" s="19"/>
      <c r="AF28" s="19"/>
    </row>
    <row r="29" spans="1:32" s="7" customFormat="1" ht="30" x14ac:dyDescent="0.2">
      <c r="A29" s="126" t="s">
        <v>153</v>
      </c>
      <c r="B29" s="62"/>
      <c r="C29" s="50"/>
      <c r="D29" s="141"/>
      <c r="E29" s="158">
        <f t="shared" ref="E29:E31" si="6">+C29-D29</f>
        <v>0</v>
      </c>
      <c r="F29" s="47"/>
      <c r="G29" s="48"/>
      <c r="H29" s="116"/>
      <c r="I29" s="116"/>
      <c r="J29" s="47"/>
      <c r="K29" s="48"/>
      <c r="L29" s="116"/>
      <c r="M29" s="116"/>
      <c r="N29" s="32"/>
      <c r="O29" s="6"/>
      <c r="P29" s="6"/>
      <c r="Q29" s="6"/>
      <c r="R29" s="6"/>
      <c r="S29" s="6"/>
      <c r="T29" s="6"/>
      <c r="U29" s="6"/>
      <c r="V29" s="6"/>
      <c r="W29" s="6"/>
      <c r="X29" s="6"/>
      <c r="Y29" s="6"/>
      <c r="Z29" s="6"/>
      <c r="AA29" s="6"/>
      <c r="AB29" s="6"/>
      <c r="AC29" s="6"/>
      <c r="AD29" s="6"/>
      <c r="AE29" s="6"/>
      <c r="AF29" s="6"/>
    </row>
    <row r="30" spans="1:32" s="7" customFormat="1" ht="15" customHeight="1" x14ac:dyDescent="0.2">
      <c r="A30" s="127" t="s">
        <v>13</v>
      </c>
      <c r="B30" s="62"/>
      <c r="C30" s="50"/>
      <c r="D30" s="141"/>
      <c r="E30" s="158">
        <f t="shared" si="6"/>
        <v>0</v>
      </c>
      <c r="F30" s="47"/>
      <c r="G30" s="48"/>
      <c r="H30" s="116"/>
      <c r="I30" s="116"/>
      <c r="J30" s="47"/>
      <c r="K30" s="48"/>
      <c r="L30" s="116"/>
      <c r="M30" s="116"/>
      <c r="N30" s="32"/>
      <c r="O30" s="6"/>
      <c r="P30" s="6"/>
      <c r="Q30" s="6"/>
      <c r="R30" s="6"/>
      <c r="S30" s="6"/>
      <c r="T30" s="6"/>
      <c r="U30" s="6"/>
      <c r="V30" s="6"/>
      <c r="W30" s="6"/>
      <c r="X30" s="6"/>
      <c r="Y30" s="6"/>
      <c r="Z30" s="6"/>
      <c r="AA30" s="6"/>
      <c r="AB30" s="6"/>
      <c r="AC30" s="6"/>
      <c r="AD30" s="6"/>
      <c r="AE30" s="6"/>
      <c r="AF30" s="6"/>
    </row>
    <row r="31" spans="1:32" s="7" customFormat="1" ht="15" customHeight="1" x14ac:dyDescent="0.2">
      <c r="A31" s="127" t="s">
        <v>16</v>
      </c>
      <c r="B31" s="62"/>
      <c r="C31" s="50"/>
      <c r="D31" s="141"/>
      <c r="E31" s="158">
        <f t="shared" si="6"/>
        <v>0</v>
      </c>
      <c r="F31" s="47"/>
      <c r="G31" s="48"/>
      <c r="H31" s="116"/>
      <c r="I31" s="116"/>
      <c r="J31" s="47"/>
      <c r="K31" s="48"/>
      <c r="L31" s="116"/>
      <c r="M31" s="116"/>
      <c r="N31" s="32"/>
      <c r="O31" s="6"/>
      <c r="P31" s="6"/>
      <c r="Q31" s="6"/>
      <c r="R31" s="6"/>
      <c r="S31" s="6"/>
      <c r="T31" s="6"/>
      <c r="U31" s="6"/>
      <c r="V31" s="6"/>
      <c r="W31" s="6"/>
      <c r="X31" s="6"/>
      <c r="Y31" s="6"/>
      <c r="Z31" s="6"/>
      <c r="AA31" s="6"/>
      <c r="AB31" s="6"/>
      <c r="AC31" s="6"/>
      <c r="AD31" s="6"/>
      <c r="AE31" s="6"/>
      <c r="AF31" s="6"/>
    </row>
    <row r="32" spans="1:32" s="20" customFormat="1" ht="15.75" x14ac:dyDescent="0.25">
      <c r="A32" s="111" t="s">
        <v>14</v>
      </c>
      <c r="B32" s="112">
        <f>SUM(B28:B31)</f>
        <v>0</v>
      </c>
      <c r="C32" s="112">
        <f>SUM(C28:C31)</f>
        <v>0</v>
      </c>
      <c r="D32" s="184">
        <f t="shared" ref="D32:F32" si="7">SUM(D28:D31)</f>
        <v>0</v>
      </c>
      <c r="E32" s="184">
        <f t="shared" si="7"/>
        <v>0</v>
      </c>
      <c r="F32" s="142">
        <f t="shared" si="7"/>
        <v>0</v>
      </c>
      <c r="G32" s="48"/>
      <c r="H32" s="113">
        <f>SUM(H28:H31)</f>
        <v>0</v>
      </c>
      <c r="I32" s="113">
        <f>SUM(I28:I31)</f>
        <v>0</v>
      </c>
      <c r="J32" s="113"/>
      <c r="K32" s="48"/>
      <c r="L32" s="113">
        <f>SUM(L28:L31)</f>
        <v>0</v>
      </c>
      <c r="M32" s="113">
        <f>SUM(M28:M31)</f>
        <v>0</v>
      </c>
      <c r="N32" s="44"/>
      <c r="O32" s="19"/>
      <c r="P32" s="19"/>
      <c r="Q32" s="19"/>
      <c r="R32" s="19"/>
      <c r="S32" s="19"/>
      <c r="T32" s="19"/>
      <c r="U32" s="19"/>
      <c r="V32" s="19"/>
      <c r="W32" s="19"/>
      <c r="X32" s="19"/>
      <c r="Y32" s="19"/>
      <c r="Z32" s="19"/>
      <c r="AA32" s="19"/>
      <c r="AB32" s="19"/>
      <c r="AC32" s="19"/>
      <c r="AD32" s="19"/>
      <c r="AE32" s="19"/>
      <c r="AF32" s="19"/>
    </row>
    <row r="33" spans="1:32" s="20" customFormat="1" ht="17.25" customHeight="1" thickBot="1" x14ac:dyDescent="0.3">
      <c r="A33" s="117" t="s">
        <v>47</v>
      </c>
      <c r="B33" s="118">
        <f>+B15-B32</f>
        <v>0</v>
      </c>
      <c r="C33" s="118">
        <f>+C15-C32</f>
        <v>0</v>
      </c>
      <c r="D33" s="185">
        <f t="shared" ref="D33:E33" si="8">+D15-D32</f>
        <v>0</v>
      </c>
      <c r="E33" s="185">
        <f t="shared" si="8"/>
        <v>0</v>
      </c>
      <c r="F33" s="119"/>
      <c r="G33" s="115"/>
      <c r="H33" s="119">
        <f>+H15-H32</f>
        <v>0</v>
      </c>
      <c r="I33" s="119">
        <f>+I15-I32</f>
        <v>0</v>
      </c>
      <c r="J33" s="119"/>
      <c r="K33" s="115"/>
      <c r="L33" s="119">
        <f>+L15-L32</f>
        <v>0</v>
      </c>
      <c r="M33" s="120">
        <f>+M15-M32</f>
        <v>0</v>
      </c>
      <c r="N33" s="44"/>
      <c r="O33" s="19"/>
      <c r="P33" s="19"/>
      <c r="Q33" s="19"/>
      <c r="R33" s="19"/>
      <c r="S33" s="19"/>
      <c r="T33" s="19"/>
      <c r="U33" s="19"/>
      <c r="V33" s="19"/>
      <c r="W33" s="19"/>
      <c r="X33" s="19"/>
      <c r="Y33" s="19"/>
      <c r="Z33" s="19"/>
      <c r="AA33" s="19"/>
      <c r="AB33" s="19"/>
      <c r="AC33" s="19"/>
      <c r="AD33" s="19"/>
      <c r="AE33" s="19"/>
      <c r="AF33" s="19"/>
    </row>
    <row r="34" spans="1:32" s="7" customFormat="1" ht="9" customHeight="1" thickTop="1" x14ac:dyDescent="0.2">
      <c r="A34" s="104"/>
      <c r="B34" s="100"/>
      <c r="C34" s="100"/>
      <c r="D34" s="186"/>
      <c r="E34" s="187"/>
      <c r="F34" s="53"/>
      <c r="G34" s="48"/>
      <c r="H34" s="53"/>
      <c r="I34" s="53"/>
      <c r="J34" s="114"/>
      <c r="K34" s="48"/>
      <c r="L34" s="53"/>
      <c r="M34" s="53"/>
      <c r="N34" s="43"/>
      <c r="O34" s="6"/>
      <c r="P34" s="6"/>
      <c r="Q34" s="6"/>
      <c r="R34" s="6"/>
      <c r="S34" s="6"/>
      <c r="T34" s="6"/>
      <c r="U34" s="6"/>
      <c r="V34" s="6"/>
      <c r="W34" s="6"/>
      <c r="X34" s="6"/>
      <c r="Y34" s="6"/>
      <c r="Z34" s="6"/>
      <c r="AA34" s="6"/>
      <c r="AB34" s="6"/>
      <c r="AC34" s="6"/>
      <c r="AD34" s="6"/>
      <c r="AE34" s="6"/>
      <c r="AF34" s="6"/>
    </row>
    <row r="35" spans="1:32" s="13" customFormat="1" ht="18" customHeight="1" x14ac:dyDescent="0.2">
      <c r="A35" s="284" t="s">
        <v>225</v>
      </c>
      <c r="B35" s="121"/>
      <c r="C35" s="121">
        <f>+B38</f>
        <v>0</v>
      </c>
      <c r="D35" s="188">
        <f>+C35</f>
        <v>0</v>
      </c>
      <c r="E35" s="130">
        <f t="shared" ref="E35" si="9">+C35-D35</f>
        <v>0</v>
      </c>
      <c r="F35" s="96"/>
      <c r="G35" s="48"/>
      <c r="H35" s="124">
        <f>+C38</f>
        <v>0</v>
      </c>
      <c r="I35" s="124">
        <f>+H38</f>
        <v>0</v>
      </c>
      <c r="J35" s="96"/>
      <c r="K35" s="48"/>
      <c r="L35" s="124">
        <f>+I38</f>
        <v>0</v>
      </c>
      <c r="M35" s="124">
        <f>+L38</f>
        <v>0</v>
      </c>
      <c r="N35" s="35"/>
      <c r="O35" s="12"/>
      <c r="P35" s="12"/>
      <c r="Q35" s="12"/>
      <c r="R35" s="12"/>
      <c r="S35" s="12"/>
      <c r="T35" s="12"/>
      <c r="U35" s="12"/>
      <c r="V35" s="12"/>
      <c r="W35" s="12"/>
      <c r="X35" s="12"/>
      <c r="Y35" s="12"/>
      <c r="Z35" s="12"/>
      <c r="AA35" s="12"/>
      <c r="AB35" s="12"/>
      <c r="AC35" s="12"/>
      <c r="AD35" s="12"/>
      <c r="AE35" s="12"/>
      <c r="AF35" s="12"/>
    </row>
    <row r="36" spans="1:32" s="139" customFormat="1" ht="15.75" x14ac:dyDescent="0.2">
      <c r="A36" s="132" t="s">
        <v>47</v>
      </c>
      <c r="B36" s="133">
        <f>+B33</f>
        <v>0</v>
      </c>
      <c r="C36" s="133">
        <f>+C33</f>
        <v>0</v>
      </c>
      <c r="D36" s="143">
        <f>+D33</f>
        <v>0</v>
      </c>
      <c r="E36" s="143">
        <f>+E33</f>
        <v>0</v>
      </c>
      <c r="F36" s="135"/>
      <c r="G36" s="136"/>
      <c r="H36" s="134">
        <f>+H33</f>
        <v>0</v>
      </c>
      <c r="I36" s="134">
        <f>+I33</f>
        <v>0</v>
      </c>
      <c r="J36" s="135"/>
      <c r="K36" s="136"/>
      <c r="L36" s="134">
        <f>+L33</f>
        <v>0</v>
      </c>
      <c r="M36" s="134">
        <f>+M33</f>
        <v>0</v>
      </c>
      <c r="N36" s="137"/>
      <c r="O36" s="138"/>
      <c r="P36" s="138"/>
      <c r="Q36" s="138"/>
      <c r="R36" s="138"/>
      <c r="S36" s="138"/>
      <c r="T36" s="138"/>
      <c r="U36" s="138"/>
      <c r="V36" s="138"/>
      <c r="W36" s="138"/>
      <c r="X36" s="138"/>
      <c r="Y36" s="138"/>
      <c r="Z36" s="138"/>
      <c r="AA36" s="138"/>
      <c r="AB36" s="138"/>
      <c r="AC36" s="138"/>
      <c r="AD36" s="138"/>
      <c r="AE36" s="138"/>
      <c r="AF36" s="138"/>
    </row>
    <row r="37" spans="1:32" s="139" customFormat="1" ht="17.25" x14ac:dyDescent="0.2">
      <c r="A37" s="132" t="s">
        <v>226</v>
      </c>
      <c r="B37" s="133"/>
      <c r="C37" s="133"/>
      <c r="D37" s="143"/>
      <c r="E37" s="143"/>
      <c r="F37" s="135"/>
      <c r="G37" s="136"/>
      <c r="H37" s="134"/>
      <c r="I37" s="134"/>
      <c r="J37" s="135"/>
      <c r="K37" s="136"/>
      <c r="L37" s="134"/>
      <c r="M37" s="134"/>
      <c r="N37" s="137"/>
      <c r="O37" s="138"/>
      <c r="P37" s="138"/>
      <c r="Q37" s="138"/>
      <c r="R37" s="138"/>
      <c r="S37" s="138"/>
      <c r="T37" s="138"/>
      <c r="U37" s="138"/>
      <c r="V37" s="138"/>
      <c r="W37" s="138"/>
      <c r="X37" s="138"/>
      <c r="Y37" s="138"/>
      <c r="Z37" s="138"/>
      <c r="AA37" s="138"/>
      <c r="AB37" s="138"/>
      <c r="AC37" s="138"/>
      <c r="AD37" s="138"/>
      <c r="AE37" s="138"/>
      <c r="AF37" s="138"/>
    </row>
    <row r="38" spans="1:32" s="7" customFormat="1" ht="15.75" x14ac:dyDescent="0.2">
      <c r="A38" s="123" t="s">
        <v>46</v>
      </c>
      <c r="B38" s="121">
        <f>+B35+B36+B37</f>
        <v>0</v>
      </c>
      <c r="C38" s="121">
        <f>+C35+C36+C37</f>
        <v>0</v>
      </c>
      <c r="D38" s="188">
        <f>+D35+D36</f>
        <v>0</v>
      </c>
      <c r="E38" s="188">
        <f>+E35+E36</f>
        <v>0</v>
      </c>
      <c r="F38" s="96"/>
      <c r="G38" s="48"/>
      <c r="H38" s="124">
        <f>+H35+H36</f>
        <v>0</v>
      </c>
      <c r="I38" s="124">
        <f>+I35+I36</f>
        <v>0</v>
      </c>
      <c r="J38" s="96"/>
      <c r="K38" s="48"/>
      <c r="L38" s="124">
        <f>+L35+L36</f>
        <v>0</v>
      </c>
      <c r="M38" s="124">
        <f>+M35+M36</f>
        <v>0</v>
      </c>
      <c r="N38" s="43"/>
      <c r="O38" s="6"/>
      <c r="P38" s="138"/>
      <c r="Q38" s="138"/>
      <c r="R38" s="138"/>
      <c r="S38" s="138"/>
      <c r="T38" s="138"/>
      <c r="U38" s="6"/>
      <c r="V38" s="6"/>
      <c r="W38" s="6"/>
      <c r="X38" s="6"/>
      <c r="Y38" s="6"/>
      <c r="Z38" s="6"/>
      <c r="AA38" s="6"/>
      <c r="AB38" s="6"/>
      <c r="AC38" s="6"/>
      <c r="AD38" s="6"/>
      <c r="AE38" s="6"/>
      <c r="AF38" s="6"/>
    </row>
    <row r="39" spans="1:32" x14ac:dyDescent="0.2">
      <c r="B39" s="22"/>
      <c r="C39" s="22"/>
    </row>
  </sheetData>
  <protectedRanges>
    <protectedRange sqref="A39:XFD233" name="Range3"/>
    <protectedRange sqref="L29:M31 H13:H14 L13:M14 H29:I31 H11:I11 L10:M11 H10 H19:I26 L19:M26" name="UnitEntry"/>
    <protectedRange sqref="O1:IJ1 O3:IJ1048576" name="Range2"/>
    <protectedRange sqref="C10:C11 C13:C14" name="UnitEntry_2"/>
    <protectedRange sqref="I10" name="UnitEntry_4"/>
    <protectedRange sqref="I13:I14" name="UnitEntry_5"/>
    <protectedRange sqref="O2:IJ2" name="Range2_1"/>
  </protectedRanges>
  <mergeCells count="6">
    <mergeCell ref="A3:E3"/>
    <mergeCell ref="L6:M6"/>
    <mergeCell ref="H6:I6"/>
    <mergeCell ref="A4:M4"/>
    <mergeCell ref="B6:E6"/>
    <mergeCell ref="A5:M5"/>
  </mergeCells>
  <dataValidations count="1">
    <dataValidation type="decimal" allowBlank="1" showInputMessage="1" showErrorMessage="1" error="You must enter a numerical value in this cell" sqref="F33 F10:F31 C10:C14 C27 G10:M33">
      <formula1>-1E+32</formula1>
      <formula2>1E+31</formula2>
    </dataValidation>
  </dataValidations>
  <pageMargins left="0.25" right="0.25" top="0.13" bottom="0.14000000000000001" header="0" footer="0"/>
  <pageSetup scale="74"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7030A0"/>
    <pageSetUpPr fitToPage="1"/>
  </sheetPr>
  <dimension ref="A1:AQ44"/>
  <sheetViews>
    <sheetView zoomScaleNormal="100" zoomScaleSheetLayoutView="100" workbookViewId="0">
      <selection activeCell="H27" sqref="H27"/>
    </sheetView>
  </sheetViews>
  <sheetFormatPr defaultColWidth="9.140625" defaultRowHeight="12.75" x14ac:dyDescent="0.2"/>
  <cols>
    <col min="1" max="1" width="42.140625" style="1" customWidth="1"/>
    <col min="2" max="5" width="16.7109375" style="1" customWidth="1"/>
    <col min="6" max="6" width="16.7109375" style="1" hidden="1" customWidth="1"/>
    <col min="7" max="7" width="1.85546875" style="28" customWidth="1"/>
    <col min="8" max="9" width="16.7109375" style="1" customWidth="1"/>
    <col min="10" max="10" width="16.7109375" style="1" hidden="1" customWidth="1"/>
    <col min="11" max="11" width="1.85546875" style="28" customWidth="1"/>
    <col min="12" max="13" width="16.7109375" style="1" customWidth="1"/>
    <col min="14" max="14" width="0" style="1" hidden="1" customWidth="1"/>
    <col min="15" max="15" width="11.5703125" style="57" bestFit="1" customWidth="1"/>
    <col min="16" max="43" width="9.140625" style="57"/>
    <col min="44" max="16384" width="9.140625" style="1"/>
  </cols>
  <sheetData>
    <row r="1" spans="1:43" x14ac:dyDescent="0.2">
      <c r="A1" s="21"/>
      <c r="B1" s="21"/>
      <c r="C1" s="21"/>
      <c r="D1" s="21"/>
      <c r="E1" s="21"/>
      <c r="F1" s="21"/>
      <c r="G1" s="21"/>
      <c r="H1" s="21"/>
      <c r="I1" s="21"/>
      <c r="J1" s="21"/>
      <c r="K1" s="21"/>
      <c r="L1" s="21"/>
      <c r="M1" s="21"/>
      <c r="N1" s="166"/>
      <c r="O1" s="166"/>
    </row>
    <row r="2" spans="1:43" s="21" customFormat="1" x14ac:dyDescent="0.2"/>
    <row r="3" spans="1:43" x14ac:dyDescent="0.2">
      <c r="A3" s="21"/>
      <c r="B3" s="21"/>
      <c r="C3" s="21"/>
      <c r="D3" s="21"/>
      <c r="E3" s="21"/>
      <c r="F3" s="21"/>
      <c r="G3" s="21"/>
      <c r="H3" s="21"/>
      <c r="I3" s="21"/>
      <c r="J3" s="21"/>
      <c r="K3" s="21"/>
      <c r="L3" s="21"/>
      <c r="M3" s="21"/>
      <c r="N3" s="3"/>
      <c r="O3" s="21"/>
      <c r="P3" s="21"/>
      <c r="Q3" s="21"/>
      <c r="R3" s="21"/>
      <c r="S3" s="21"/>
      <c r="T3" s="21"/>
      <c r="U3" s="21"/>
      <c r="V3" s="21"/>
      <c r="W3" s="21"/>
      <c r="X3" s="21"/>
      <c r="Y3" s="21"/>
    </row>
    <row r="4" spans="1:43" ht="77.25" customHeight="1" x14ac:dyDescent="0.2">
      <c r="A4" s="432" t="s">
        <v>218</v>
      </c>
      <c r="B4" s="432"/>
      <c r="C4" s="432"/>
      <c r="D4" s="432"/>
      <c r="E4" s="432"/>
      <c r="F4" s="432"/>
      <c r="G4" s="432"/>
      <c r="H4" s="432"/>
      <c r="I4" s="432"/>
      <c r="J4" s="432"/>
      <c r="K4" s="432"/>
      <c r="L4" s="432"/>
      <c r="M4" s="432"/>
      <c r="N4" s="3"/>
      <c r="O4" s="3"/>
      <c r="P4" s="3"/>
      <c r="Q4" s="3"/>
      <c r="R4" s="3"/>
      <c r="S4" s="3"/>
      <c r="T4" s="3"/>
      <c r="U4" s="3"/>
      <c r="V4" s="3"/>
      <c r="W4" s="3"/>
      <c r="X4" s="3"/>
      <c r="Y4" s="3"/>
      <c r="Z4" s="3"/>
      <c r="AA4" s="3"/>
      <c r="AB4" s="3"/>
      <c r="AC4" s="3"/>
      <c r="AD4" s="3"/>
      <c r="AE4" s="3"/>
      <c r="AF4" s="1"/>
      <c r="AG4" s="1"/>
      <c r="AH4" s="1"/>
      <c r="AI4" s="1"/>
      <c r="AJ4" s="1"/>
      <c r="AK4" s="1"/>
      <c r="AL4" s="1"/>
      <c r="AM4" s="1"/>
      <c r="AN4" s="1"/>
      <c r="AO4" s="1"/>
      <c r="AP4" s="1"/>
      <c r="AQ4" s="1"/>
    </row>
    <row r="5" spans="1:43" ht="39.75" customHeight="1" x14ac:dyDescent="0.2">
      <c r="A5" s="435" t="s">
        <v>212</v>
      </c>
      <c r="B5" s="435"/>
      <c r="C5" s="435"/>
      <c r="D5" s="435"/>
      <c r="E5" s="435"/>
      <c r="F5" s="435"/>
      <c r="G5" s="435"/>
      <c r="H5" s="435"/>
      <c r="I5" s="435"/>
      <c r="J5" s="435"/>
      <c r="K5" s="435"/>
      <c r="L5" s="435"/>
      <c r="M5" s="435"/>
      <c r="N5" s="3"/>
      <c r="O5" s="3"/>
      <c r="P5" s="3"/>
      <c r="Q5" s="3"/>
      <c r="R5" s="3"/>
      <c r="S5" s="3"/>
      <c r="T5" s="3"/>
      <c r="U5" s="3"/>
      <c r="V5" s="3"/>
      <c r="W5" s="3"/>
      <c r="X5" s="3"/>
      <c r="Y5" s="3"/>
      <c r="Z5" s="3"/>
      <c r="AA5" s="3"/>
      <c r="AB5" s="3"/>
      <c r="AC5" s="3"/>
      <c r="AD5" s="3"/>
      <c r="AE5" s="3"/>
      <c r="AF5" s="1"/>
      <c r="AG5" s="1"/>
      <c r="AH5" s="1"/>
      <c r="AI5" s="1"/>
      <c r="AJ5" s="1"/>
      <c r="AK5" s="1"/>
      <c r="AL5" s="1"/>
      <c r="AM5" s="1"/>
      <c r="AN5" s="1"/>
      <c r="AO5" s="1"/>
      <c r="AP5" s="1"/>
      <c r="AQ5" s="1"/>
    </row>
    <row r="6" spans="1:43" s="7" customFormat="1" ht="15" customHeight="1" x14ac:dyDescent="0.2">
      <c r="A6" s="5"/>
      <c r="B6" s="433" t="s">
        <v>174</v>
      </c>
      <c r="C6" s="433"/>
      <c r="D6" s="433"/>
      <c r="E6" s="433"/>
      <c r="F6" s="31"/>
      <c r="G6" s="26"/>
      <c r="H6" s="430" t="s">
        <v>160</v>
      </c>
      <c r="I6" s="431"/>
      <c r="J6" s="31"/>
      <c r="K6" s="26"/>
      <c r="L6" s="430" t="s">
        <v>161</v>
      </c>
      <c r="M6" s="431"/>
      <c r="N6" s="31"/>
      <c r="O6" s="172"/>
      <c r="P6" s="172"/>
      <c r="Q6" s="172"/>
      <c r="R6" s="172"/>
      <c r="S6" s="172"/>
      <c r="T6" s="172"/>
      <c r="U6" s="172"/>
      <c r="V6" s="172"/>
      <c r="W6" s="172"/>
      <c r="X6" s="172"/>
      <c r="Y6" s="172"/>
      <c r="Z6" s="172"/>
      <c r="AA6" s="172"/>
      <c r="AB6" s="172"/>
      <c r="AC6" s="172"/>
      <c r="AD6" s="172"/>
      <c r="AE6" s="172"/>
      <c r="AF6" s="172"/>
      <c r="AG6" s="173"/>
    </row>
    <row r="7" spans="1:43" s="7" customFormat="1" ht="46.5" customHeight="1" x14ac:dyDescent="0.2">
      <c r="A7" s="8"/>
      <c r="B7" s="25" t="s">
        <v>162</v>
      </c>
      <c r="C7" s="25" t="s">
        <v>157</v>
      </c>
      <c r="D7" s="140" t="s">
        <v>158</v>
      </c>
      <c r="E7" s="140" t="s">
        <v>159</v>
      </c>
      <c r="F7" s="25" t="s">
        <v>0</v>
      </c>
      <c r="G7" s="9"/>
      <c r="H7" s="25" t="s">
        <v>1</v>
      </c>
      <c r="I7" s="25" t="s">
        <v>2</v>
      </c>
      <c r="J7" s="25" t="s">
        <v>0</v>
      </c>
      <c r="K7" s="9"/>
      <c r="L7" s="25" t="s">
        <v>39</v>
      </c>
      <c r="M7" s="25" t="s">
        <v>40</v>
      </c>
      <c r="N7" s="25" t="s">
        <v>0</v>
      </c>
      <c r="O7" s="172"/>
      <c r="P7" s="172"/>
      <c r="Q7" s="172"/>
      <c r="R7" s="172"/>
      <c r="S7" s="172"/>
      <c r="T7" s="172"/>
      <c r="U7" s="172"/>
      <c r="V7" s="172"/>
      <c r="W7" s="172"/>
      <c r="X7" s="172"/>
      <c r="Y7" s="172"/>
      <c r="Z7" s="172"/>
      <c r="AA7" s="172"/>
      <c r="AB7" s="172"/>
      <c r="AC7" s="172"/>
      <c r="AD7" s="172"/>
      <c r="AE7" s="172"/>
      <c r="AF7" s="172"/>
      <c r="AG7" s="173"/>
    </row>
    <row r="8" spans="1:43" s="7" customFormat="1" ht="15" customHeight="1" x14ac:dyDescent="0.2">
      <c r="A8" s="10" t="s">
        <v>21</v>
      </c>
      <c r="B8" s="35"/>
      <c r="C8" s="35"/>
      <c r="D8" s="131"/>
      <c r="E8" s="131"/>
      <c r="F8" s="35"/>
      <c r="G8" s="11"/>
      <c r="H8" s="35"/>
      <c r="I8" s="35"/>
      <c r="J8" s="35"/>
      <c r="K8" s="11"/>
      <c r="L8" s="35"/>
      <c r="M8" s="35"/>
      <c r="N8" s="35"/>
      <c r="O8" s="174"/>
      <c r="P8" s="174"/>
      <c r="Q8" s="174"/>
      <c r="R8" s="174"/>
      <c r="S8" s="174"/>
      <c r="T8" s="174"/>
      <c r="U8" s="174"/>
      <c r="V8" s="174"/>
      <c r="W8" s="174"/>
      <c r="X8" s="174"/>
      <c r="Y8" s="174"/>
      <c r="Z8" s="175"/>
      <c r="AA8" s="175"/>
      <c r="AB8" s="175"/>
      <c r="AC8" s="175"/>
      <c r="AD8" s="175"/>
      <c r="AE8" s="175"/>
      <c r="AF8" s="175"/>
      <c r="AG8" s="175"/>
      <c r="AH8" s="59"/>
      <c r="AI8" s="59"/>
      <c r="AJ8" s="59"/>
      <c r="AK8" s="59"/>
      <c r="AL8" s="59"/>
      <c r="AM8" s="59"/>
      <c r="AN8" s="59"/>
      <c r="AO8" s="59"/>
      <c r="AP8" s="59"/>
      <c r="AQ8" s="59"/>
    </row>
    <row r="9" spans="1:43" s="7" customFormat="1" ht="15" customHeight="1" x14ac:dyDescent="0.2">
      <c r="A9" s="10" t="s">
        <v>23</v>
      </c>
      <c r="B9" s="35"/>
      <c r="C9" s="35"/>
      <c r="D9" s="130"/>
      <c r="E9" s="130"/>
      <c r="F9" s="35"/>
      <c r="G9" s="11"/>
      <c r="H9" s="35"/>
      <c r="I9" s="35"/>
      <c r="J9" s="35"/>
      <c r="K9" s="11"/>
      <c r="L9" s="35"/>
      <c r="M9" s="35"/>
      <c r="N9" s="35"/>
      <c r="O9" s="174"/>
      <c r="P9" s="174"/>
      <c r="Q9" s="174"/>
      <c r="R9" s="174"/>
      <c r="S9" s="174"/>
      <c r="T9" s="174"/>
      <c r="U9" s="174"/>
      <c r="V9" s="174"/>
      <c r="W9" s="174"/>
      <c r="X9" s="174"/>
      <c r="Y9" s="174"/>
      <c r="Z9" s="175"/>
      <c r="AA9" s="175"/>
      <c r="AB9" s="175"/>
      <c r="AC9" s="175"/>
      <c r="AD9" s="175"/>
      <c r="AE9" s="175"/>
      <c r="AF9" s="175"/>
      <c r="AG9" s="175"/>
      <c r="AH9" s="59"/>
      <c r="AI9" s="59"/>
      <c r="AJ9" s="59"/>
      <c r="AK9" s="59"/>
      <c r="AL9" s="59"/>
      <c r="AM9" s="59"/>
      <c r="AN9" s="59"/>
      <c r="AO9" s="59"/>
      <c r="AP9" s="59"/>
      <c r="AQ9" s="59"/>
    </row>
    <row r="10" spans="1:43" s="13" customFormat="1" ht="15" customHeight="1" x14ac:dyDescent="0.2">
      <c r="A10" s="102" t="s">
        <v>3</v>
      </c>
      <c r="B10" s="204"/>
      <c r="C10" s="36"/>
      <c r="D10" s="130"/>
      <c r="E10" s="130">
        <f>+C10-D10</f>
        <v>0</v>
      </c>
      <c r="F10" s="146"/>
      <c r="G10" s="147"/>
      <c r="H10" s="145"/>
      <c r="I10" s="145"/>
      <c r="J10" s="146"/>
      <c r="K10" s="147"/>
      <c r="L10" s="145"/>
      <c r="M10" s="145"/>
      <c r="N10" s="32"/>
      <c r="O10" s="174"/>
      <c r="P10" s="174"/>
      <c r="Q10" s="174"/>
      <c r="R10" s="174"/>
      <c r="S10" s="174"/>
      <c r="T10" s="174"/>
      <c r="U10" s="174"/>
      <c r="V10" s="174"/>
      <c r="W10" s="174"/>
      <c r="X10" s="174"/>
      <c r="Y10" s="174"/>
      <c r="Z10" s="176"/>
      <c r="AA10" s="176"/>
      <c r="AB10" s="176"/>
      <c r="AC10" s="176"/>
      <c r="AD10" s="176"/>
      <c r="AE10" s="176"/>
      <c r="AF10" s="176"/>
      <c r="AG10" s="176"/>
      <c r="AH10" s="60"/>
      <c r="AI10" s="60"/>
      <c r="AJ10" s="60"/>
      <c r="AK10" s="60"/>
      <c r="AL10" s="60"/>
      <c r="AM10" s="60"/>
      <c r="AN10" s="60"/>
      <c r="AO10" s="60"/>
      <c r="AP10" s="60"/>
      <c r="AQ10" s="60"/>
    </row>
    <row r="11" spans="1:43" s="13" customFormat="1" ht="15" customHeight="1" x14ac:dyDescent="0.2">
      <c r="A11" s="102" t="s">
        <v>4</v>
      </c>
      <c r="B11" s="62"/>
      <c r="C11" s="50"/>
      <c r="D11" s="141"/>
      <c r="E11" s="141">
        <f>+C11-D11</f>
        <v>0</v>
      </c>
      <c r="F11" s="47"/>
      <c r="G11" s="48"/>
      <c r="H11" s="116"/>
      <c r="I11" s="116"/>
      <c r="J11" s="47"/>
      <c r="K11" s="48"/>
      <c r="L11" s="116"/>
      <c r="M11" s="116"/>
      <c r="N11" s="32"/>
      <c r="O11" s="174"/>
      <c r="P11" s="174"/>
      <c r="Q11" s="174"/>
      <c r="R11" s="174"/>
      <c r="S11" s="174"/>
      <c r="T11" s="174"/>
      <c r="U11" s="174"/>
      <c r="V11" s="174"/>
      <c r="W11" s="174"/>
      <c r="X11" s="174"/>
      <c r="Y11" s="174"/>
      <c r="Z11" s="176"/>
      <c r="AA11" s="176"/>
      <c r="AB11" s="176"/>
      <c r="AC11" s="176"/>
      <c r="AD11" s="176"/>
      <c r="AE11" s="176"/>
      <c r="AF11" s="176"/>
      <c r="AG11" s="176"/>
      <c r="AH11" s="60"/>
      <c r="AI11" s="60"/>
      <c r="AJ11" s="60"/>
      <c r="AK11" s="60"/>
      <c r="AL11" s="60"/>
      <c r="AM11" s="60"/>
      <c r="AN11" s="60"/>
      <c r="AO11" s="60"/>
      <c r="AP11" s="60"/>
      <c r="AQ11" s="60"/>
    </row>
    <row r="12" spans="1:43" s="46" customFormat="1" ht="15" customHeight="1" x14ac:dyDescent="0.25">
      <c r="A12" s="159" t="s">
        <v>44</v>
      </c>
      <c r="B12" s="160">
        <f>SUM(B10:B11)</f>
        <v>0</v>
      </c>
      <c r="C12" s="160">
        <f>SUM(C10:C11)</f>
        <v>0</v>
      </c>
      <c r="D12" s="182">
        <f>SUM(D10:D11)</f>
        <v>0</v>
      </c>
      <c r="E12" s="182">
        <f>SUM(E10:E11)</f>
        <v>0</v>
      </c>
      <c r="F12" s="161"/>
      <c r="G12" s="162"/>
      <c r="H12" s="161">
        <f>SUM(H10:H11)</f>
        <v>0</v>
      </c>
      <c r="I12" s="161">
        <f>SUM(I10:I11)</f>
        <v>0</v>
      </c>
      <c r="J12" s="161">
        <f>SUM(J10:J11)</f>
        <v>0</v>
      </c>
      <c r="K12" s="162"/>
      <c r="L12" s="161">
        <f>SUM(L10:L11)</f>
        <v>0</v>
      </c>
      <c r="M12" s="161">
        <f>SUM(M10:M11)</f>
        <v>0</v>
      </c>
      <c r="N12" s="44"/>
      <c r="O12" s="174"/>
      <c r="P12" s="174"/>
      <c r="Q12" s="174"/>
      <c r="R12" s="174"/>
      <c r="S12" s="174"/>
      <c r="T12" s="174"/>
      <c r="U12" s="174"/>
      <c r="V12" s="174"/>
      <c r="W12" s="174"/>
      <c r="X12" s="174"/>
      <c r="Y12" s="174"/>
      <c r="Z12" s="177"/>
      <c r="AA12" s="177"/>
      <c r="AB12" s="177"/>
      <c r="AC12" s="177"/>
      <c r="AD12" s="177"/>
      <c r="AE12" s="177"/>
      <c r="AF12" s="177"/>
      <c r="AG12" s="177"/>
      <c r="AH12" s="163"/>
      <c r="AI12" s="163"/>
      <c r="AJ12" s="163"/>
      <c r="AK12" s="163"/>
      <c r="AL12" s="163"/>
      <c r="AM12" s="163"/>
      <c r="AN12" s="163"/>
      <c r="AO12" s="163"/>
      <c r="AP12" s="163"/>
      <c r="AQ12" s="163"/>
    </row>
    <row r="13" spans="1:43" s="13" customFormat="1" ht="15" customHeight="1" x14ac:dyDescent="0.2">
      <c r="A13" s="23"/>
      <c r="B13" s="35"/>
      <c r="C13" s="35"/>
      <c r="D13" s="130"/>
      <c r="E13" s="130"/>
      <c r="F13" s="35"/>
      <c r="G13" s="48"/>
      <c r="H13" s="35"/>
      <c r="I13" s="35"/>
      <c r="J13" s="35"/>
      <c r="K13" s="48"/>
      <c r="L13" s="35"/>
      <c r="M13" s="35"/>
      <c r="N13" s="35"/>
      <c r="O13" s="174"/>
      <c r="P13" s="174"/>
      <c r="Q13" s="174"/>
      <c r="R13" s="174"/>
      <c r="S13" s="174"/>
      <c r="T13" s="174"/>
      <c r="U13" s="174"/>
      <c r="V13" s="174"/>
      <c r="W13" s="174"/>
      <c r="X13" s="174"/>
      <c r="Y13" s="174"/>
      <c r="Z13" s="176"/>
      <c r="AA13" s="176"/>
      <c r="AB13" s="176"/>
      <c r="AC13" s="176"/>
      <c r="AD13" s="176"/>
      <c r="AE13" s="176"/>
      <c r="AF13" s="176"/>
      <c r="AG13" s="176"/>
      <c r="AH13" s="60"/>
      <c r="AI13" s="60"/>
      <c r="AJ13" s="60"/>
      <c r="AK13" s="60"/>
      <c r="AL13" s="60"/>
      <c r="AM13" s="60"/>
      <c r="AN13" s="60"/>
      <c r="AO13" s="60"/>
      <c r="AP13" s="60"/>
      <c r="AQ13" s="60"/>
    </row>
    <row r="14" spans="1:43" s="7" customFormat="1" ht="15.75" x14ac:dyDescent="0.2">
      <c r="A14" s="101" t="s">
        <v>5</v>
      </c>
      <c r="B14" s="36"/>
      <c r="C14" s="36"/>
      <c r="D14" s="130"/>
      <c r="E14" s="130"/>
      <c r="F14" s="95"/>
      <c r="G14" s="48"/>
      <c r="H14" s="95"/>
      <c r="I14" s="95"/>
      <c r="J14" s="95"/>
      <c r="K14" s="48"/>
      <c r="L14" s="95"/>
      <c r="M14" s="95"/>
      <c r="N14" s="35"/>
      <c r="O14" s="174"/>
      <c r="P14" s="174"/>
      <c r="Q14" s="174"/>
      <c r="R14" s="174"/>
      <c r="S14" s="174"/>
      <c r="T14" s="174"/>
      <c r="U14" s="174"/>
      <c r="V14" s="174"/>
      <c r="W14" s="174"/>
      <c r="X14" s="174"/>
      <c r="Y14" s="174"/>
      <c r="Z14" s="175"/>
      <c r="AA14" s="175"/>
      <c r="AB14" s="175"/>
      <c r="AC14" s="175"/>
      <c r="AD14" s="175"/>
      <c r="AE14" s="175"/>
      <c r="AF14" s="175"/>
      <c r="AG14" s="175"/>
      <c r="AH14" s="59"/>
      <c r="AI14" s="59"/>
      <c r="AJ14" s="59"/>
      <c r="AK14" s="59"/>
      <c r="AL14" s="59"/>
      <c r="AM14" s="59"/>
      <c r="AN14" s="59"/>
      <c r="AO14" s="59"/>
      <c r="AP14" s="59"/>
      <c r="AQ14" s="59"/>
    </row>
    <row r="15" spans="1:43" s="16" customFormat="1" ht="15" customHeight="1" x14ac:dyDescent="0.25">
      <c r="A15" s="103" t="s">
        <v>30</v>
      </c>
      <c r="B15" s="36"/>
      <c r="C15" s="36"/>
      <c r="D15" s="130"/>
      <c r="E15" s="130"/>
      <c r="F15" s="95"/>
      <c r="G15" s="48"/>
      <c r="H15" s="95"/>
      <c r="I15" s="95"/>
      <c r="J15" s="95"/>
      <c r="K15" s="48"/>
      <c r="L15" s="95"/>
      <c r="M15" s="95"/>
      <c r="N15" s="35"/>
      <c r="O15" s="174"/>
      <c r="P15" s="174"/>
      <c r="Q15" s="174"/>
      <c r="R15" s="174"/>
      <c r="S15" s="174"/>
      <c r="T15" s="174"/>
      <c r="U15" s="174"/>
      <c r="V15" s="174"/>
      <c r="W15" s="174"/>
      <c r="X15" s="174"/>
      <c r="Y15" s="174"/>
      <c r="Z15" s="178"/>
      <c r="AA15" s="178"/>
      <c r="AB15" s="178"/>
      <c r="AC15" s="178"/>
      <c r="AD15" s="178"/>
      <c r="AE15" s="178"/>
      <c r="AF15" s="178"/>
      <c r="AG15" s="178"/>
      <c r="AH15" s="164"/>
      <c r="AI15" s="164"/>
      <c r="AJ15" s="164"/>
      <c r="AK15" s="164"/>
      <c r="AL15" s="164"/>
      <c r="AM15" s="164"/>
      <c r="AN15" s="164"/>
      <c r="AO15" s="164"/>
      <c r="AP15" s="164"/>
      <c r="AQ15" s="164"/>
    </row>
    <row r="16" spans="1:43" s="18" customFormat="1" ht="15" customHeight="1" x14ac:dyDescent="0.2">
      <c r="A16" s="102" t="s">
        <v>155</v>
      </c>
      <c r="B16" s="36"/>
      <c r="C16" s="36"/>
      <c r="D16" s="130"/>
      <c r="E16" s="130">
        <f t="shared" ref="E16:E24" si="0">+C16-D16</f>
        <v>0</v>
      </c>
      <c r="F16" s="146"/>
      <c r="G16" s="147"/>
      <c r="H16" s="205"/>
      <c r="I16" s="205"/>
      <c r="J16" s="146"/>
      <c r="K16" s="147"/>
      <c r="L16" s="205"/>
      <c r="M16" s="205"/>
      <c r="N16" s="32"/>
      <c r="O16" s="174"/>
      <c r="P16" s="174"/>
      <c r="Q16" s="174"/>
      <c r="R16" s="174"/>
      <c r="S16" s="174"/>
      <c r="T16" s="174"/>
      <c r="U16" s="174"/>
      <c r="V16" s="174"/>
      <c r="W16" s="174"/>
      <c r="X16" s="174"/>
      <c r="Y16" s="174"/>
      <c r="Z16" s="179"/>
      <c r="AA16" s="179"/>
      <c r="AB16" s="179"/>
      <c r="AC16" s="179"/>
      <c r="AD16" s="179"/>
      <c r="AE16" s="179"/>
      <c r="AF16" s="179"/>
      <c r="AG16" s="179"/>
      <c r="AH16" s="165"/>
      <c r="AI16" s="165"/>
      <c r="AJ16" s="165"/>
      <c r="AK16" s="165"/>
      <c r="AL16" s="165"/>
      <c r="AM16" s="165"/>
      <c r="AN16" s="165"/>
      <c r="AO16" s="165"/>
      <c r="AP16" s="165"/>
      <c r="AQ16" s="165"/>
    </row>
    <row r="17" spans="1:43" s="18" customFormat="1" ht="15" customHeight="1" x14ac:dyDescent="0.2">
      <c r="A17" s="102" t="s">
        <v>7</v>
      </c>
      <c r="B17" s="50"/>
      <c r="C17" s="50"/>
      <c r="D17" s="141"/>
      <c r="E17" s="141">
        <f t="shared" si="0"/>
        <v>0</v>
      </c>
      <c r="F17" s="47"/>
      <c r="G17" s="48"/>
      <c r="H17" s="205"/>
      <c r="I17" s="205"/>
      <c r="J17" s="47"/>
      <c r="K17" s="48"/>
      <c r="L17" s="205"/>
      <c r="M17" s="205"/>
      <c r="N17" s="32"/>
      <c r="O17" s="174"/>
      <c r="P17" s="174"/>
      <c r="Q17" s="174"/>
      <c r="R17" s="174"/>
      <c r="S17" s="174"/>
      <c r="T17" s="174"/>
      <c r="U17" s="174"/>
      <c r="V17" s="174"/>
      <c r="W17" s="174"/>
      <c r="X17" s="174"/>
      <c r="Y17" s="174"/>
      <c r="Z17" s="179"/>
      <c r="AA17" s="179"/>
      <c r="AB17" s="179"/>
      <c r="AC17" s="179"/>
      <c r="AD17" s="179"/>
      <c r="AE17" s="179"/>
      <c r="AF17" s="179"/>
      <c r="AG17" s="179"/>
      <c r="AH17" s="165"/>
      <c r="AI17" s="165"/>
      <c r="AJ17" s="165"/>
      <c r="AK17" s="165"/>
      <c r="AL17" s="165"/>
      <c r="AM17" s="165"/>
      <c r="AN17" s="165"/>
      <c r="AO17" s="165"/>
      <c r="AP17" s="165"/>
      <c r="AQ17" s="165"/>
    </row>
    <row r="18" spans="1:43" s="18" customFormat="1" ht="15" customHeight="1" x14ac:dyDescent="0.2">
      <c r="A18" s="102" t="s">
        <v>150</v>
      </c>
      <c r="B18" s="50"/>
      <c r="C18" s="50"/>
      <c r="D18" s="141"/>
      <c r="E18" s="141">
        <f t="shared" si="0"/>
        <v>0</v>
      </c>
      <c r="F18" s="47"/>
      <c r="G18" s="48"/>
      <c r="H18" s="205"/>
      <c r="I18" s="205"/>
      <c r="J18" s="47"/>
      <c r="K18" s="48"/>
      <c r="L18" s="205"/>
      <c r="M18" s="205"/>
      <c r="N18" s="32"/>
      <c r="O18" s="174"/>
      <c r="P18" s="174"/>
      <c r="Q18" s="174"/>
      <c r="R18" s="174"/>
      <c r="S18" s="174"/>
      <c r="T18" s="174"/>
      <c r="U18" s="174"/>
      <c r="V18" s="174"/>
      <c r="W18" s="174"/>
      <c r="X18" s="174"/>
      <c r="Y18" s="174"/>
      <c r="Z18" s="179"/>
      <c r="AA18" s="179"/>
      <c r="AB18" s="179"/>
      <c r="AC18" s="179"/>
      <c r="AD18" s="179"/>
      <c r="AE18" s="179"/>
      <c r="AF18" s="179"/>
      <c r="AG18" s="179"/>
      <c r="AH18" s="165"/>
      <c r="AI18" s="165"/>
      <c r="AJ18" s="165"/>
      <c r="AK18" s="165"/>
      <c r="AL18" s="165"/>
      <c r="AM18" s="165"/>
      <c r="AN18" s="165"/>
      <c r="AO18" s="165"/>
      <c r="AP18" s="165"/>
      <c r="AQ18" s="165"/>
    </row>
    <row r="19" spans="1:43" s="18" customFormat="1" ht="15" customHeight="1" x14ac:dyDescent="0.2">
      <c r="A19" s="102" t="s">
        <v>10</v>
      </c>
      <c r="B19" s="50"/>
      <c r="C19" s="50"/>
      <c r="D19" s="141"/>
      <c r="E19" s="141">
        <f t="shared" si="0"/>
        <v>0</v>
      </c>
      <c r="F19" s="47"/>
      <c r="G19" s="48"/>
      <c r="H19" s="205"/>
      <c r="I19" s="205"/>
      <c r="J19" s="47"/>
      <c r="K19" s="48"/>
      <c r="L19" s="205"/>
      <c r="M19" s="205"/>
      <c r="N19" s="32"/>
      <c r="O19" s="174"/>
      <c r="P19" s="174"/>
      <c r="Q19" s="174"/>
      <c r="R19" s="174"/>
      <c r="S19" s="174"/>
      <c r="T19" s="174"/>
      <c r="U19" s="174"/>
      <c r="V19" s="174"/>
      <c r="W19" s="174"/>
      <c r="X19" s="174"/>
      <c r="Y19" s="174"/>
      <c r="Z19" s="179"/>
      <c r="AA19" s="179"/>
      <c r="AB19" s="179"/>
      <c r="AC19" s="179"/>
      <c r="AD19" s="179"/>
      <c r="AE19" s="179"/>
      <c r="AF19" s="179"/>
      <c r="AG19" s="179"/>
      <c r="AH19" s="165"/>
      <c r="AI19" s="165"/>
      <c r="AJ19" s="165"/>
      <c r="AK19" s="165"/>
      <c r="AL19" s="165"/>
      <c r="AM19" s="165"/>
      <c r="AN19" s="165"/>
      <c r="AO19" s="165"/>
      <c r="AP19" s="165"/>
      <c r="AQ19" s="165"/>
    </row>
    <row r="20" spans="1:43" s="18" customFormat="1" ht="15" customHeight="1" x14ac:dyDescent="0.2">
      <c r="A20" s="102" t="s">
        <v>9</v>
      </c>
      <c r="B20" s="50"/>
      <c r="C20" s="50"/>
      <c r="D20" s="141"/>
      <c r="E20" s="141">
        <f t="shared" si="0"/>
        <v>0</v>
      </c>
      <c r="F20" s="47"/>
      <c r="G20" s="48"/>
      <c r="H20" s="205"/>
      <c r="I20" s="205"/>
      <c r="J20" s="47"/>
      <c r="K20" s="48"/>
      <c r="L20" s="205"/>
      <c r="M20" s="205"/>
      <c r="N20" s="32"/>
      <c r="O20" s="174"/>
      <c r="P20" s="174"/>
      <c r="Q20" s="174"/>
      <c r="R20" s="174"/>
      <c r="S20" s="174"/>
      <c r="T20" s="174"/>
      <c r="U20" s="174"/>
      <c r="V20" s="174"/>
      <c r="W20" s="174"/>
      <c r="X20" s="174"/>
      <c r="Y20" s="174"/>
      <c r="Z20" s="179"/>
      <c r="AA20" s="179"/>
      <c r="AB20" s="179"/>
      <c r="AC20" s="179"/>
      <c r="AD20" s="179"/>
      <c r="AE20" s="179"/>
      <c r="AF20" s="179"/>
      <c r="AG20" s="179"/>
      <c r="AH20" s="165"/>
      <c r="AI20" s="165"/>
      <c r="AJ20" s="165"/>
      <c r="AK20" s="165"/>
      <c r="AL20" s="165"/>
      <c r="AM20" s="165"/>
      <c r="AN20" s="165"/>
      <c r="AO20" s="165"/>
      <c r="AP20" s="165"/>
      <c r="AQ20" s="165"/>
    </row>
    <row r="21" spans="1:43" s="18" customFormat="1" ht="15" customHeight="1" x14ac:dyDescent="0.2">
      <c r="A21" s="102" t="s">
        <v>8</v>
      </c>
      <c r="B21" s="50"/>
      <c r="C21" s="50"/>
      <c r="D21" s="141"/>
      <c r="E21" s="141">
        <f t="shared" si="0"/>
        <v>0</v>
      </c>
      <c r="F21" s="47"/>
      <c r="G21" s="48"/>
      <c r="H21" s="205"/>
      <c r="I21" s="205"/>
      <c r="J21" s="47"/>
      <c r="K21" s="48"/>
      <c r="L21" s="205"/>
      <c r="M21" s="205"/>
      <c r="N21" s="32"/>
      <c r="O21" s="174"/>
      <c r="P21" s="174"/>
      <c r="Q21" s="174"/>
      <c r="R21" s="174"/>
      <c r="S21" s="174"/>
      <c r="T21" s="174"/>
      <c r="U21" s="174"/>
      <c r="V21" s="174"/>
      <c r="W21" s="174"/>
      <c r="X21" s="174"/>
      <c r="Y21" s="174"/>
      <c r="Z21" s="179"/>
      <c r="AA21" s="179"/>
      <c r="AB21" s="179"/>
      <c r="AC21" s="179"/>
      <c r="AD21" s="179"/>
      <c r="AE21" s="179"/>
      <c r="AF21" s="179"/>
      <c r="AG21" s="179"/>
      <c r="AH21" s="165"/>
      <c r="AI21" s="165"/>
      <c r="AJ21" s="165"/>
      <c r="AK21" s="165"/>
      <c r="AL21" s="165"/>
      <c r="AM21" s="165"/>
      <c r="AN21" s="165"/>
      <c r="AO21" s="165"/>
      <c r="AP21" s="165"/>
      <c r="AQ21" s="165"/>
    </row>
    <row r="22" spans="1:43" s="18" customFormat="1" ht="15" customHeight="1" x14ac:dyDescent="0.2">
      <c r="A22" s="102" t="s">
        <v>11</v>
      </c>
      <c r="B22" s="50"/>
      <c r="C22" s="50"/>
      <c r="D22" s="141"/>
      <c r="E22" s="141">
        <f t="shared" si="0"/>
        <v>0</v>
      </c>
      <c r="F22" s="47"/>
      <c r="G22" s="48"/>
      <c r="H22" s="205"/>
      <c r="I22" s="205"/>
      <c r="J22" s="47"/>
      <c r="K22" s="48"/>
      <c r="L22" s="205"/>
      <c r="M22" s="205"/>
      <c r="N22" s="32"/>
      <c r="O22" s="174"/>
      <c r="P22" s="174"/>
      <c r="Q22" s="174"/>
      <c r="R22" s="174"/>
      <c r="S22" s="174"/>
      <c r="T22" s="174"/>
      <c r="U22" s="174"/>
      <c r="V22" s="174"/>
      <c r="W22" s="174"/>
      <c r="X22" s="174"/>
      <c r="Y22" s="174"/>
      <c r="Z22" s="179"/>
      <c r="AA22" s="179"/>
      <c r="AB22" s="179"/>
      <c r="AC22" s="179"/>
      <c r="AD22" s="179"/>
      <c r="AE22" s="179"/>
      <c r="AF22" s="179"/>
      <c r="AG22" s="179"/>
      <c r="AH22" s="165"/>
      <c r="AI22" s="165"/>
      <c r="AJ22" s="165"/>
      <c r="AK22" s="165"/>
      <c r="AL22" s="165"/>
      <c r="AM22" s="165"/>
      <c r="AN22" s="165"/>
      <c r="AO22" s="165"/>
      <c r="AP22" s="165"/>
      <c r="AQ22" s="165"/>
    </row>
    <row r="23" spans="1:43" s="18" customFormat="1" ht="15" customHeight="1" x14ac:dyDescent="0.2">
      <c r="A23" s="102" t="s">
        <v>151</v>
      </c>
      <c r="B23" s="50"/>
      <c r="C23" s="50"/>
      <c r="D23" s="141"/>
      <c r="E23" s="141">
        <f t="shared" si="0"/>
        <v>0</v>
      </c>
      <c r="F23" s="47"/>
      <c r="G23" s="48"/>
      <c r="H23" s="205"/>
      <c r="I23" s="205"/>
      <c r="J23" s="47"/>
      <c r="K23" s="48"/>
      <c r="L23" s="205"/>
      <c r="M23" s="205"/>
      <c r="N23" s="32"/>
      <c r="O23" s="174"/>
      <c r="P23" s="174"/>
      <c r="Q23" s="174"/>
      <c r="R23" s="174"/>
      <c r="S23" s="174"/>
      <c r="T23" s="174"/>
      <c r="U23" s="174"/>
      <c r="V23" s="174"/>
      <c r="W23" s="174"/>
      <c r="X23" s="174"/>
      <c r="Y23" s="174"/>
      <c r="Z23" s="179"/>
      <c r="AA23" s="179"/>
      <c r="AB23" s="179"/>
      <c r="AC23" s="179"/>
      <c r="AD23" s="179"/>
      <c r="AE23" s="179"/>
      <c r="AF23" s="179"/>
      <c r="AG23" s="179"/>
      <c r="AH23" s="165"/>
      <c r="AI23" s="165"/>
      <c r="AJ23" s="165"/>
      <c r="AK23" s="165"/>
      <c r="AL23" s="165"/>
      <c r="AM23" s="165"/>
      <c r="AN23" s="165"/>
      <c r="AO23" s="165"/>
      <c r="AP23" s="165"/>
      <c r="AQ23" s="165"/>
    </row>
    <row r="24" spans="1:43" s="18" customFormat="1" ht="15" customHeight="1" x14ac:dyDescent="0.2">
      <c r="A24" s="123" t="s">
        <v>12</v>
      </c>
      <c r="B24" s="99"/>
      <c r="C24" s="99"/>
      <c r="D24" s="141"/>
      <c r="E24" s="141">
        <f t="shared" si="0"/>
        <v>0</v>
      </c>
      <c r="F24" s="98"/>
      <c r="G24" s="48"/>
      <c r="H24" s="98">
        <f>(_xlfn.IFNA(VLOOKUP($A16,'Benefits Drivers'!$A$6:$F$13,3,FALSE)*H$16,0))+(_xlfn.IFNA(VLOOKUP($A17,'Benefits Drivers'!$A$6:$F$13,3,FALSE)*H$17,0))+(_xlfn.IFNA(VLOOKUP($A18,'Benefits Drivers'!$A$6:$F$13,3,FALSE)*H$18,0))+(_xlfn.IFNA(VLOOKUP($A19,'Benefits Drivers'!$A$6:$F$13,3,FALSE)*H$19,0))+(_xlfn.IFNA(VLOOKUP($A20,'Benefits Drivers'!$A$6:$F$13,3,FALSE)*H$20,0))+(_xlfn.IFNA(VLOOKUP($A22,'Benefits Drivers'!$A$6:$F$13,3,FALSE)*H$22,0))+(_xlfn.IFNA(VLOOKUP($A23,'Benefits Drivers'!$A$6:$F$13,3,FALSE)*H$23,0))+(_xlfn.IFNA(VLOOKUP($A21,'Benefits Drivers'!$A$6:$F$13,3,FALSE)*H$21,0))</f>
        <v>0</v>
      </c>
      <c r="I24" s="193">
        <f>(_xlfn.IFNA(VLOOKUP($A16,'Benefits Drivers'!$A$6:$F$13,4,FALSE)*I$16,0))+(_xlfn.IFNA(VLOOKUP($A17,'Benefits Drivers'!$A$6:$F$13,4,FALSE)*I$17,0))+(_xlfn.IFNA(VLOOKUP($A18,'Benefits Drivers'!$A$6:$F$13,4,FALSE)*I$18,0))+(_xlfn.IFNA(VLOOKUP($A19,'Benefits Drivers'!$A$6:$F$13,4,FALSE)*I$19,0))+(_xlfn.IFNA(VLOOKUP($A20,'Benefits Drivers'!$A$6:$F$13,4,FALSE)*I$20,0))+(_xlfn.IFNA(VLOOKUP($A22,'Benefits Drivers'!$A$6:$F$13,4,FALSE)*I$22,0))+(_xlfn.IFNA(VLOOKUP($A23,'Benefits Drivers'!$A$6:$F$13,4,FALSE)*I$23,0))+(_xlfn.IFNA(VLOOKUP($A21,'Benefits Drivers'!$A$6:$F$13,4,FALSE)*I$21,0))</f>
        <v>0</v>
      </c>
      <c r="J24" s="281"/>
      <c r="K24" s="48"/>
      <c r="L24" s="193">
        <f>(_xlfn.IFNA(VLOOKUP($A16,'Benefits Drivers'!$A$6:$F$13,5,FALSE)*L$16,0))+(_xlfn.IFNA(VLOOKUP($A17,'Benefits Drivers'!$A$6:$F$13,5,FALSE)*L$17,0))+(_xlfn.IFNA(VLOOKUP($A18,'Benefits Drivers'!$A$6:$F$13,5,FALSE)*L$18,0))+(_xlfn.IFNA(VLOOKUP($A19,'Benefits Drivers'!$A$6:$F$13,5,FALSE)*L$19,0))+(_xlfn.IFNA(VLOOKUP($A20,'Benefits Drivers'!$A$6:$F$13,5,FALSE)*L$20,0))+(_xlfn.IFNA(VLOOKUP($A22,'Benefits Drivers'!$A$6:$F$13,5,FALSE)*L$22,0))+(_xlfn.IFNA(VLOOKUP($A23,'Benefits Drivers'!$A$6:$F$13,5,FALSE)*L$23,0))+(_xlfn.IFNA(VLOOKUP($A21,'Benefits Drivers'!$A$6:$F$13,5,FALSE)*L$21,0))</f>
        <v>0</v>
      </c>
      <c r="M24" s="193">
        <f>(_xlfn.IFNA(VLOOKUP($A16,'Benefits Drivers'!$A$6:$F$13,6,FALSE)*M$16,0))+(_xlfn.IFNA(VLOOKUP($A17,'Benefits Drivers'!$A$6:$F$13,6,FALSE)*M$17,0))+(_xlfn.IFNA(VLOOKUP($A18,'Benefits Drivers'!$A$6:$F$13,6,FALSE)*M$18,0))+(_xlfn.IFNA(VLOOKUP($A19,'Benefits Drivers'!$A$6:$F$13,6,FALSE)*M$19,0))+(_xlfn.IFNA(VLOOKUP($A20,'Benefits Drivers'!$A$6:$F$13,6,FALSE)*M$20,0))+(_xlfn.IFNA(VLOOKUP($A22,'Benefits Drivers'!$A$6:$F$13,6,FALSE)*M$22,0))+(_xlfn.IFNA(VLOOKUP($A23,'Benefits Drivers'!$A$6:$F$13,6,FALSE)*M$23,0))+(_xlfn.IFNA(VLOOKUP($A21,'Benefits Drivers'!$A$6:$F$13,6,FALSE)*M$21,0))</f>
        <v>0</v>
      </c>
      <c r="N24" s="32"/>
      <c r="O24" s="174"/>
      <c r="P24" s="174"/>
      <c r="Q24" s="174"/>
      <c r="R24" s="174"/>
      <c r="S24" s="174"/>
      <c r="T24" s="174"/>
      <c r="U24" s="174"/>
      <c r="V24" s="174"/>
      <c r="W24" s="174"/>
      <c r="X24" s="174"/>
      <c r="Y24" s="174"/>
      <c r="Z24" s="179"/>
      <c r="AA24" s="179"/>
      <c r="AB24" s="179"/>
      <c r="AC24" s="179"/>
      <c r="AD24" s="179"/>
      <c r="AE24" s="179"/>
      <c r="AF24" s="179"/>
      <c r="AG24" s="179"/>
      <c r="AH24" s="165"/>
      <c r="AI24" s="165"/>
      <c r="AJ24" s="165"/>
      <c r="AK24" s="165"/>
      <c r="AL24" s="165"/>
      <c r="AM24" s="165"/>
      <c r="AN24" s="165"/>
      <c r="AO24" s="165"/>
      <c r="AP24" s="165"/>
      <c r="AQ24" s="165"/>
    </row>
    <row r="25" spans="1:43" s="20" customFormat="1" ht="15" customHeight="1" x14ac:dyDescent="0.25">
      <c r="A25" s="105" t="s">
        <v>31</v>
      </c>
      <c r="B25" s="106">
        <f>SUM(B16:B24)</f>
        <v>0</v>
      </c>
      <c r="C25" s="106">
        <f t="shared" ref="C25" si="1">SUM(C16:C24)</f>
        <v>0</v>
      </c>
      <c r="D25" s="183">
        <f>SUM(D16:D24)</f>
        <v>0</v>
      </c>
      <c r="E25" s="183">
        <f>SUM(E16:E24)</f>
        <v>0</v>
      </c>
      <c r="F25" s="107">
        <f t="shared" ref="F25:M25" si="2">SUM(F16:F24)</f>
        <v>0</v>
      </c>
      <c r="G25" s="48"/>
      <c r="H25" s="107">
        <f t="shared" si="2"/>
        <v>0</v>
      </c>
      <c r="I25" s="107">
        <f t="shared" si="2"/>
        <v>0</v>
      </c>
      <c r="J25" s="107">
        <f t="shared" si="2"/>
        <v>0</v>
      </c>
      <c r="K25" s="48"/>
      <c r="L25" s="107">
        <f t="shared" si="2"/>
        <v>0</v>
      </c>
      <c r="M25" s="107">
        <f t="shared" si="2"/>
        <v>0</v>
      </c>
      <c r="N25" s="32"/>
      <c r="O25" s="174"/>
      <c r="P25" s="174"/>
      <c r="Q25" s="174"/>
      <c r="R25" s="174"/>
      <c r="S25" s="174"/>
      <c r="T25" s="174"/>
      <c r="U25" s="174"/>
      <c r="V25" s="174"/>
      <c r="W25" s="174"/>
      <c r="X25" s="174"/>
      <c r="Y25" s="174"/>
      <c r="Z25" s="180"/>
      <c r="AA25" s="180"/>
      <c r="AB25" s="180"/>
      <c r="AC25" s="180"/>
      <c r="AD25" s="180"/>
      <c r="AE25" s="180"/>
      <c r="AF25" s="180"/>
      <c r="AG25" s="180"/>
      <c r="AH25" s="89"/>
      <c r="AI25" s="89"/>
      <c r="AJ25" s="89"/>
      <c r="AK25" s="89"/>
      <c r="AL25" s="89"/>
      <c r="AM25" s="89"/>
      <c r="AN25" s="89"/>
      <c r="AO25" s="89"/>
      <c r="AP25" s="89"/>
      <c r="AQ25" s="89"/>
    </row>
    <row r="26" spans="1:43" s="7" customFormat="1" ht="30" x14ac:dyDescent="0.2">
      <c r="A26" s="126" t="s">
        <v>153</v>
      </c>
      <c r="B26" s="50"/>
      <c r="C26" s="50"/>
      <c r="D26" s="141"/>
      <c r="E26" s="141">
        <f t="shared" ref="E26:E28" si="3">+C26-D26</f>
        <v>0</v>
      </c>
      <c r="F26" s="47"/>
      <c r="G26" s="48"/>
      <c r="H26" s="116"/>
      <c r="I26" s="116"/>
      <c r="J26" s="47"/>
      <c r="K26" s="48"/>
      <c r="L26" s="116"/>
      <c r="M26" s="116"/>
      <c r="N26" s="32"/>
      <c r="O26" s="174"/>
      <c r="P26" s="174"/>
      <c r="Q26" s="174"/>
      <c r="R26" s="174"/>
      <c r="S26" s="174"/>
      <c r="T26" s="174"/>
      <c r="U26" s="174"/>
      <c r="V26" s="174"/>
      <c r="W26" s="174"/>
      <c r="X26" s="174"/>
      <c r="Y26" s="174"/>
      <c r="Z26" s="175"/>
      <c r="AA26" s="175"/>
      <c r="AB26" s="175"/>
      <c r="AC26" s="175"/>
      <c r="AD26" s="175"/>
      <c r="AE26" s="175"/>
      <c r="AF26" s="175"/>
      <c r="AG26" s="175"/>
      <c r="AH26" s="59"/>
      <c r="AI26" s="59"/>
      <c r="AJ26" s="59"/>
      <c r="AK26" s="59"/>
      <c r="AL26" s="59"/>
      <c r="AM26" s="59"/>
      <c r="AN26" s="59"/>
      <c r="AO26" s="59"/>
      <c r="AP26" s="59"/>
      <c r="AQ26" s="59"/>
    </row>
    <row r="27" spans="1:43" s="7" customFormat="1" ht="15" customHeight="1" x14ac:dyDescent="0.2">
      <c r="A27" s="127" t="s">
        <v>13</v>
      </c>
      <c r="B27" s="50"/>
      <c r="C27" s="50"/>
      <c r="D27" s="141"/>
      <c r="E27" s="141">
        <f t="shared" si="3"/>
        <v>0</v>
      </c>
      <c r="F27" s="47"/>
      <c r="G27" s="48"/>
      <c r="H27" s="116"/>
      <c r="I27" s="116"/>
      <c r="J27" s="47"/>
      <c r="K27" s="48"/>
      <c r="L27" s="116"/>
      <c r="M27" s="116"/>
      <c r="N27" s="32"/>
      <c r="O27" s="174"/>
      <c r="P27" s="174"/>
      <c r="Q27" s="174"/>
      <c r="R27" s="174"/>
      <c r="S27" s="174"/>
      <c r="T27" s="174"/>
      <c r="U27" s="174"/>
      <c r="V27" s="174"/>
      <c r="W27" s="174"/>
      <c r="X27" s="174"/>
      <c r="Y27" s="174"/>
      <c r="Z27" s="175"/>
      <c r="AA27" s="175"/>
      <c r="AB27" s="175"/>
      <c r="AC27" s="175"/>
      <c r="AD27" s="175"/>
      <c r="AE27" s="175"/>
      <c r="AF27" s="175"/>
      <c r="AG27" s="175"/>
      <c r="AH27" s="59"/>
      <c r="AI27" s="59"/>
      <c r="AJ27" s="59"/>
      <c r="AK27" s="59"/>
      <c r="AL27" s="59"/>
      <c r="AM27" s="59"/>
      <c r="AN27" s="59"/>
      <c r="AO27" s="59"/>
      <c r="AP27" s="59"/>
      <c r="AQ27" s="59"/>
    </row>
    <row r="28" spans="1:43" s="7" customFormat="1" ht="15" customHeight="1" x14ac:dyDescent="0.2">
      <c r="A28" s="127" t="s">
        <v>16</v>
      </c>
      <c r="B28" s="50"/>
      <c r="C28" s="50"/>
      <c r="D28" s="141"/>
      <c r="E28" s="141">
        <f t="shared" si="3"/>
        <v>0</v>
      </c>
      <c r="F28" s="47"/>
      <c r="G28" s="48"/>
      <c r="H28" s="116"/>
      <c r="I28" s="116"/>
      <c r="J28" s="47"/>
      <c r="K28" s="48"/>
      <c r="L28" s="116"/>
      <c r="M28" s="116"/>
      <c r="N28" s="32"/>
      <c r="O28" s="174"/>
      <c r="P28" s="174"/>
      <c r="Q28" s="174"/>
      <c r="R28" s="174"/>
      <c r="S28" s="174"/>
      <c r="T28" s="174"/>
      <c r="U28" s="174"/>
      <c r="V28" s="174"/>
      <c r="W28" s="174"/>
      <c r="X28" s="174"/>
      <c r="Y28" s="174"/>
      <c r="Z28" s="175"/>
      <c r="AA28" s="175"/>
      <c r="AB28" s="175"/>
      <c r="AC28" s="175"/>
      <c r="AD28" s="175"/>
      <c r="AE28" s="175"/>
      <c r="AF28" s="175"/>
      <c r="AG28" s="175"/>
      <c r="AH28" s="59"/>
      <c r="AI28" s="59"/>
      <c r="AJ28" s="59"/>
      <c r="AK28" s="59"/>
      <c r="AL28" s="59"/>
      <c r="AM28" s="59"/>
      <c r="AN28" s="59"/>
      <c r="AO28" s="59"/>
      <c r="AP28" s="59"/>
      <c r="AQ28" s="59"/>
    </row>
    <row r="29" spans="1:43" s="46" customFormat="1" ht="15" customHeight="1" x14ac:dyDescent="0.25">
      <c r="A29" s="108" t="s">
        <v>14</v>
      </c>
      <c r="B29" s="109">
        <f>SUM(B25:B28)</f>
        <v>0</v>
      </c>
      <c r="C29" s="109">
        <f>SUM(C25:C28)</f>
        <v>0</v>
      </c>
      <c r="D29" s="184">
        <f t="shared" ref="D29" si="4">SUM(D25:D28)</f>
        <v>0</v>
      </c>
      <c r="E29" s="184">
        <f>+C29-D29</f>
        <v>0</v>
      </c>
      <c r="F29" s="110"/>
      <c r="G29" s="48"/>
      <c r="H29" s="110">
        <f>SUM(H25:H28)</f>
        <v>0</v>
      </c>
      <c r="I29" s="110">
        <f>SUM(I25:I28)</f>
        <v>0</v>
      </c>
      <c r="J29" s="110"/>
      <c r="K29" s="48"/>
      <c r="L29" s="110">
        <f>SUM(L25:L28)</f>
        <v>0</v>
      </c>
      <c r="M29" s="110">
        <f>SUM(M25:M28)</f>
        <v>0</v>
      </c>
      <c r="N29" s="44"/>
      <c r="O29" s="174"/>
      <c r="P29" s="174"/>
      <c r="Q29" s="174"/>
      <c r="R29" s="174"/>
      <c r="S29" s="174"/>
      <c r="T29" s="174"/>
      <c r="U29" s="174"/>
      <c r="V29" s="174"/>
      <c r="W29" s="174"/>
      <c r="X29" s="174"/>
      <c r="Y29" s="174"/>
      <c r="Z29" s="177"/>
      <c r="AA29" s="177"/>
      <c r="AB29" s="177"/>
      <c r="AC29" s="177"/>
      <c r="AD29" s="177"/>
      <c r="AE29" s="177"/>
      <c r="AF29" s="177"/>
      <c r="AG29" s="177"/>
      <c r="AH29" s="163"/>
      <c r="AI29" s="163"/>
      <c r="AJ29" s="163"/>
      <c r="AK29" s="163"/>
      <c r="AL29" s="163"/>
      <c r="AM29" s="163"/>
      <c r="AN29" s="163"/>
      <c r="AO29" s="163"/>
      <c r="AP29" s="163"/>
      <c r="AQ29" s="163"/>
    </row>
    <row r="30" spans="1:43" s="20" customFormat="1" ht="17.25" customHeight="1" thickBot="1" x14ac:dyDescent="0.3">
      <c r="A30" s="117" t="s">
        <v>47</v>
      </c>
      <c r="B30" s="118">
        <f>+B12-B29</f>
        <v>0</v>
      </c>
      <c r="C30" s="118">
        <f>+C12-C29</f>
        <v>0</v>
      </c>
      <c r="D30" s="185">
        <f t="shared" ref="D30:E30" si="5">+D12-D29</f>
        <v>0</v>
      </c>
      <c r="E30" s="185">
        <f t="shared" si="5"/>
        <v>0</v>
      </c>
      <c r="F30" s="119"/>
      <c r="G30" s="115"/>
      <c r="H30" s="119">
        <f>+H12-H29</f>
        <v>0</v>
      </c>
      <c r="I30" s="119">
        <f>+I12-I29</f>
        <v>0</v>
      </c>
      <c r="J30" s="119"/>
      <c r="K30" s="115"/>
      <c r="L30" s="119">
        <f>+L12-L29</f>
        <v>0</v>
      </c>
      <c r="M30" s="120">
        <f>+M12-M29</f>
        <v>0</v>
      </c>
      <c r="N30" s="44"/>
      <c r="O30" s="174"/>
      <c r="P30" s="174"/>
      <c r="Q30" s="174"/>
      <c r="R30" s="174"/>
      <c r="S30" s="174"/>
      <c r="T30" s="174"/>
      <c r="U30" s="174"/>
      <c r="V30" s="174"/>
      <c r="W30" s="174"/>
      <c r="X30" s="174"/>
      <c r="Y30" s="174"/>
      <c r="Z30" s="180"/>
      <c r="AA30" s="180"/>
      <c r="AB30" s="180"/>
      <c r="AC30" s="180"/>
      <c r="AD30" s="180"/>
      <c r="AE30" s="180"/>
      <c r="AF30" s="180"/>
      <c r="AG30" s="180"/>
      <c r="AH30" s="89"/>
      <c r="AI30" s="89"/>
      <c r="AJ30" s="89"/>
      <c r="AK30" s="89"/>
      <c r="AL30" s="89"/>
      <c r="AM30" s="89"/>
      <c r="AN30" s="89"/>
      <c r="AO30" s="89"/>
      <c r="AP30" s="89"/>
      <c r="AQ30" s="89"/>
    </row>
    <row r="31" spans="1:43" s="7" customFormat="1" ht="9" customHeight="1" thickTop="1" x14ac:dyDescent="0.2">
      <c r="A31" s="104"/>
      <c r="B31" s="100"/>
      <c r="C31" s="100"/>
      <c r="D31" s="186"/>
      <c r="E31" s="187"/>
      <c r="F31" s="53"/>
      <c r="G31" s="48"/>
      <c r="H31" s="53"/>
      <c r="I31" s="53"/>
      <c r="J31" s="114"/>
      <c r="K31" s="48"/>
      <c r="L31" s="53"/>
      <c r="M31" s="53"/>
      <c r="N31" s="43"/>
      <c r="O31" s="174"/>
      <c r="P31" s="174"/>
      <c r="Q31" s="174"/>
      <c r="R31" s="174"/>
      <c r="S31" s="174"/>
      <c r="T31" s="174"/>
      <c r="U31" s="174"/>
      <c r="V31" s="174"/>
      <c r="W31" s="174"/>
      <c r="X31" s="174"/>
      <c r="Y31" s="174"/>
      <c r="Z31" s="175"/>
      <c r="AA31" s="175"/>
      <c r="AB31" s="175"/>
      <c r="AC31" s="175"/>
      <c r="AD31" s="175"/>
      <c r="AE31" s="175"/>
      <c r="AF31" s="175"/>
      <c r="AG31" s="175"/>
      <c r="AH31" s="59"/>
      <c r="AI31" s="59"/>
      <c r="AJ31" s="59"/>
      <c r="AK31" s="59"/>
      <c r="AL31" s="59"/>
      <c r="AM31" s="59"/>
      <c r="AN31" s="59"/>
      <c r="AO31" s="59"/>
      <c r="AP31" s="59"/>
      <c r="AQ31" s="59"/>
    </row>
    <row r="32" spans="1:43" s="13" customFormat="1" ht="18" customHeight="1" x14ac:dyDescent="0.2">
      <c r="A32" s="284" t="s">
        <v>225</v>
      </c>
      <c r="B32" s="121"/>
      <c r="C32" s="121">
        <f>+B34</f>
        <v>0</v>
      </c>
      <c r="D32" s="188">
        <f>+C32</f>
        <v>0</v>
      </c>
      <c r="E32" s="188">
        <f>+C32-D32</f>
        <v>0</v>
      </c>
      <c r="F32" s="96"/>
      <c r="G32" s="48"/>
      <c r="H32" s="124">
        <f>+C34</f>
        <v>0</v>
      </c>
      <c r="I32" s="124">
        <f>+H34</f>
        <v>0</v>
      </c>
      <c r="J32" s="96"/>
      <c r="K32" s="48"/>
      <c r="L32" s="124">
        <f>+I34</f>
        <v>0</v>
      </c>
      <c r="M32" s="124">
        <f>+L34</f>
        <v>0</v>
      </c>
      <c r="N32" s="35"/>
      <c r="O32" s="174"/>
      <c r="P32" s="174"/>
      <c r="Q32" s="174"/>
      <c r="R32" s="174"/>
      <c r="S32" s="174"/>
      <c r="T32" s="174"/>
      <c r="U32" s="174"/>
      <c r="V32" s="174"/>
      <c r="W32" s="174"/>
      <c r="X32" s="174"/>
      <c r="Y32" s="174"/>
      <c r="Z32" s="176"/>
      <c r="AA32" s="176"/>
      <c r="AB32" s="176"/>
      <c r="AC32" s="176"/>
      <c r="AD32" s="176"/>
      <c r="AE32" s="176"/>
      <c r="AF32" s="176"/>
      <c r="AG32" s="176"/>
      <c r="AH32" s="60"/>
      <c r="AI32" s="60"/>
      <c r="AJ32" s="60"/>
      <c r="AK32" s="60"/>
      <c r="AL32" s="60"/>
      <c r="AM32" s="60"/>
      <c r="AN32" s="60"/>
      <c r="AO32" s="60"/>
      <c r="AP32" s="60"/>
      <c r="AQ32" s="60"/>
    </row>
    <row r="33" spans="1:43" s="7" customFormat="1" ht="15.75" x14ac:dyDescent="0.2">
      <c r="A33" s="123" t="s">
        <v>47</v>
      </c>
      <c r="B33" s="122">
        <f>+B30</f>
        <v>0</v>
      </c>
      <c r="C33" s="122">
        <f>+C30</f>
        <v>0</v>
      </c>
      <c r="D33" s="143">
        <f>+D30</f>
        <v>0</v>
      </c>
      <c r="E33" s="143">
        <f>+E30</f>
        <v>0</v>
      </c>
      <c r="F33" s="97"/>
      <c r="G33" s="48"/>
      <c r="H33" s="125">
        <f>+H30</f>
        <v>0</v>
      </c>
      <c r="I33" s="125">
        <f>+I30</f>
        <v>0</v>
      </c>
      <c r="J33" s="97"/>
      <c r="K33" s="48"/>
      <c r="L33" s="125">
        <f>+L30</f>
        <v>0</v>
      </c>
      <c r="M33" s="125">
        <f>+M30</f>
        <v>0</v>
      </c>
      <c r="N33" s="43"/>
      <c r="O33" s="174"/>
      <c r="P33" s="174"/>
      <c r="Q33" s="174"/>
      <c r="R33" s="174"/>
      <c r="S33" s="174"/>
      <c r="T33" s="174"/>
      <c r="U33" s="174"/>
      <c r="V33" s="174"/>
      <c r="W33" s="174"/>
      <c r="X33" s="174"/>
      <c r="Y33" s="174"/>
      <c r="Z33" s="175"/>
      <c r="AA33" s="175"/>
      <c r="AB33" s="175"/>
      <c r="AC33" s="175"/>
      <c r="AD33" s="175"/>
      <c r="AE33" s="175"/>
      <c r="AF33" s="175"/>
      <c r="AG33" s="175"/>
      <c r="AH33" s="59"/>
      <c r="AI33" s="59"/>
      <c r="AJ33" s="59"/>
      <c r="AK33" s="59"/>
      <c r="AL33" s="59"/>
      <c r="AM33" s="59"/>
      <c r="AN33" s="59"/>
      <c r="AO33" s="59"/>
      <c r="AP33" s="59"/>
      <c r="AQ33" s="59"/>
    </row>
    <row r="34" spans="1:43" s="7" customFormat="1" ht="15.75" x14ac:dyDescent="0.2">
      <c r="A34" s="123" t="s">
        <v>46</v>
      </c>
      <c r="B34" s="121">
        <f>+B32+B33</f>
        <v>0</v>
      </c>
      <c r="C34" s="121">
        <f>+C32+C33</f>
        <v>0</v>
      </c>
      <c r="D34" s="188">
        <f>+D32+D33</f>
        <v>0</v>
      </c>
      <c r="E34" s="188">
        <f>+E32+E33</f>
        <v>0</v>
      </c>
      <c r="F34" s="96"/>
      <c r="G34" s="48"/>
      <c r="H34" s="124">
        <f>+H32+H33</f>
        <v>0</v>
      </c>
      <c r="I34" s="124">
        <f>+I32+I33</f>
        <v>0</v>
      </c>
      <c r="J34" s="96"/>
      <c r="K34" s="48"/>
      <c r="L34" s="124">
        <f>+L32+L33</f>
        <v>0</v>
      </c>
      <c r="M34" s="124">
        <f>+M32+M33</f>
        <v>0</v>
      </c>
      <c r="N34" s="43"/>
      <c r="O34" s="174"/>
      <c r="P34" s="174"/>
      <c r="Q34" s="174"/>
      <c r="R34" s="174"/>
      <c r="S34" s="174"/>
      <c r="T34" s="174"/>
      <c r="U34" s="174"/>
      <c r="V34" s="174"/>
      <c r="W34" s="174"/>
      <c r="X34" s="174"/>
      <c r="Y34" s="174"/>
      <c r="Z34" s="175"/>
      <c r="AA34" s="175"/>
      <c r="AB34" s="175"/>
      <c r="AC34" s="175"/>
      <c r="AD34" s="175"/>
      <c r="AE34" s="175"/>
      <c r="AF34" s="175"/>
      <c r="AG34" s="175"/>
      <c r="AH34" s="59"/>
      <c r="AI34" s="59"/>
      <c r="AJ34" s="59"/>
      <c r="AK34" s="59"/>
      <c r="AL34" s="59"/>
      <c r="AM34" s="59"/>
      <c r="AN34" s="59"/>
      <c r="AO34" s="59"/>
      <c r="AP34" s="59"/>
      <c r="AQ34" s="59"/>
    </row>
    <row r="35" spans="1:43" x14ac:dyDescent="0.2">
      <c r="B35" s="22"/>
      <c r="C35" s="22"/>
      <c r="O35" s="21"/>
      <c r="P35" s="174"/>
      <c r="Q35" s="174"/>
      <c r="R35" s="174"/>
      <c r="S35" s="174"/>
      <c r="T35" s="174"/>
      <c r="U35" s="174"/>
      <c r="V35" s="21"/>
      <c r="W35" s="21"/>
      <c r="X35" s="21"/>
      <c r="Y35" s="21"/>
    </row>
    <row r="36" spans="1:43" x14ac:dyDescent="0.2">
      <c r="O36" s="21"/>
      <c r="P36" s="174"/>
      <c r="Q36" s="174"/>
      <c r="R36" s="174"/>
      <c r="S36" s="174"/>
      <c r="T36" s="174"/>
      <c r="U36" s="174"/>
      <c r="V36" s="21"/>
      <c r="W36" s="21"/>
      <c r="X36" s="21"/>
      <c r="Y36" s="21"/>
    </row>
    <row r="37" spans="1:43" x14ac:dyDescent="0.2">
      <c r="O37" s="21"/>
      <c r="P37" s="21"/>
      <c r="Q37" s="21"/>
      <c r="R37" s="21"/>
      <c r="S37" s="21"/>
      <c r="T37" s="21"/>
      <c r="U37" s="21"/>
      <c r="V37" s="21"/>
      <c r="W37" s="21"/>
      <c r="X37" s="21"/>
      <c r="Y37" s="21"/>
    </row>
    <row r="38" spans="1:43" x14ac:dyDescent="0.2">
      <c r="O38" s="21"/>
      <c r="P38" s="21"/>
      <c r="Q38" s="21"/>
      <c r="R38" s="21"/>
      <c r="S38" s="21"/>
      <c r="T38" s="21"/>
      <c r="U38" s="21"/>
      <c r="V38" s="21"/>
      <c r="W38" s="21"/>
      <c r="X38" s="21"/>
      <c r="Y38" s="21"/>
    </row>
    <row r="39" spans="1:43" x14ac:dyDescent="0.2">
      <c r="O39" s="21"/>
      <c r="P39" s="21"/>
      <c r="Q39" s="21"/>
      <c r="R39" s="21"/>
      <c r="S39" s="21"/>
      <c r="T39" s="21"/>
      <c r="U39" s="21"/>
      <c r="V39" s="21"/>
      <c r="W39" s="21"/>
      <c r="X39" s="21"/>
      <c r="Y39" s="21"/>
    </row>
    <row r="40" spans="1:43" x14ac:dyDescent="0.2">
      <c r="O40" s="21"/>
      <c r="P40" s="21"/>
      <c r="Q40" s="21"/>
      <c r="R40" s="21"/>
      <c r="S40" s="21"/>
      <c r="T40" s="21"/>
      <c r="U40" s="21"/>
      <c r="V40" s="21"/>
      <c r="W40" s="21"/>
      <c r="X40" s="21"/>
      <c r="Y40" s="21"/>
    </row>
    <row r="41" spans="1:43" x14ac:dyDescent="0.2">
      <c r="O41" s="21"/>
      <c r="P41" s="21"/>
      <c r="Q41" s="21"/>
      <c r="R41" s="21"/>
      <c r="S41" s="21"/>
      <c r="T41" s="21"/>
      <c r="U41" s="21"/>
      <c r="V41" s="21"/>
      <c r="W41" s="21"/>
      <c r="X41" s="21"/>
      <c r="Y41" s="21"/>
    </row>
    <row r="42" spans="1:43" x14ac:dyDescent="0.2">
      <c r="O42" s="21"/>
      <c r="P42" s="21"/>
      <c r="Q42" s="21"/>
      <c r="R42" s="21"/>
      <c r="S42" s="21"/>
      <c r="T42" s="21"/>
      <c r="U42" s="21"/>
      <c r="V42" s="21"/>
      <c r="W42" s="21"/>
      <c r="X42" s="21"/>
      <c r="Y42" s="21"/>
    </row>
    <row r="43" spans="1:43" x14ac:dyDescent="0.2">
      <c r="O43" s="21"/>
      <c r="P43" s="21"/>
      <c r="Q43" s="21"/>
      <c r="R43" s="21"/>
      <c r="S43" s="21"/>
      <c r="T43" s="21"/>
      <c r="U43" s="21"/>
      <c r="V43" s="21"/>
      <c r="W43" s="21"/>
      <c r="X43" s="21"/>
      <c r="Y43" s="21"/>
    </row>
    <row r="44" spans="1:43" x14ac:dyDescent="0.2">
      <c r="O44" s="21"/>
      <c r="P44" s="21"/>
      <c r="Q44" s="21"/>
      <c r="R44" s="21"/>
      <c r="S44" s="21"/>
      <c r="T44" s="21"/>
      <c r="U44" s="21"/>
      <c r="V44" s="21"/>
      <c r="W44" s="21"/>
      <c r="X44" s="21"/>
      <c r="Y44" s="21"/>
    </row>
  </sheetData>
  <protectedRanges>
    <protectedRange sqref="A37:XFD712 A35:O36 V35:XFD36" name="Range3"/>
    <protectedRange sqref="H26:I28 H10:I11 L10:M11 L26:M28" name="UnitInput"/>
    <protectedRange sqref="O1:IJ1 O8:IJ1048576 O3:IJ3" name="Range2"/>
    <protectedRange sqref="O4:IJ5" name="Range2_1"/>
    <protectedRange sqref="O6:IJ7" name="Range2_2"/>
    <protectedRange sqref="O2:IJ2" name="Range2_3"/>
    <protectedRange sqref="H16:I23" name="UnitInput_1"/>
    <protectedRange sqref="L16:M23" name="UnitInput_2"/>
  </protectedRanges>
  <mergeCells count="5">
    <mergeCell ref="L6:M6"/>
    <mergeCell ref="H6:I6"/>
    <mergeCell ref="A4:M4"/>
    <mergeCell ref="B6:E6"/>
    <mergeCell ref="A5:M5"/>
  </mergeCells>
  <dataValidations count="2">
    <dataValidation type="decimal" allowBlank="1" showInputMessage="1" showErrorMessage="1" error="You must enter a numerical value in this cell" sqref="H10:I11 L10:M11 H26:I28 L26:M28 H16:I23 L16:M23">
      <formula1>-1000000000000000</formula1>
      <formula2>1000000000000000</formula2>
    </dataValidation>
    <dataValidation type="decimal" allowBlank="1" showInputMessage="1" showErrorMessage="1" error="You must enter a numerical value in this cell" sqref="H24">
      <formula1>-1E+32</formula1>
      <formula2>1E+31</formula2>
    </dataValidation>
  </dataValidations>
  <pageMargins left="0.25" right="0.25" top="0.13" bottom="0.14000000000000001" header="0" footer="0"/>
  <pageSetup scale="62" fitToHeight="0"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rgb="FF7030A0"/>
    <pageSetUpPr fitToPage="1"/>
  </sheetPr>
  <dimension ref="A1:AF38"/>
  <sheetViews>
    <sheetView zoomScaleNormal="100" zoomScaleSheetLayoutView="100" workbookViewId="0">
      <selection activeCell="A34" sqref="A34"/>
    </sheetView>
  </sheetViews>
  <sheetFormatPr defaultColWidth="9.140625" defaultRowHeight="12.75" x14ac:dyDescent="0.2"/>
  <cols>
    <col min="1" max="1" width="42.140625" style="1" customWidth="1"/>
    <col min="2" max="5" width="16.7109375" style="1" customWidth="1"/>
    <col min="6" max="6" width="16.7109375" style="1" hidden="1" customWidth="1"/>
    <col min="7" max="7" width="1.85546875" style="28" customWidth="1"/>
    <col min="8" max="9" width="16.7109375" style="1" customWidth="1"/>
    <col min="10" max="10" width="16.7109375" style="1" hidden="1" customWidth="1"/>
    <col min="11" max="11" width="1.85546875" style="28" customWidth="1"/>
    <col min="12" max="13" width="16.7109375" style="1" customWidth="1"/>
    <col min="14" max="14" width="0" style="1" hidden="1" customWidth="1"/>
    <col min="15" max="16384" width="9.140625" style="1"/>
  </cols>
  <sheetData>
    <row r="1" spans="1:32" ht="18.75" x14ac:dyDescent="0.2">
      <c r="A1" s="21"/>
      <c r="B1" s="21"/>
      <c r="C1" s="21"/>
      <c r="D1" s="21"/>
      <c r="E1" s="21"/>
      <c r="F1" s="21"/>
      <c r="G1" s="21"/>
      <c r="H1" s="21"/>
      <c r="I1" s="21"/>
      <c r="J1" s="39"/>
      <c r="K1" s="21"/>
      <c r="L1" s="39"/>
      <c r="M1" s="39"/>
      <c r="N1" s="3"/>
      <c r="O1" s="3"/>
      <c r="P1" s="3"/>
      <c r="Q1" s="3"/>
      <c r="R1" s="3"/>
      <c r="S1" s="3"/>
      <c r="T1" s="3"/>
      <c r="U1" s="3"/>
      <c r="V1" s="3"/>
      <c r="W1" s="3"/>
      <c r="X1" s="3"/>
      <c r="Y1" s="3"/>
      <c r="Z1" s="3"/>
      <c r="AA1" s="3"/>
      <c r="AB1" s="3"/>
      <c r="AC1" s="3"/>
      <c r="AD1" s="3"/>
      <c r="AE1" s="3"/>
    </row>
    <row r="2" spans="1:32" s="21" customFormat="1" x14ac:dyDescent="0.2"/>
    <row r="3" spans="1:32" ht="15" x14ac:dyDescent="0.2">
      <c r="A3" s="21"/>
      <c r="B3" s="21"/>
      <c r="C3" s="21"/>
      <c r="D3" s="21"/>
      <c r="E3" s="21"/>
      <c r="F3" s="21"/>
      <c r="G3" s="21"/>
      <c r="H3" s="21"/>
      <c r="I3" s="21"/>
      <c r="J3" s="38"/>
      <c r="K3" s="29"/>
      <c r="L3" s="38"/>
      <c r="M3" s="38"/>
      <c r="N3" s="3"/>
      <c r="O3" s="3"/>
      <c r="P3" s="3"/>
      <c r="Q3" s="3"/>
      <c r="R3" s="3"/>
      <c r="S3" s="3"/>
      <c r="T3" s="3"/>
      <c r="U3" s="3"/>
      <c r="V3" s="3"/>
      <c r="W3" s="3"/>
      <c r="X3" s="3"/>
      <c r="Y3" s="3"/>
      <c r="Z3" s="3"/>
      <c r="AA3" s="3"/>
      <c r="AB3" s="3"/>
      <c r="AC3" s="3"/>
      <c r="AD3" s="3"/>
      <c r="AE3" s="3"/>
    </row>
    <row r="4" spans="1:32" ht="78" customHeight="1" x14ac:dyDescent="0.2">
      <c r="A4" s="432" t="s">
        <v>218</v>
      </c>
      <c r="B4" s="432"/>
      <c r="C4" s="432"/>
      <c r="D4" s="432"/>
      <c r="E4" s="432"/>
      <c r="F4" s="432"/>
      <c r="G4" s="432"/>
      <c r="H4" s="432"/>
      <c r="I4" s="432"/>
      <c r="J4" s="432"/>
      <c r="K4" s="432"/>
      <c r="L4" s="432"/>
      <c r="M4" s="432"/>
      <c r="N4" s="3"/>
      <c r="O4" s="3"/>
      <c r="P4" s="3"/>
      <c r="Q4" s="3"/>
      <c r="R4" s="3"/>
      <c r="S4" s="3"/>
      <c r="T4" s="3"/>
      <c r="U4" s="3"/>
      <c r="V4" s="3"/>
      <c r="W4" s="3"/>
      <c r="X4" s="3"/>
      <c r="Y4" s="3"/>
      <c r="Z4" s="3"/>
      <c r="AA4" s="3"/>
      <c r="AB4" s="3"/>
      <c r="AC4" s="3"/>
      <c r="AD4" s="3"/>
      <c r="AE4" s="3"/>
    </row>
    <row r="5" spans="1:32" ht="81" customHeight="1" x14ac:dyDescent="0.2">
      <c r="A5" s="435" t="s">
        <v>223</v>
      </c>
      <c r="B5" s="435"/>
      <c r="C5" s="435"/>
      <c r="D5" s="435"/>
      <c r="E5" s="435"/>
      <c r="F5" s="435"/>
      <c r="G5" s="435"/>
      <c r="H5" s="435"/>
      <c r="I5" s="435"/>
      <c r="J5" s="435"/>
      <c r="K5" s="435"/>
      <c r="L5" s="435"/>
      <c r="M5" s="435"/>
      <c r="N5" s="3"/>
      <c r="O5" s="3"/>
      <c r="P5" s="3"/>
      <c r="Q5" s="3"/>
      <c r="R5" s="3"/>
      <c r="S5" s="3"/>
      <c r="T5" s="3"/>
      <c r="U5" s="3"/>
      <c r="V5" s="3"/>
      <c r="W5" s="3"/>
      <c r="X5" s="3"/>
      <c r="Y5" s="3"/>
      <c r="Z5" s="3"/>
      <c r="AA5" s="3"/>
      <c r="AB5" s="3"/>
      <c r="AC5" s="3"/>
      <c r="AD5" s="3"/>
      <c r="AE5" s="3"/>
    </row>
    <row r="6" spans="1:32" s="7" customFormat="1" ht="15" customHeight="1" x14ac:dyDescent="0.2">
      <c r="A6" s="5"/>
      <c r="B6" s="433" t="s">
        <v>174</v>
      </c>
      <c r="C6" s="433"/>
      <c r="D6" s="433"/>
      <c r="E6" s="433"/>
      <c r="F6" s="31"/>
      <c r="G6" s="26"/>
      <c r="H6" s="430" t="s">
        <v>160</v>
      </c>
      <c r="I6" s="431"/>
      <c r="J6" s="31"/>
      <c r="K6" s="26"/>
      <c r="L6" s="430" t="s">
        <v>161</v>
      </c>
      <c r="M6" s="431"/>
      <c r="N6" s="31"/>
      <c r="O6" s="6"/>
      <c r="P6" s="3"/>
      <c r="Q6" s="3"/>
      <c r="R6" s="3"/>
      <c r="S6" s="3"/>
      <c r="T6" s="3"/>
      <c r="U6" s="3"/>
      <c r="V6" s="6"/>
      <c r="W6" s="6"/>
      <c r="X6" s="6"/>
      <c r="Y6" s="6"/>
      <c r="Z6" s="6"/>
      <c r="AA6" s="6"/>
      <c r="AB6" s="6"/>
      <c r="AC6" s="6"/>
      <c r="AD6" s="6"/>
      <c r="AE6" s="6"/>
      <c r="AF6" s="6"/>
    </row>
    <row r="7" spans="1:32" s="7" customFormat="1" ht="46.5" customHeight="1" x14ac:dyDescent="0.2">
      <c r="A7" s="8"/>
      <c r="B7" s="181" t="s">
        <v>162</v>
      </c>
      <c r="C7" s="181" t="s">
        <v>157</v>
      </c>
      <c r="D7" s="140" t="s">
        <v>158</v>
      </c>
      <c r="E7" s="140" t="s">
        <v>159</v>
      </c>
      <c r="F7" s="25" t="s">
        <v>0</v>
      </c>
      <c r="G7" s="9"/>
      <c r="H7" s="25" t="s">
        <v>1</v>
      </c>
      <c r="I7" s="25" t="s">
        <v>2</v>
      </c>
      <c r="J7" s="25" t="s">
        <v>0</v>
      </c>
      <c r="K7" s="9"/>
      <c r="L7" s="25" t="s">
        <v>39</v>
      </c>
      <c r="M7" s="25" t="s">
        <v>40</v>
      </c>
      <c r="N7" s="25" t="s">
        <v>0</v>
      </c>
      <c r="O7" s="6"/>
      <c r="P7" s="3"/>
      <c r="Q7" s="3"/>
      <c r="R7" s="3"/>
      <c r="S7" s="3"/>
      <c r="T7" s="3"/>
      <c r="U7" s="3"/>
      <c r="V7" s="6"/>
      <c r="W7" s="6"/>
      <c r="X7" s="6"/>
      <c r="Y7" s="6"/>
      <c r="Z7" s="6"/>
      <c r="AA7" s="6"/>
      <c r="AB7" s="6"/>
      <c r="AC7" s="6"/>
      <c r="AD7" s="6"/>
      <c r="AE7" s="6"/>
      <c r="AF7" s="6"/>
    </row>
    <row r="8" spans="1:32" s="7" customFormat="1" ht="15" customHeight="1" x14ac:dyDescent="0.2">
      <c r="A8" s="10" t="s">
        <v>21</v>
      </c>
      <c r="B8" s="35"/>
      <c r="C8" s="35"/>
      <c r="D8" s="131"/>
      <c r="E8" s="131"/>
      <c r="F8" s="35"/>
      <c r="G8" s="11"/>
      <c r="H8" s="35"/>
      <c r="I8" s="35"/>
      <c r="J8" s="35"/>
      <c r="K8" s="11"/>
      <c r="L8" s="35"/>
      <c r="M8" s="35"/>
      <c r="N8" s="35"/>
      <c r="O8" s="6"/>
      <c r="P8" s="3"/>
      <c r="Q8" s="3"/>
      <c r="R8" s="3"/>
      <c r="S8" s="3"/>
      <c r="T8" s="3"/>
      <c r="U8" s="3"/>
      <c r="V8" s="6"/>
      <c r="W8" s="6"/>
      <c r="X8" s="6"/>
      <c r="Y8" s="6"/>
      <c r="Z8" s="6"/>
      <c r="AA8" s="6"/>
      <c r="AB8" s="6"/>
      <c r="AC8" s="6"/>
      <c r="AD8" s="6"/>
      <c r="AE8" s="6"/>
      <c r="AF8" s="6"/>
    </row>
    <row r="9" spans="1:32" s="7" customFormat="1" ht="15" customHeight="1" x14ac:dyDescent="0.2">
      <c r="A9" s="128" t="s">
        <v>145</v>
      </c>
      <c r="B9" s="49"/>
      <c r="C9" s="49"/>
      <c r="D9" s="130"/>
      <c r="E9" s="130"/>
      <c r="F9" s="49"/>
      <c r="G9" s="48"/>
      <c r="H9" s="49"/>
      <c r="I9" s="49"/>
      <c r="J9" s="49"/>
      <c r="K9" s="48"/>
      <c r="L9" s="49"/>
      <c r="M9" s="49"/>
      <c r="N9" s="35"/>
      <c r="O9" s="6"/>
      <c r="P9" s="3"/>
      <c r="Q9" s="3"/>
      <c r="R9" s="3"/>
      <c r="S9" s="3"/>
      <c r="T9" s="3"/>
      <c r="U9" s="3"/>
      <c r="V9" s="6"/>
      <c r="W9" s="6"/>
      <c r="X9" s="6"/>
      <c r="Y9" s="6"/>
      <c r="Z9" s="6"/>
      <c r="AA9" s="6"/>
      <c r="AB9" s="6"/>
      <c r="AC9" s="6"/>
      <c r="AD9" s="6"/>
      <c r="AE9" s="6"/>
      <c r="AF9" s="6"/>
    </row>
    <row r="10" spans="1:32" s="13" customFormat="1" ht="15" customHeight="1" x14ac:dyDescent="0.2">
      <c r="A10" s="102" t="s">
        <v>3</v>
      </c>
      <c r="B10" s="170"/>
      <c r="C10" s="170"/>
      <c r="D10" s="130"/>
      <c r="E10" s="130">
        <f>+C10-D10</f>
        <v>0</v>
      </c>
      <c r="F10" s="146"/>
      <c r="G10" s="147"/>
      <c r="H10" s="145"/>
      <c r="I10" s="145"/>
      <c r="J10" s="146"/>
      <c r="K10" s="147"/>
      <c r="L10" s="145"/>
      <c r="M10" s="145"/>
      <c r="N10" s="32"/>
      <c r="O10" s="12"/>
      <c r="P10" s="12"/>
      <c r="Q10" s="12"/>
      <c r="R10" s="12"/>
      <c r="S10" s="12"/>
      <c r="T10" s="12"/>
      <c r="U10" s="12"/>
      <c r="V10" s="12"/>
      <c r="W10" s="12"/>
      <c r="X10" s="12"/>
      <c r="Y10" s="12"/>
      <c r="Z10" s="12"/>
      <c r="AA10" s="12"/>
      <c r="AB10" s="12"/>
      <c r="AC10" s="12"/>
      <c r="AD10" s="12"/>
      <c r="AE10" s="12"/>
      <c r="AF10" s="12"/>
    </row>
    <row r="11" spans="1:32" s="13" customFormat="1" ht="15" customHeight="1" x14ac:dyDescent="0.2">
      <c r="A11" s="102" t="s">
        <v>4</v>
      </c>
      <c r="B11" s="50"/>
      <c r="C11" s="50"/>
      <c r="D11" s="141"/>
      <c r="E11" s="141">
        <f>+C11-D11</f>
        <v>0</v>
      </c>
      <c r="F11" s="47"/>
      <c r="G11" s="48"/>
      <c r="H11" s="116"/>
      <c r="I11" s="116"/>
      <c r="J11" s="47"/>
      <c r="K11" s="48"/>
      <c r="L11" s="116"/>
      <c r="M11" s="116"/>
      <c r="N11" s="32"/>
      <c r="O11" s="12"/>
      <c r="P11" s="12"/>
      <c r="Q11" s="12"/>
      <c r="R11" s="12"/>
      <c r="S11" s="12"/>
      <c r="T11" s="12"/>
      <c r="U11" s="12"/>
      <c r="V11" s="12"/>
      <c r="W11" s="12"/>
      <c r="X11" s="12"/>
      <c r="Y11" s="12"/>
      <c r="Z11" s="12"/>
      <c r="AA11" s="12"/>
      <c r="AB11" s="12"/>
      <c r="AC11" s="12"/>
      <c r="AD11" s="12"/>
      <c r="AE11" s="12"/>
      <c r="AF11" s="12"/>
    </row>
    <row r="12" spans="1:32" s="46" customFormat="1" ht="15" customHeight="1" x14ac:dyDescent="0.25">
      <c r="A12" s="108" t="s">
        <v>44</v>
      </c>
      <c r="B12" s="109">
        <f>SUM(B10:B11)</f>
        <v>0</v>
      </c>
      <c r="C12" s="109">
        <f>SUM(C10:C11)</f>
        <v>0</v>
      </c>
      <c r="D12" s="190">
        <f>SUM(D10:D11)</f>
        <v>0</v>
      </c>
      <c r="E12" s="190">
        <f>SUM(E10:E11)</f>
        <v>0</v>
      </c>
      <c r="F12" s="110"/>
      <c r="G12" s="48"/>
      <c r="H12" s="110">
        <f>SUM(H10:H11)</f>
        <v>0</v>
      </c>
      <c r="I12" s="110">
        <f>SUM(I10:I11)</f>
        <v>0</v>
      </c>
      <c r="J12" s="110">
        <f>SUM(J10:J11)</f>
        <v>0</v>
      </c>
      <c r="K12" s="48"/>
      <c r="L12" s="110">
        <f>SUM(L10:L11)</f>
        <v>0</v>
      </c>
      <c r="M12" s="110">
        <f>SUM(M10:M11)</f>
        <v>0</v>
      </c>
      <c r="N12" s="44"/>
      <c r="O12" s="45"/>
      <c r="P12" s="45"/>
      <c r="Q12" s="45"/>
      <c r="R12" s="45"/>
      <c r="S12" s="45"/>
      <c r="T12" s="45"/>
      <c r="U12" s="45"/>
      <c r="V12" s="45"/>
      <c r="W12" s="45"/>
      <c r="X12" s="45"/>
      <c r="Y12" s="45"/>
      <c r="Z12" s="45"/>
      <c r="AA12" s="45"/>
      <c r="AB12" s="45"/>
      <c r="AC12" s="45"/>
      <c r="AD12" s="45"/>
      <c r="AE12" s="45"/>
      <c r="AF12" s="45"/>
    </row>
    <row r="13" spans="1:32" s="13" customFormat="1" ht="15" customHeight="1" x14ac:dyDescent="0.2">
      <c r="A13" s="23"/>
      <c r="B13" s="35"/>
      <c r="C13" s="35"/>
      <c r="D13" s="130"/>
      <c r="E13" s="130"/>
      <c r="F13" s="35"/>
      <c r="G13" s="48"/>
      <c r="H13" s="35"/>
      <c r="I13" s="35"/>
      <c r="J13" s="35"/>
      <c r="K13" s="48"/>
      <c r="L13" s="35"/>
      <c r="M13" s="35"/>
      <c r="N13" s="35"/>
      <c r="O13" s="12"/>
      <c r="P13" s="12"/>
      <c r="Q13" s="12"/>
      <c r="R13" s="12"/>
      <c r="S13" s="12"/>
      <c r="T13" s="12"/>
      <c r="U13" s="12"/>
      <c r="V13" s="12"/>
      <c r="W13" s="12"/>
      <c r="X13" s="12"/>
      <c r="Y13" s="12"/>
      <c r="Z13" s="12"/>
      <c r="AA13" s="12"/>
      <c r="AB13" s="12"/>
      <c r="AC13" s="12"/>
      <c r="AD13" s="12"/>
      <c r="AE13" s="12"/>
      <c r="AF13" s="12"/>
    </row>
    <row r="14" spans="1:32" s="7" customFormat="1" ht="15.75" x14ac:dyDescent="0.2">
      <c r="A14" s="101" t="s">
        <v>5</v>
      </c>
      <c r="B14" s="36"/>
      <c r="C14" s="36"/>
      <c r="D14" s="130"/>
      <c r="E14" s="130"/>
      <c r="F14" s="95"/>
      <c r="G14" s="48"/>
      <c r="H14" s="95"/>
      <c r="I14" s="95"/>
      <c r="J14" s="95"/>
      <c r="K14" s="48"/>
      <c r="L14" s="95"/>
      <c r="M14" s="95"/>
      <c r="N14" s="35"/>
      <c r="O14" s="6"/>
      <c r="P14" s="6"/>
      <c r="Q14" s="6"/>
      <c r="R14" s="6"/>
      <c r="S14" s="6"/>
      <c r="T14" s="6"/>
      <c r="U14" s="6"/>
      <c r="V14" s="6"/>
      <c r="W14" s="6"/>
      <c r="X14" s="6"/>
      <c r="Y14" s="6"/>
      <c r="Z14" s="6"/>
      <c r="AA14" s="6"/>
      <c r="AB14" s="6"/>
      <c r="AC14" s="6"/>
      <c r="AD14" s="6"/>
      <c r="AE14" s="6"/>
      <c r="AF14" s="6"/>
    </row>
    <row r="15" spans="1:32" s="16" customFormat="1" ht="15" customHeight="1" x14ac:dyDescent="0.25">
      <c r="A15" s="103" t="s">
        <v>30</v>
      </c>
      <c r="B15" s="36"/>
      <c r="C15" s="36"/>
      <c r="D15" s="130"/>
      <c r="E15" s="130"/>
      <c r="F15" s="95"/>
      <c r="G15" s="48"/>
      <c r="H15" s="95"/>
      <c r="I15" s="95"/>
      <c r="J15" s="95"/>
      <c r="K15" s="48"/>
      <c r="L15" s="95"/>
      <c r="M15" s="95"/>
      <c r="N15" s="35"/>
      <c r="O15" s="15"/>
      <c r="P15" s="15"/>
      <c r="Q15" s="15"/>
      <c r="R15" s="15"/>
      <c r="S15" s="15"/>
      <c r="T15" s="15"/>
      <c r="U15" s="15"/>
      <c r="V15" s="15"/>
      <c r="W15" s="15"/>
      <c r="X15" s="15"/>
      <c r="Y15" s="15"/>
      <c r="Z15" s="15"/>
      <c r="AA15" s="15"/>
      <c r="AB15" s="15"/>
      <c r="AC15" s="15"/>
      <c r="AD15" s="15"/>
      <c r="AE15" s="15"/>
      <c r="AF15" s="15"/>
    </row>
    <row r="16" spans="1:32" s="18" customFormat="1" ht="15" customHeight="1" x14ac:dyDescent="0.2">
      <c r="A16" s="102" t="s">
        <v>155</v>
      </c>
      <c r="B16" s="36"/>
      <c r="C16" s="36"/>
      <c r="D16" s="130"/>
      <c r="E16" s="130">
        <f t="shared" ref="E16:E24" si="0">+C16-D16</f>
        <v>0</v>
      </c>
      <c r="F16" s="146"/>
      <c r="G16" s="147"/>
      <c r="H16" s="205"/>
      <c r="I16" s="205"/>
      <c r="J16" s="213"/>
      <c r="K16" s="214"/>
      <c r="L16" s="205"/>
      <c r="M16" s="205"/>
      <c r="N16" s="32"/>
      <c r="O16" s="17"/>
      <c r="P16" s="17"/>
      <c r="Q16" s="17"/>
      <c r="R16" s="17"/>
      <c r="S16" s="17"/>
      <c r="T16" s="17"/>
      <c r="U16" s="17"/>
      <c r="V16" s="17"/>
      <c r="W16" s="17"/>
      <c r="X16" s="17"/>
      <c r="Y16" s="17"/>
      <c r="Z16" s="17"/>
      <c r="AA16" s="17"/>
      <c r="AB16" s="17"/>
      <c r="AC16" s="17"/>
      <c r="AD16" s="17"/>
      <c r="AE16" s="17"/>
      <c r="AF16" s="17"/>
    </row>
    <row r="17" spans="1:32" s="18" customFormat="1" ht="15" customHeight="1" x14ac:dyDescent="0.2">
      <c r="A17" s="102" t="s">
        <v>7</v>
      </c>
      <c r="B17" s="50"/>
      <c r="C17" s="50"/>
      <c r="D17" s="141"/>
      <c r="E17" s="141">
        <f t="shared" si="0"/>
        <v>0</v>
      </c>
      <c r="F17" s="47"/>
      <c r="G17" s="48"/>
      <c r="H17" s="205"/>
      <c r="I17" s="205"/>
      <c r="J17" s="215"/>
      <c r="K17" s="216"/>
      <c r="L17" s="205"/>
      <c r="M17" s="205"/>
      <c r="N17" s="32"/>
      <c r="O17" s="17"/>
      <c r="P17" s="17"/>
      <c r="Q17" s="17"/>
      <c r="R17" s="17"/>
      <c r="S17" s="17"/>
      <c r="T17" s="17"/>
      <c r="U17" s="17"/>
      <c r="V17" s="17"/>
      <c r="W17" s="17"/>
      <c r="X17" s="17"/>
      <c r="Y17" s="17"/>
      <c r="Z17" s="17"/>
      <c r="AA17" s="17"/>
      <c r="AB17" s="17"/>
      <c r="AC17" s="17"/>
      <c r="AD17" s="17"/>
      <c r="AE17" s="17"/>
      <c r="AF17" s="17"/>
    </row>
    <row r="18" spans="1:32" s="18" customFormat="1" ht="15" customHeight="1" x14ac:dyDescent="0.2">
      <c r="A18" s="102" t="s">
        <v>150</v>
      </c>
      <c r="B18" s="50"/>
      <c r="C18" s="50"/>
      <c r="D18" s="141"/>
      <c r="E18" s="141">
        <f t="shared" si="0"/>
        <v>0</v>
      </c>
      <c r="F18" s="47"/>
      <c r="G18" s="48"/>
      <c r="H18" s="205"/>
      <c r="I18" s="205"/>
      <c r="J18" s="215"/>
      <c r="K18" s="216"/>
      <c r="L18" s="205"/>
      <c r="M18" s="205"/>
      <c r="N18" s="32"/>
      <c r="O18" s="17"/>
      <c r="P18" s="17"/>
      <c r="Q18" s="17"/>
      <c r="R18" s="17"/>
      <c r="S18" s="17"/>
      <c r="T18" s="17"/>
      <c r="U18" s="17"/>
      <c r="V18" s="17"/>
      <c r="W18" s="17"/>
      <c r="X18" s="17"/>
      <c r="Y18" s="17"/>
      <c r="Z18" s="17"/>
      <c r="AA18" s="17"/>
      <c r="AB18" s="17"/>
      <c r="AC18" s="17"/>
      <c r="AD18" s="17"/>
      <c r="AE18" s="17"/>
      <c r="AF18" s="17"/>
    </row>
    <row r="19" spans="1:32" s="18" customFormat="1" ht="15" customHeight="1" x14ac:dyDescent="0.2">
      <c r="A19" s="102" t="s">
        <v>10</v>
      </c>
      <c r="B19" s="50"/>
      <c r="C19" s="50"/>
      <c r="D19" s="141"/>
      <c r="E19" s="141">
        <f t="shared" si="0"/>
        <v>0</v>
      </c>
      <c r="F19" s="47"/>
      <c r="G19" s="48"/>
      <c r="H19" s="205"/>
      <c r="I19" s="205"/>
      <c r="J19" s="215"/>
      <c r="K19" s="216"/>
      <c r="L19" s="205"/>
      <c r="M19" s="205"/>
      <c r="N19" s="32"/>
      <c r="O19" s="17"/>
      <c r="P19" s="17"/>
      <c r="Q19" s="17"/>
      <c r="R19" s="17"/>
      <c r="S19" s="17"/>
      <c r="T19" s="17"/>
      <c r="U19" s="17"/>
      <c r="V19" s="17"/>
      <c r="W19" s="17"/>
      <c r="X19" s="17"/>
      <c r="Y19" s="17"/>
      <c r="Z19" s="17"/>
      <c r="AA19" s="17"/>
      <c r="AB19" s="17"/>
      <c r="AC19" s="17"/>
      <c r="AD19" s="17"/>
      <c r="AE19" s="17"/>
      <c r="AF19" s="17"/>
    </row>
    <row r="20" spans="1:32" s="18" customFormat="1" ht="15" customHeight="1" x14ac:dyDescent="0.2">
      <c r="A20" s="102" t="s">
        <v>9</v>
      </c>
      <c r="B20" s="50"/>
      <c r="C20" s="50"/>
      <c r="D20" s="141"/>
      <c r="E20" s="141">
        <f t="shared" si="0"/>
        <v>0</v>
      </c>
      <c r="F20" s="47"/>
      <c r="G20" s="48"/>
      <c r="H20" s="205"/>
      <c r="I20" s="205"/>
      <c r="J20" s="215"/>
      <c r="K20" s="216"/>
      <c r="L20" s="205"/>
      <c r="M20" s="205"/>
      <c r="N20" s="32"/>
      <c r="O20" s="17"/>
      <c r="P20" s="17"/>
      <c r="Q20" s="17"/>
      <c r="R20" s="17"/>
      <c r="S20" s="17"/>
      <c r="T20" s="17"/>
      <c r="U20" s="17"/>
      <c r="V20" s="17"/>
      <c r="W20" s="17"/>
      <c r="X20" s="17"/>
      <c r="Y20" s="17"/>
      <c r="Z20" s="17"/>
      <c r="AA20" s="17"/>
      <c r="AB20" s="17"/>
      <c r="AC20" s="17"/>
      <c r="AD20" s="17"/>
      <c r="AE20" s="17"/>
      <c r="AF20" s="17"/>
    </row>
    <row r="21" spans="1:32" s="18" customFormat="1" ht="15" customHeight="1" x14ac:dyDescent="0.2">
      <c r="A21" s="102" t="s">
        <v>8</v>
      </c>
      <c r="B21" s="50"/>
      <c r="C21" s="50"/>
      <c r="D21" s="141"/>
      <c r="E21" s="141">
        <f t="shared" si="0"/>
        <v>0</v>
      </c>
      <c r="F21" s="47"/>
      <c r="G21" s="48"/>
      <c r="H21" s="205"/>
      <c r="I21" s="205"/>
      <c r="J21" s="215"/>
      <c r="K21" s="216"/>
      <c r="L21" s="205"/>
      <c r="M21" s="205"/>
      <c r="N21" s="32"/>
      <c r="O21" s="17"/>
      <c r="P21" s="17"/>
      <c r="Q21" s="17"/>
      <c r="R21" s="17"/>
      <c r="S21" s="17"/>
      <c r="T21" s="17"/>
      <c r="U21" s="17"/>
      <c r="V21" s="17"/>
      <c r="W21" s="17"/>
      <c r="X21" s="17"/>
      <c r="Y21" s="17"/>
      <c r="Z21" s="17"/>
      <c r="AA21" s="17"/>
      <c r="AB21" s="17"/>
      <c r="AC21" s="17"/>
      <c r="AD21" s="17"/>
      <c r="AE21" s="17"/>
      <c r="AF21" s="17"/>
    </row>
    <row r="22" spans="1:32" s="18" customFormat="1" ht="15" customHeight="1" x14ac:dyDescent="0.2">
      <c r="A22" s="102" t="s">
        <v>11</v>
      </c>
      <c r="B22" s="50"/>
      <c r="C22" s="50"/>
      <c r="D22" s="141"/>
      <c r="E22" s="141">
        <f t="shared" si="0"/>
        <v>0</v>
      </c>
      <c r="F22" s="47"/>
      <c r="G22" s="48"/>
      <c r="H22" s="205"/>
      <c r="I22" s="205"/>
      <c r="J22" s="215"/>
      <c r="K22" s="216"/>
      <c r="L22" s="205"/>
      <c r="M22" s="205"/>
      <c r="N22" s="32"/>
      <c r="O22" s="17"/>
      <c r="P22" s="17"/>
      <c r="Q22" s="17"/>
      <c r="R22" s="17"/>
      <c r="S22" s="17"/>
      <c r="T22" s="17"/>
      <c r="U22" s="17"/>
      <c r="V22" s="17"/>
      <c r="W22" s="17"/>
      <c r="X22" s="17"/>
      <c r="Y22" s="17"/>
      <c r="Z22" s="17"/>
      <c r="AA22" s="17"/>
      <c r="AB22" s="17"/>
      <c r="AC22" s="17"/>
      <c r="AD22" s="17"/>
      <c r="AE22" s="17"/>
      <c r="AF22" s="17"/>
    </row>
    <row r="23" spans="1:32" s="18" customFormat="1" ht="15" customHeight="1" x14ac:dyDescent="0.2">
      <c r="A23" s="102" t="s">
        <v>151</v>
      </c>
      <c r="B23" s="50"/>
      <c r="C23" s="50"/>
      <c r="D23" s="141"/>
      <c r="E23" s="141">
        <f t="shared" si="0"/>
        <v>0</v>
      </c>
      <c r="F23" s="47"/>
      <c r="G23" s="48"/>
      <c r="H23" s="205"/>
      <c r="I23" s="205"/>
      <c r="J23" s="215"/>
      <c r="K23" s="216"/>
      <c r="L23" s="205"/>
      <c r="M23" s="205"/>
      <c r="N23" s="32"/>
      <c r="O23" s="17"/>
      <c r="P23" s="17"/>
      <c r="Q23" s="17"/>
      <c r="R23" s="17"/>
      <c r="S23" s="17"/>
      <c r="T23" s="17"/>
      <c r="U23" s="17"/>
      <c r="V23" s="17"/>
      <c r="W23" s="17"/>
      <c r="X23" s="17"/>
      <c r="Y23" s="17"/>
      <c r="Z23" s="17"/>
      <c r="AA23" s="17"/>
      <c r="AB23" s="17"/>
      <c r="AC23" s="17"/>
      <c r="AD23" s="17"/>
      <c r="AE23" s="17"/>
      <c r="AF23" s="17"/>
    </row>
    <row r="24" spans="1:32" s="18" customFormat="1" ht="15" customHeight="1" x14ac:dyDescent="0.2">
      <c r="A24" s="123" t="s">
        <v>12</v>
      </c>
      <c r="B24" s="50"/>
      <c r="C24" s="50"/>
      <c r="D24" s="191"/>
      <c r="E24" s="141">
        <f t="shared" si="0"/>
        <v>0</v>
      </c>
      <c r="F24" s="98"/>
      <c r="G24" s="48"/>
      <c r="H24" s="193">
        <f>(_xlfn.IFNA(VLOOKUP($A16,'Benefits Drivers'!$A$6:$F$13,3,FALSE)*H$16,0))+(_xlfn.IFNA(VLOOKUP($A17,'Benefits Drivers'!$A$6:$F$13,3,FALSE)*H$17,0))+(_xlfn.IFNA(VLOOKUP($A18,'Benefits Drivers'!$A$6:$F$13,3,FALSE)*H$18,0))+(_xlfn.IFNA(VLOOKUP($A19,'Benefits Drivers'!$A$6:$F$13,3,FALSE)*H$19,0))+(_xlfn.IFNA(VLOOKUP($A20,'Benefits Drivers'!$A$6:$F$13,3,FALSE)*H$20,0))+(_xlfn.IFNA(VLOOKUP($A22,'Benefits Drivers'!$A$6:$F$13,3,FALSE)*H$22,0))+(_xlfn.IFNA(VLOOKUP($A23,'Benefits Drivers'!$A$6:$F$13,3,FALSE)*H$23,0))+(_xlfn.IFNA(VLOOKUP($A21,'Benefits Drivers'!$A$6:$F$13,3,FALSE)*H$21,0))</f>
        <v>0</v>
      </c>
      <c r="I24" s="193">
        <f>(_xlfn.IFNA(VLOOKUP($A16,'Benefits Drivers'!$A$6:$F$13,4,FALSE)*I$16,0))+(_xlfn.IFNA(VLOOKUP($A17,'Benefits Drivers'!$A$6:$F$13,4,FALSE)*I$17,0))+(_xlfn.IFNA(VLOOKUP($A18,'Benefits Drivers'!$A$6:$F$13,4,FALSE)*I$18,0))+(_xlfn.IFNA(VLOOKUP($A19,'Benefits Drivers'!$A$6:$F$13,4,FALSE)*I$19,0))+(_xlfn.IFNA(VLOOKUP($A20,'Benefits Drivers'!$A$6:$F$13,4,FALSE)*I$20,0))+(_xlfn.IFNA(VLOOKUP($A22,'Benefits Drivers'!$A$6:$F$13,4,FALSE)*I$22,0))+(_xlfn.IFNA(VLOOKUP($A23,'Benefits Drivers'!$A$6:$F$13,4,FALSE)*I$23,0))+(_xlfn.IFNA(VLOOKUP($A21,'Benefits Drivers'!$A$6:$F$13,4,FALSE)*I$21,0))</f>
        <v>0</v>
      </c>
      <c r="J24" s="193"/>
      <c r="K24" s="216"/>
      <c r="L24" s="193">
        <f>(_xlfn.IFNA(VLOOKUP($A16,'Benefits Drivers'!$A$6:$F$13,5,FALSE)*L$16,0))+(_xlfn.IFNA(VLOOKUP($A17,'Benefits Drivers'!$A$6:$F$13,5,FALSE)*L$17,0))+(_xlfn.IFNA(VLOOKUP($A18,'Benefits Drivers'!$A$6:$F$13,5,FALSE)*L$18,0))+(_xlfn.IFNA(VLOOKUP($A19,'Benefits Drivers'!$A$6:$F$13,5,FALSE)*L$19,0))+(_xlfn.IFNA(VLOOKUP($A20,'Benefits Drivers'!$A$6:$F$13,5,FALSE)*L$20,0))+(_xlfn.IFNA(VLOOKUP($A22,'Benefits Drivers'!$A$6:$F$13,5,FALSE)*L$22,0))+(_xlfn.IFNA(VLOOKUP($A23,'Benefits Drivers'!$A$6:$F$13,5,FALSE)*L$23,0))+(_xlfn.IFNA(VLOOKUP($A21,'Benefits Drivers'!$A$6:$F$13,5,FALSE)*L$21,0))</f>
        <v>0</v>
      </c>
      <c r="M24" s="193">
        <f>(_xlfn.IFNA(VLOOKUP($A16,'Benefits Drivers'!$A$6:$F$13,6,FALSE)*M$16,0))+(_xlfn.IFNA(VLOOKUP($A17,'Benefits Drivers'!$A$6:$F$13,6,FALSE)*M$17,0))+(_xlfn.IFNA(VLOOKUP($A18,'Benefits Drivers'!$A$6:$F$13,6,FALSE)*M$18,0))+(_xlfn.IFNA(VLOOKUP($A19,'Benefits Drivers'!$A$6:$F$13,6,FALSE)*M$19,0))+(_xlfn.IFNA(VLOOKUP($A20,'Benefits Drivers'!$A$6:$F$13,6,FALSE)*M$20,0))+(_xlfn.IFNA(VLOOKUP($A22,'Benefits Drivers'!$A$6:$F$13,6,FALSE)*M$22,0))+(_xlfn.IFNA(VLOOKUP($A23,'Benefits Drivers'!$A$6:$F$13,6,FALSE)*M$23,0))+(_xlfn.IFNA(VLOOKUP($A21,'Benefits Drivers'!$A$6:$F$13,6,FALSE)*M$21,0))</f>
        <v>0</v>
      </c>
      <c r="N24" s="32"/>
      <c r="O24" s="17"/>
      <c r="P24" s="17"/>
      <c r="Q24" s="17"/>
      <c r="R24" s="17"/>
      <c r="S24" s="17"/>
      <c r="T24" s="17"/>
      <c r="U24" s="17"/>
      <c r="V24" s="17"/>
      <c r="W24" s="17"/>
      <c r="X24" s="17"/>
      <c r="Y24" s="17"/>
      <c r="Z24" s="17"/>
      <c r="AA24" s="17"/>
      <c r="AB24" s="17"/>
      <c r="AC24" s="17"/>
      <c r="AD24" s="17"/>
      <c r="AE24" s="17"/>
      <c r="AF24" s="17"/>
    </row>
    <row r="25" spans="1:32" s="20" customFormat="1" ht="15" customHeight="1" x14ac:dyDescent="0.25">
      <c r="A25" s="105" t="s">
        <v>31</v>
      </c>
      <c r="B25" s="106">
        <f>SUM(B16:B24)</f>
        <v>0</v>
      </c>
      <c r="C25" s="106">
        <f t="shared" ref="C25" si="1">SUM(C16:C24)</f>
        <v>0</v>
      </c>
      <c r="D25" s="183">
        <f t="shared" ref="D25:M25" si="2">SUM(D16:D24)</f>
        <v>0</v>
      </c>
      <c r="E25" s="183">
        <f t="shared" si="2"/>
        <v>0</v>
      </c>
      <c r="F25" s="107">
        <f t="shared" si="2"/>
        <v>0</v>
      </c>
      <c r="G25" s="48"/>
      <c r="H25" s="107">
        <f t="shared" si="2"/>
        <v>0</v>
      </c>
      <c r="I25" s="107">
        <f t="shared" si="2"/>
        <v>0</v>
      </c>
      <c r="J25" s="107">
        <f t="shared" si="2"/>
        <v>0</v>
      </c>
      <c r="K25" s="48"/>
      <c r="L25" s="107">
        <f t="shared" si="2"/>
        <v>0</v>
      </c>
      <c r="M25" s="107">
        <f t="shared" si="2"/>
        <v>0</v>
      </c>
      <c r="N25" s="32"/>
      <c r="O25" s="19"/>
      <c r="P25" s="19"/>
      <c r="Q25" s="19"/>
      <c r="R25" s="19"/>
      <c r="S25" s="19"/>
      <c r="T25" s="19"/>
      <c r="U25" s="19"/>
      <c r="V25" s="19"/>
      <c r="W25" s="19"/>
      <c r="X25" s="19"/>
      <c r="Y25" s="19"/>
      <c r="Z25" s="19"/>
      <c r="AA25" s="19"/>
      <c r="AB25" s="19"/>
      <c r="AC25" s="19"/>
      <c r="AD25" s="19"/>
      <c r="AE25" s="19"/>
      <c r="AF25" s="19"/>
    </row>
    <row r="26" spans="1:32" s="7" customFormat="1" ht="30" x14ac:dyDescent="0.2">
      <c r="A26" s="126" t="s">
        <v>153</v>
      </c>
      <c r="B26" s="50"/>
      <c r="C26" s="50"/>
      <c r="D26" s="141"/>
      <c r="E26" s="141">
        <f t="shared" ref="E26:E28" si="3">+C26-D26</f>
        <v>0</v>
      </c>
      <c r="F26" s="47"/>
      <c r="G26" s="48"/>
      <c r="H26" s="116"/>
      <c r="I26" s="205"/>
      <c r="J26" s="47"/>
      <c r="K26" s="48"/>
      <c r="L26" s="116"/>
      <c r="M26" s="116"/>
      <c r="N26" s="32"/>
      <c r="O26" s="6"/>
      <c r="P26" s="6"/>
      <c r="Q26" s="6"/>
      <c r="R26" s="6"/>
      <c r="S26" s="6"/>
      <c r="T26" s="6"/>
      <c r="U26" s="6"/>
      <c r="V26" s="6"/>
      <c r="W26" s="6"/>
      <c r="X26" s="6"/>
      <c r="Y26" s="6"/>
      <c r="Z26" s="6"/>
      <c r="AA26" s="6"/>
      <c r="AB26" s="6"/>
      <c r="AC26" s="6"/>
      <c r="AD26" s="6"/>
      <c r="AE26" s="6"/>
      <c r="AF26" s="6"/>
    </row>
    <row r="27" spans="1:32" s="7" customFormat="1" ht="15" customHeight="1" x14ac:dyDescent="0.2">
      <c r="A27" s="127" t="s">
        <v>13</v>
      </c>
      <c r="B27" s="50"/>
      <c r="C27" s="50"/>
      <c r="D27" s="141"/>
      <c r="E27" s="141">
        <f t="shared" si="3"/>
        <v>0</v>
      </c>
      <c r="F27" s="47"/>
      <c r="G27" s="48"/>
      <c r="H27" s="116"/>
      <c r="I27" s="116"/>
      <c r="J27" s="47"/>
      <c r="K27" s="48"/>
      <c r="L27" s="116"/>
      <c r="M27" s="116"/>
      <c r="N27" s="32"/>
      <c r="O27" s="6"/>
      <c r="P27" s="6"/>
      <c r="Q27" s="6"/>
      <c r="R27" s="6"/>
      <c r="S27" s="6"/>
      <c r="T27" s="6"/>
      <c r="U27" s="6"/>
      <c r="V27" s="6"/>
      <c r="W27" s="6"/>
      <c r="X27" s="6"/>
      <c r="Y27" s="6"/>
      <c r="Z27" s="6"/>
      <c r="AA27" s="6"/>
      <c r="AB27" s="6"/>
      <c r="AC27" s="6"/>
      <c r="AD27" s="6"/>
      <c r="AE27" s="6"/>
      <c r="AF27" s="6"/>
    </row>
    <row r="28" spans="1:32" s="7" customFormat="1" ht="15" customHeight="1" x14ac:dyDescent="0.2">
      <c r="A28" s="127" t="s">
        <v>16</v>
      </c>
      <c r="B28" s="50"/>
      <c r="C28" s="50"/>
      <c r="D28" s="141"/>
      <c r="E28" s="141">
        <f t="shared" si="3"/>
        <v>0</v>
      </c>
      <c r="F28" s="47"/>
      <c r="G28" s="48"/>
      <c r="H28" s="116"/>
      <c r="I28" s="116"/>
      <c r="J28" s="47"/>
      <c r="K28" s="48"/>
      <c r="L28" s="116"/>
      <c r="M28" s="116"/>
      <c r="N28" s="32"/>
      <c r="O28" s="6"/>
      <c r="P28" s="6"/>
      <c r="Q28" s="6"/>
      <c r="R28" s="6"/>
      <c r="S28" s="6"/>
      <c r="T28" s="6"/>
      <c r="U28" s="6"/>
      <c r="V28" s="6"/>
      <c r="W28" s="6"/>
      <c r="X28" s="6"/>
      <c r="Y28" s="6"/>
      <c r="Z28" s="6"/>
      <c r="AA28" s="6"/>
      <c r="AB28" s="6"/>
      <c r="AC28" s="6"/>
      <c r="AD28" s="6"/>
      <c r="AE28" s="6"/>
      <c r="AF28" s="6"/>
    </row>
    <row r="29" spans="1:32" s="20" customFormat="1" ht="15.75" x14ac:dyDescent="0.25">
      <c r="A29" s="108" t="s">
        <v>14</v>
      </c>
      <c r="B29" s="109">
        <f>SUM(B25:B28)</f>
        <v>0</v>
      </c>
      <c r="C29" s="109">
        <f>SUM(C25:C28)</f>
        <v>0</v>
      </c>
      <c r="D29" s="184">
        <f t="shared" ref="D29:E29" si="4">SUM(D25:D28)</f>
        <v>0</v>
      </c>
      <c r="E29" s="184">
        <f t="shared" si="4"/>
        <v>0</v>
      </c>
      <c r="F29" s="110"/>
      <c r="G29" s="48"/>
      <c r="H29" s="110">
        <f>SUM(H25:H28)</f>
        <v>0</v>
      </c>
      <c r="I29" s="110">
        <f>SUM(I25:I28)</f>
        <v>0</v>
      </c>
      <c r="J29" s="110"/>
      <c r="K29" s="48"/>
      <c r="L29" s="110">
        <f>SUM(L25:L28)</f>
        <v>0</v>
      </c>
      <c r="M29" s="110">
        <f>SUM(M25:M28)</f>
        <v>0</v>
      </c>
      <c r="N29" s="44"/>
      <c r="O29" s="19"/>
      <c r="P29" s="19"/>
      <c r="Q29" s="19"/>
      <c r="R29" s="19"/>
      <c r="S29" s="19"/>
      <c r="T29" s="19"/>
      <c r="U29" s="19"/>
      <c r="V29" s="19"/>
      <c r="W29" s="19"/>
      <c r="X29" s="19"/>
      <c r="Y29" s="19"/>
      <c r="Z29" s="19"/>
      <c r="AA29" s="19"/>
      <c r="AB29" s="19"/>
      <c r="AC29" s="19"/>
      <c r="AD29" s="19"/>
      <c r="AE29" s="19"/>
      <c r="AF29" s="19"/>
    </row>
    <row r="30" spans="1:32" s="20" customFormat="1" ht="17.25" customHeight="1" thickBot="1" x14ac:dyDescent="0.3">
      <c r="A30" s="117" t="s">
        <v>47</v>
      </c>
      <c r="B30" s="118">
        <f>+B12-B29</f>
        <v>0</v>
      </c>
      <c r="C30" s="118">
        <f>+C12-C29</f>
        <v>0</v>
      </c>
      <c r="D30" s="185">
        <f t="shared" ref="D30:E30" si="5">+D12-D29</f>
        <v>0</v>
      </c>
      <c r="E30" s="185">
        <f t="shared" si="5"/>
        <v>0</v>
      </c>
      <c r="F30" s="119"/>
      <c r="G30" s="115"/>
      <c r="H30" s="119">
        <f>+H12-H29</f>
        <v>0</v>
      </c>
      <c r="I30" s="119">
        <f>+I12-I29</f>
        <v>0</v>
      </c>
      <c r="J30" s="119"/>
      <c r="K30" s="115"/>
      <c r="L30" s="119">
        <f>+L12-L29</f>
        <v>0</v>
      </c>
      <c r="M30" s="120">
        <f>+M12-M29</f>
        <v>0</v>
      </c>
      <c r="N30" s="44"/>
      <c r="O30" s="19"/>
      <c r="P30" s="19"/>
      <c r="Q30" s="19"/>
      <c r="R30" s="19"/>
      <c r="S30" s="19"/>
      <c r="T30" s="19"/>
      <c r="U30" s="19"/>
      <c r="V30" s="19"/>
      <c r="W30" s="19"/>
      <c r="X30" s="19"/>
      <c r="Y30" s="19"/>
      <c r="Z30" s="19"/>
      <c r="AA30" s="19"/>
      <c r="AB30" s="19"/>
      <c r="AC30" s="19"/>
      <c r="AD30" s="19"/>
      <c r="AE30" s="19"/>
      <c r="AF30" s="19"/>
    </row>
    <row r="31" spans="1:32" s="7" customFormat="1" ht="9" customHeight="1" thickTop="1" x14ac:dyDescent="0.2">
      <c r="A31" s="104"/>
      <c r="B31" s="100"/>
      <c r="C31" s="100"/>
      <c r="D31" s="186"/>
      <c r="E31" s="187"/>
      <c r="F31" s="53"/>
      <c r="G31" s="48"/>
      <c r="H31" s="53"/>
      <c r="I31" s="53"/>
      <c r="J31" s="114"/>
      <c r="K31" s="48"/>
      <c r="L31" s="53"/>
      <c r="M31" s="53"/>
      <c r="N31" s="43"/>
      <c r="O31" s="6"/>
      <c r="P31" s="6"/>
      <c r="Q31" s="6"/>
      <c r="R31" s="6"/>
      <c r="S31" s="6"/>
      <c r="T31" s="6"/>
      <c r="U31" s="6"/>
      <c r="V31" s="6"/>
      <c r="W31" s="6"/>
      <c r="X31" s="6"/>
      <c r="Y31" s="6"/>
      <c r="Z31" s="6"/>
      <c r="AA31" s="6"/>
      <c r="AB31" s="6"/>
      <c r="AC31" s="6"/>
      <c r="AD31" s="6"/>
      <c r="AE31" s="6"/>
      <c r="AF31" s="6"/>
    </row>
    <row r="32" spans="1:32" s="13" customFormat="1" ht="18" customHeight="1" x14ac:dyDescent="0.2">
      <c r="A32" s="284" t="s">
        <v>227</v>
      </c>
      <c r="B32" s="121"/>
      <c r="C32" s="121">
        <f>+B35</f>
        <v>0</v>
      </c>
      <c r="D32" s="188">
        <f>+C32</f>
        <v>0</v>
      </c>
      <c r="E32" s="130">
        <f>+C32-D32</f>
        <v>0</v>
      </c>
      <c r="F32" s="96"/>
      <c r="G32" s="48"/>
      <c r="H32" s="124">
        <v>0</v>
      </c>
      <c r="I32" s="124">
        <f>+H35</f>
        <v>0</v>
      </c>
      <c r="J32" s="96"/>
      <c r="K32" s="48"/>
      <c r="L32" s="124">
        <v>0</v>
      </c>
      <c r="M32" s="124">
        <f>+L35</f>
        <v>0</v>
      </c>
      <c r="N32" s="35"/>
      <c r="O32" s="12"/>
      <c r="P32" s="12"/>
      <c r="Q32" s="12"/>
      <c r="R32" s="12"/>
      <c r="S32" s="12"/>
      <c r="T32" s="12"/>
      <c r="U32" s="12"/>
      <c r="V32" s="12"/>
      <c r="W32" s="12"/>
      <c r="X32" s="12"/>
      <c r="Y32" s="12"/>
      <c r="Z32" s="12"/>
      <c r="AA32" s="12"/>
      <c r="AB32" s="12"/>
      <c r="AC32" s="12"/>
      <c r="AD32" s="12"/>
      <c r="AE32" s="12"/>
      <c r="AF32" s="12"/>
    </row>
    <row r="33" spans="1:32" s="139" customFormat="1" ht="15.75" x14ac:dyDescent="0.2">
      <c r="A33" s="132" t="s">
        <v>47</v>
      </c>
      <c r="B33" s="133">
        <f>+B30</f>
        <v>0</v>
      </c>
      <c r="C33" s="133">
        <f>+C30</f>
        <v>0</v>
      </c>
      <c r="D33" s="143">
        <f>+D30</f>
        <v>0</v>
      </c>
      <c r="E33" s="143">
        <f>+E30</f>
        <v>0</v>
      </c>
      <c r="F33" s="135"/>
      <c r="G33" s="136"/>
      <c r="H33" s="134">
        <f>+H30</f>
        <v>0</v>
      </c>
      <c r="I33" s="134">
        <f>+I30</f>
        <v>0</v>
      </c>
      <c r="J33" s="135"/>
      <c r="K33" s="136"/>
      <c r="L33" s="134">
        <f>+L30</f>
        <v>0</v>
      </c>
      <c r="M33" s="134">
        <f>+M30</f>
        <v>0</v>
      </c>
      <c r="N33" s="137"/>
      <c r="O33" s="138"/>
      <c r="P33" s="138"/>
      <c r="Q33" s="138"/>
      <c r="R33" s="138"/>
      <c r="S33" s="138"/>
      <c r="T33" s="138"/>
      <c r="U33" s="138"/>
      <c r="V33" s="138"/>
      <c r="W33" s="138"/>
      <c r="X33" s="138"/>
      <c r="Y33" s="138"/>
      <c r="Z33" s="138"/>
      <c r="AA33" s="138"/>
      <c r="AB33" s="138"/>
      <c r="AC33" s="138"/>
      <c r="AD33" s="138"/>
      <c r="AE33" s="138"/>
      <c r="AF33" s="138"/>
    </row>
    <row r="34" spans="1:32" s="139" customFormat="1" ht="17.25" x14ac:dyDescent="0.2">
      <c r="A34" s="132" t="s">
        <v>228</v>
      </c>
      <c r="B34" s="231"/>
      <c r="C34" s="231"/>
      <c r="D34" s="143"/>
      <c r="E34" s="143"/>
      <c r="F34" s="135"/>
      <c r="G34" s="136"/>
      <c r="H34" s="134"/>
      <c r="I34" s="134"/>
      <c r="J34" s="135"/>
      <c r="K34" s="136"/>
      <c r="L34" s="134"/>
      <c r="M34" s="134"/>
      <c r="N34" s="137"/>
      <c r="O34" s="138"/>
      <c r="P34" s="138"/>
      <c r="Q34" s="138"/>
      <c r="R34" s="138"/>
      <c r="S34" s="138"/>
      <c r="T34" s="138"/>
      <c r="U34" s="138"/>
      <c r="V34" s="138"/>
      <c r="W34" s="138"/>
      <c r="X34" s="138"/>
      <c r="Y34" s="138"/>
      <c r="Z34" s="138"/>
      <c r="AA34" s="138"/>
      <c r="AB34" s="138"/>
      <c r="AC34" s="138"/>
      <c r="AD34" s="138"/>
      <c r="AE34" s="138"/>
      <c r="AF34" s="138"/>
    </row>
    <row r="35" spans="1:32" s="7" customFormat="1" ht="15.75" x14ac:dyDescent="0.2">
      <c r="A35" s="123" t="s">
        <v>46</v>
      </c>
      <c r="B35" s="121">
        <f>+B32+B33+B34</f>
        <v>0</v>
      </c>
      <c r="C35" s="121">
        <f>+C32+C33+C34</f>
        <v>0</v>
      </c>
      <c r="D35" s="188">
        <f>+D32+D33</f>
        <v>0</v>
      </c>
      <c r="E35" s="188">
        <f>+E32+E33</f>
        <v>0</v>
      </c>
      <c r="F35" s="96"/>
      <c r="G35" s="48"/>
      <c r="H35" s="124">
        <f>+H32+H33</f>
        <v>0</v>
      </c>
      <c r="I35" s="124">
        <f>+I32+I33</f>
        <v>0</v>
      </c>
      <c r="J35" s="96"/>
      <c r="K35" s="48"/>
      <c r="L35" s="124">
        <f>+L32+L33</f>
        <v>0</v>
      </c>
      <c r="M35" s="124">
        <f>+M32+M33</f>
        <v>0</v>
      </c>
      <c r="N35" s="43"/>
      <c r="O35" s="6"/>
      <c r="P35" s="6"/>
      <c r="Q35" s="6"/>
      <c r="R35" s="6"/>
      <c r="S35" s="6"/>
      <c r="T35" s="6"/>
      <c r="U35" s="6"/>
      <c r="V35" s="6"/>
      <c r="W35" s="6"/>
      <c r="X35" s="6"/>
      <c r="Y35" s="6"/>
      <c r="Z35" s="6"/>
      <c r="AA35" s="6"/>
      <c r="AB35" s="6"/>
      <c r="AC35" s="6"/>
      <c r="AD35" s="6"/>
      <c r="AE35" s="6"/>
      <c r="AF35" s="6"/>
    </row>
    <row r="36" spans="1:32" x14ac:dyDescent="0.2">
      <c r="B36" s="22"/>
      <c r="C36" s="22"/>
    </row>
    <row r="38" spans="1:32" x14ac:dyDescent="0.2">
      <c r="A38" s="230"/>
    </row>
  </sheetData>
  <protectedRanges>
    <protectedRange sqref="A36:XFD517" name="Range3"/>
    <protectedRange sqref="H10:I11 L10:M11 H27:I28 L26:M28 H26" name="UnitInput"/>
    <protectedRange sqref="O1:IJ1 O10:IJ1048576 O3:IJ3 O8:O9 V8:IJ9" name="Range2"/>
    <protectedRange sqref="O4:IJ4 O5 V5:IJ5 P5:U9" name="Range2_1"/>
    <protectedRange sqref="O6:O7 V6:IJ7" name="Range2_2"/>
    <protectedRange sqref="O2:IJ2" name="Range2_3"/>
    <protectedRange sqref="H16:I23 I26" name="UnitInput_1_1"/>
    <protectedRange sqref="L16:M23" name="UnitInput_1_2"/>
  </protectedRanges>
  <mergeCells count="5">
    <mergeCell ref="A4:M4"/>
    <mergeCell ref="L6:M6"/>
    <mergeCell ref="H6:I6"/>
    <mergeCell ref="B6:E6"/>
    <mergeCell ref="A5:M5"/>
  </mergeCells>
  <dataValidations count="1">
    <dataValidation type="decimal" allowBlank="1" showInputMessage="1" showErrorMessage="1" error="You must enter a numerical value in this cell" sqref="L26:M28 L10:M11 L16:M23 H10:I11 H16:I23 H26:I28">
      <formula1>-1000000000000000</formula1>
      <formula2>1000000000000000</formula2>
    </dataValidation>
  </dataValidations>
  <pageMargins left="0.25" right="0.25" top="0.13" bottom="0.14000000000000001" header="0" footer="0"/>
  <pageSetup scale="74" fitToHeight="0" orientation="landscape"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7030A0"/>
    <pageSetUpPr fitToPage="1"/>
  </sheetPr>
  <dimension ref="A1:AF34"/>
  <sheetViews>
    <sheetView zoomScaleNormal="100" zoomScaleSheetLayoutView="100" workbookViewId="0">
      <selection activeCell="H31" sqref="H31"/>
    </sheetView>
  </sheetViews>
  <sheetFormatPr defaultColWidth="9.140625" defaultRowHeight="12.75" x14ac:dyDescent="0.2"/>
  <cols>
    <col min="1" max="1" width="42.140625" style="1" customWidth="1"/>
    <col min="2" max="5" width="16.7109375" style="1" customWidth="1"/>
    <col min="6" max="6" width="16.7109375" style="1" hidden="1" customWidth="1"/>
    <col min="7" max="7" width="1.85546875" style="28" customWidth="1"/>
    <col min="8" max="9" width="16.7109375" style="1" customWidth="1"/>
    <col min="10" max="10" width="16.7109375" style="1" hidden="1" customWidth="1"/>
    <col min="11" max="11" width="1.85546875" style="28" customWidth="1"/>
    <col min="12" max="13" width="16.7109375" style="1" customWidth="1"/>
    <col min="14" max="14" width="0" style="1" hidden="1" customWidth="1"/>
    <col min="15" max="16384" width="9.140625" style="1"/>
  </cols>
  <sheetData>
    <row r="1" spans="1:32" ht="15" customHeight="1" x14ac:dyDescent="0.2">
      <c r="A1" s="21"/>
      <c r="B1" s="21"/>
      <c r="C1" s="21"/>
      <c r="D1" s="21"/>
      <c r="E1" s="21"/>
      <c r="F1" s="21"/>
      <c r="G1" s="21"/>
      <c r="H1" s="21"/>
      <c r="I1" s="21"/>
      <c r="J1" s="39"/>
      <c r="K1" s="21"/>
      <c r="L1" s="39"/>
      <c r="M1" s="39"/>
      <c r="N1" s="3"/>
      <c r="O1" s="3"/>
      <c r="P1" s="3"/>
      <c r="Q1" s="3"/>
      <c r="R1" s="3"/>
      <c r="S1" s="3"/>
      <c r="T1" s="3"/>
      <c r="U1" s="3"/>
      <c r="V1" s="3"/>
      <c r="W1" s="3"/>
      <c r="X1" s="3"/>
      <c r="Y1" s="3"/>
      <c r="Z1" s="3"/>
      <c r="AA1" s="3"/>
      <c r="AB1" s="3"/>
      <c r="AC1" s="3"/>
      <c r="AD1" s="3"/>
      <c r="AE1" s="3"/>
    </row>
    <row r="2" spans="1:32" s="21" customFormat="1" x14ac:dyDescent="0.2"/>
    <row r="3" spans="1:32" x14ac:dyDescent="0.2">
      <c r="A3" s="21"/>
      <c r="B3" s="21"/>
      <c r="C3" s="21"/>
      <c r="D3" s="21"/>
      <c r="E3" s="21"/>
      <c r="F3" s="21"/>
      <c r="G3" s="21"/>
      <c r="H3" s="21"/>
      <c r="I3" s="21"/>
      <c r="J3" s="24"/>
      <c r="K3" s="3"/>
      <c r="L3" s="3"/>
      <c r="M3" s="3"/>
      <c r="N3" s="3"/>
      <c r="O3" s="3"/>
      <c r="P3" s="3"/>
      <c r="Q3" s="3"/>
      <c r="R3" s="3"/>
      <c r="S3" s="3"/>
      <c r="T3" s="3"/>
      <c r="U3" s="3"/>
      <c r="V3" s="3"/>
      <c r="W3" s="3"/>
      <c r="X3" s="3"/>
      <c r="Y3" s="3"/>
      <c r="Z3" s="3"/>
      <c r="AA3" s="3"/>
      <c r="AB3" s="3"/>
      <c r="AC3" s="3"/>
      <c r="AD3" s="3"/>
      <c r="AE3" s="3"/>
      <c r="AF3" s="3"/>
    </row>
    <row r="4" spans="1:32" ht="80.25" customHeight="1" x14ac:dyDescent="0.2">
      <c r="A4" s="432" t="s">
        <v>218</v>
      </c>
      <c r="B4" s="432"/>
      <c r="C4" s="432"/>
      <c r="D4" s="432"/>
      <c r="E4" s="432"/>
      <c r="F4" s="432"/>
      <c r="G4" s="432"/>
      <c r="H4" s="432"/>
      <c r="I4" s="432"/>
      <c r="J4" s="432"/>
      <c r="K4" s="432"/>
      <c r="L4" s="432"/>
      <c r="M4" s="432"/>
      <c r="N4" s="3"/>
      <c r="O4" s="3"/>
      <c r="P4" s="3"/>
      <c r="Q4" s="3"/>
      <c r="R4" s="3"/>
      <c r="S4" s="3"/>
      <c r="T4" s="3"/>
      <c r="U4" s="3"/>
      <c r="V4" s="3"/>
      <c r="W4" s="3"/>
      <c r="X4" s="3"/>
      <c r="Y4" s="3"/>
      <c r="Z4" s="3"/>
      <c r="AA4" s="3"/>
      <c r="AB4" s="3"/>
      <c r="AC4" s="3"/>
      <c r="AD4" s="3"/>
      <c r="AE4" s="3"/>
    </row>
    <row r="5" spans="1:32" ht="53.25" customHeight="1" x14ac:dyDescent="0.2">
      <c r="A5" s="435" t="s">
        <v>213</v>
      </c>
      <c r="B5" s="435"/>
      <c r="C5" s="435"/>
      <c r="D5" s="435"/>
      <c r="E5" s="435"/>
      <c r="F5" s="435"/>
      <c r="G5" s="435"/>
      <c r="H5" s="435"/>
      <c r="I5" s="435"/>
      <c r="J5" s="435"/>
      <c r="K5" s="435"/>
      <c r="L5" s="435"/>
      <c r="M5" s="435"/>
      <c r="N5" s="3"/>
      <c r="O5" s="3"/>
      <c r="P5" s="3"/>
      <c r="Q5" s="3"/>
      <c r="R5" s="3"/>
      <c r="S5" s="3"/>
      <c r="T5" s="3"/>
      <c r="U5" s="3"/>
      <c r="V5" s="3"/>
      <c r="W5" s="3"/>
      <c r="X5" s="3"/>
      <c r="Y5" s="3"/>
      <c r="Z5" s="3"/>
      <c r="AA5" s="3"/>
      <c r="AB5" s="3"/>
      <c r="AC5" s="3"/>
      <c r="AD5" s="3"/>
      <c r="AE5" s="3"/>
    </row>
    <row r="6" spans="1:32" s="7" customFormat="1" ht="15" customHeight="1" x14ac:dyDescent="0.2">
      <c r="A6" s="5"/>
      <c r="B6" s="433" t="s">
        <v>174</v>
      </c>
      <c r="C6" s="433"/>
      <c r="D6" s="433"/>
      <c r="E6" s="433"/>
      <c r="F6" s="31"/>
      <c r="G6" s="26"/>
      <c r="H6" s="430" t="s">
        <v>160</v>
      </c>
      <c r="I6" s="431"/>
      <c r="J6" s="31"/>
      <c r="K6" s="26"/>
      <c r="L6" s="430" t="s">
        <v>161</v>
      </c>
      <c r="M6" s="431"/>
      <c r="N6" s="31"/>
      <c r="O6" s="3"/>
      <c r="P6" s="3"/>
      <c r="Q6" s="3"/>
      <c r="R6" s="3"/>
      <c r="S6" s="3"/>
      <c r="T6" s="3"/>
      <c r="U6" s="3"/>
      <c r="V6" s="3"/>
      <c r="W6" s="6"/>
      <c r="X6" s="6"/>
      <c r="Y6" s="6"/>
      <c r="Z6" s="6"/>
      <c r="AA6" s="6"/>
      <c r="AB6" s="6"/>
      <c r="AC6" s="6"/>
      <c r="AD6" s="6"/>
      <c r="AE6" s="6"/>
      <c r="AF6" s="6"/>
    </row>
    <row r="7" spans="1:32" s="7" customFormat="1" ht="46.5" customHeight="1" x14ac:dyDescent="0.2">
      <c r="A7" s="8"/>
      <c r="B7" s="181" t="s">
        <v>41</v>
      </c>
      <c r="C7" s="181" t="s">
        <v>157</v>
      </c>
      <c r="D7" s="140" t="s">
        <v>158</v>
      </c>
      <c r="E7" s="140" t="s">
        <v>159</v>
      </c>
      <c r="F7" s="181" t="s">
        <v>0</v>
      </c>
      <c r="G7" s="9"/>
      <c r="H7" s="181" t="s">
        <v>1</v>
      </c>
      <c r="I7" s="181" t="s">
        <v>2</v>
      </c>
      <c r="J7" s="181" t="s">
        <v>0</v>
      </c>
      <c r="K7" s="9"/>
      <c r="L7" s="181" t="s">
        <v>39</v>
      </c>
      <c r="M7" s="181" t="s">
        <v>40</v>
      </c>
      <c r="N7" s="25" t="s">
        <v>0</v>
      </c>
      <c r="O7" s="3"/>
      <c r="P7" s="3"/>
      <c r="Q7" s="3"/>
      <c r="R7" s="3"/>
      <c r="S7" s="3"/>
      <c r="T7" s="3"/>
      <c r="U7" s="3"/>
      <c r="V7" s="3"/>
      <c r="W7" s="6"/>
      <c r="X7" s="6"/>
      <c r="Y7" s="6"/>
      <c r="Z7" s="6"/>
      <c r="AA7" s="6"/>
      <c r="AB7" s="6"/>
      <c r="AC7" s="6"/>
      <c r="AD7" s="6"/>
      <c r="AE7" s="6"/>
      <c r="AF7" s="6"/>
    </row>
    <row r="8" spans="1:32" s="7" customFormat="1" ht="15" customHeight="1" x14ac:dyDescent="0.2">
      <c r="A8" s="10" t="s">
        <v>21</v>
      </c>
      <c r="B8" s="35"/>
      <c r="C8" s="35"/>
      <c r="D8" s="131"/>
      <c r="E8" s="131"/>
      <c r="F8" s="35"/>
      <c r="G8" s="11"/>
      <c r="H8" s="35"/>
      <c r="I8" s="35"/>
      <c r="J8" s="35"/>
      <c r="K8" s="11"/>
      <c r="L8" s="35"/>
      <c r="M8" s="35"/>
      <c r="N8" s="35"/>
      <c r="O8" s="3"/>
      <c r="P8" s="3"/>
      <c r="Q8" s="3"/>
      <c r="R8" s="3"/>
      <c r="S8" s="3"/>
      <c r="T8" s="3"/>
      <c r="U8" s="3"/>
      <c r="V8" s="3"/>
      <c r="W8" s="6"/>
      <c r="X8" s="6"/>
      <c r="Y8" s="6"/>
      <c r="Z8" s="6"/>
      <c r="AA8" s="6"/>
      <c r="AB8" s="6"/>
      <c r="AC8" s="6"/>
      <c r="AD8" s="6"/>
      <c r="AE8" s="6"/>
      <c r="AF8" s="6"/>
    </row>
    <row r="9" spans="1:32" s="7" customFormat="1" ht="15" customHeight="1" x14ac:dyDescent="0.2">
      <c r="A9" s="10" t="s">
        <v>26</v>
      </c>
      <c r="B9" s="35"/>
      <c r="C9" s="35"/>
      <c r="D9" s="130"/>
      <c r="E9" s="130"/>
      <c r="F9" s="35"/>
      <c r="G9" s="11"/>
      <c r="H9" s="35"/>
      <c r="I9" s="35"/>
      <c r="J9" s="35"/>
      <c r="K9" s="11"/>
      <c r="L9" s="35"/>
      <c r="M9" s="35"/>
      <c r="N9" s="35"/>
      <c r="O9" s="3"/>
      <c r="P9" s="3"/>
      <c r="Q9" s="3"/>
      <c r="R9" s="3"/>
      <c r="S9" s="3"/>
      <c r="T9" s="3"/>
      <c r="U9" s="3"/>
      <c r="V9" s="3"/>
      <c r="W9" s="6"/>
      <c r="X9" s="6"/>
      <c r="Y9" s="6"/>
      <c r="Z9" s="6"/>
      <c r="AA9" s="6"/>
      <c r="AB9" s="6"/>
      <c r="AC9" s="6"/>
      <c r="AD9" s="6"/>
      <c r="AE9" s="6"/>
      <c r="AF9" s="6"/>
    </row>
    <row r="10" spans="1:32" s="13" customFormat="1" ht="15" customHeight="1" x14ac:dyDescent="0.2">
      <c r="A10" s="102" t="s">
        <v>51</v>
      </c>
      <c r="B10" s="170"/>
      <c r="C10" s="170"/>
      <c r="D10" s="144"/>
      <c r="E10" s="144">
        <f>+C10-D10</f>
        <v>0</v>
      </c>
      <c r="F10" s="146"/>
      <c r="G10" s="147"/>
      <c r="H10" s="145"/>
      <c r="I10" s="145"/>
      <c r="J10" s="146"/>
      <c r="K10" s="147"/>
      <c r="L10" s="145"/>
      <c r="M10" s="145"/>
      <c r="N10" s="32"/>
      <c r="O10" s="12"/>
      <c r="P10" s="12"/>
      <c r="Q10" s="12"/>
      <c r="R10" s="12"/>
      <c r="S10" s="12"/>
      <c r="T10" s="12"/>
      <c r="U10" s="12"/>
      <c r="V10" s="12"/>
      <c r="W10" s="12"/>
      <c r="X10" s="12"/>
      <c r="Y10" s="12"/>
      <c r="Z10" s="12"/>
      <c r="AA10" s="12"/>
      <c r="AB10" s="12"/>
      <c r="AC10" s="12"/>
      <c r="AD10" s="12"/>
      <c r="AE10" s="12"/>
      <c r="AF10" s="12"/>
    </row>
    <row r="11" spans="1:32" s="46" customFormat="1" ht="15" customHeight="1" x14ac:dyDescent="0.25">
      <c r="A11" s="108" t="s">
        <v>50</v>
      </c>
      <c r="B11" s="109">
        <f>SUM(B10:B10)</f>
        <v>0</v>
      </c>
      <c r="C11" s="109">
        <f>SUM(C10:C10)</f>
        <v>0</v>
      </c>
      <c r="D11" s="190">
        <f>SUM(D10:D10)</f>
        <v>0</v>
      </c>
      <c r="E11" s="190">
        <f>SUM(E10:E10)</f>
        <v>0</v>
      </c>
      <c r="F11" s="110"/>
      <c r="G11" s="48"/>
      <c r="H11" s="110">
        <f>SUM(H10:H10)</f>
        <v>0</v>
      </c>
      <c r="I11" s="110">
        <f>SUM(I10:I10)</f>
        <v>0</v>
      </c>
      <c r="J11" s="110">
        <f>SUM(J10:J10)</f>
        <v>0</v>
      </c>
      <c r="K11" s="48"/>
      <c r="L11" s="110">
        <f>SUM(L10:L10)</f>
        <v>0</v>
      </c>
      <c r="M11" s="110">
        <f>SUM(M10:M10)</f>
        <v>0</v>
      </c>
      <c r="N11" s="44"/>
      <c r="O11" s="45"/>
      <c r="P11" s="45"/>
      <c r="Q11" s="45"/>
      <c r="R11" s="45"/>
      <c r="S11" s="45"/>
      <c r="T11" s="45"/>
      <c r="U11" s="45"/>
      <c r="V11" s="45"/>
      <c r="W11" s="45"/>
      <c r="X11" s="45"/>
      <c r="Y11" s="45"/>
      <c r="Z11" s="45"/>
      <c r="AA11" s="45"/>
      <c r="AB11" s="45"/>
      <c r="AC11" s="45"/>
      <c r="AD11" s="45"/>
      <c r="AE11" s="45"/>
      <c r="AF11" s="45"/>
    </row>
    <row r="12" spans="1:32" s="13" customFormat="1" ht="15" customHeight="1" x14ac:dyDescent="0.2">
      <c r="A12" s="23"/>
      <c r="B12" s="35"/>
      <c r="C12" s="35"/>
      <c r="D12" s="130"/>
      <c r="E12" s="130"/>
      <c r="F12" s="35"/>
      <c r="G12" s="48"/>
      <c r="H12" s="35"/>
      <c r="I12" s="35"/>
      <c r="J12" s="35"/>
      <c r="K12" s="48"/>
      <c r="L12" s="35"/>
      <c r="M12" s="35"/>
      <c r="N12" s="35"/>
      <c r="O12" s="12"/>
      <c r="P12" s="12"/>
      <c r="Q12" s="12"/>
      <c r="R12" s="12"/>
      <c r="S12" s="12"/>
      <c r="T12" s="12"/>
      <c r="U12" s="12"/>
      <c r="V12" s="12"/>
      <c r="W12" s="12"/>
      <c r="X12" s="12"/>
      <c r="Y12" s="12"/>
      <c r="Z12" s="12"/>
      <c r="AA12" s="12"/>
      <c r="AB12" s="12"/>
      <c r="AC12" s="12"/>
      <c r="AD12" s="12"/>
      <c r="AE12" s="12"/>
      <c r="AF12" s="12"/>
    </row>
    <row r="13" spans="1:32" s="7" customFormat="1" ht="15.75" x14ac:dyDescent="0.2">
      <c r="A13" s="101" t="s">
        <v>5</v>
      </c>
      <c r="B13" s="36"/>
      <c r="C13" s="36"/>
      <c r="D13" s="130"/>
      <c r="E13" s="130"/>
      <c r="F13" s="95"/>
      <c r="G13" s="48"/>
      <c r="H13" s="95"/>
      <c r="I13" s="95"/>
      <c r="J13" s="95"/>
      <c r="K13" s="48"/>
      <c r="L13" s="95"/>
      <c r="M13" s="95"/>
      <c r="N13" s="35"/>
      <c r="O13" s="6"/>
      <c r="P13" s="6"/>
      <c r="Q13" s="6"/>
      <c r="R13" s="6"/>
      <c r="S13" s="6"/>
      <c r="T13" s="6"/>
      <c r="U13" s="6"/>
      <c r="V13" s="6"/>
      <c r="W13" s="6"/>
      <c r="X13" s="6"/>
      <c r="Y13" s="6"/>
      <c r="Z13" s="6"/>
      <c r="AA13" s="6"/>
      <c r="AB13" s="6"/>
      <c r="AC13" s="6"/>
      <c r="AD13" s="6"/>
      <c r="AE13" s="6"/>
      <c r="AF13" s="6"/>
    </row>
    <row r="14" spans="1:32" s="16" customFormat="1" ht="15" customHeight="1" x14ac:dyDescent="0.25">
      <c r="A14" s="103" t="s">
        <v>30</v>
      </c>
      <c r="B14" s="36"/>
      <c r="C14" s="36"/>
      <c r="D14" s="130"/>
      <c r="E14" s="130"/>
      <c r="F14" s="95"/>
      <c r="G14" s="48"/>
      <c r="H14" s="95"/>
      <c r="I14" s="95"/>
      <c r="J14" s="95"/>
      <c r="K14" s="48"/>
      <c r="L14" s="95"/>
      <c r="M14" s="95"/>
      <c r="N14" s="35"/>
      <c r="O14" s="15"/>
      <c r="P14" s="15"/>
      <c r="Q14" s="15"/>
      <c r="R14" s="15"/>
      <c r="S14" s="15"/>
      <c r="T14" s="15"/>
      <c r="U14" s="15"/>
      <c r="V14" s="15"/>
      <c r="W14" s="15"/>
      <c r="X14" s="15"/>
      <c r="Y14" s="15"/>
      <c r="Z14" s="15"/>
      <c r="AA14" s="15"/>
      <c r="AB14" s="15"/>
      <c r="AC14" s="15"/>
      <c r="AD14" s="15"/>
      <c r="AE14" s="15"/>
      <c r="AF14" s="15"/>
    </row>
    <row r="15" spans="1:32" s="18" customFormat="1" ht="15" customHeight="1" x14ac:dyDescent="0.2">
      <c r="A15" s="102" t="s">
        <v>155</v>
      </c>
      <c r="B15" s="36"/>
      <c r="C15" s="36"/>
      <c r="D15" s="130"/>
      <c r="E15" s="144">
        <f t="shared" ref="E15:E27" si="0">+C15-D15</f>
        <v>0</v>
      </c>
      <c r="F15" s="146"/>
      <c r="G15" s="147"/>
      <c r="H15" s="205"/>
      <c r="I15" s="205"/>
      <c r="J15" s="146"/>
      <c r="K15" s="147"/>
      <c r="L15" s="205"/>
      <c r="M15" s="205"/>
      <c r="N15" s="32"/>
      <c r="O15" s="17"/>
      <c r="P15" s="17"/>
      <c r="Q15" s="17"/>
      <c r="R15" s="17"/>
      <c r="S15" s="17"/>
      <c r="T15" s="17"/>
      <c r="U15" s="17"/>
      <c r="V15" s="17"/>
      <c r="W15" s="17"/>
      <c r="X15" s="17"/>
      <c r="Y15" s="17"/>
      <c r="Z15" s="17"/>
      <c r="AA15" s="17"/>
      <c r="AB15" s="17"/>
      <c r="AC15" s="17"/>
      <c r="AD15" s="17"/>
      <c r="AE15" s="17"/>
      <c r="AF15" s="17"/>
    </row>
    <row r="16" spans="1:32" s="18" customFormat="1" ht="15" customHeight="1" x14ac:dyDescent="0.2">
      <c r="A16" s="102" t="s">
        <v>7</v>
      </c>
      <c r="B16" s="50"/>
      <c r="C16" s="50"/>
      <c r="D16" s="141"/>
      <c r="E16" s="141">
        <f t="shared" si="0"/>
        <v>0</v>
      </c>
      <c r="F16" s="47"/>
      <c r="G16" s="48"/>
      <c r="H16" s="205"/>
      <c r="I16" s="205"/>
      <c r="J16" s="47"/>
      <c r="K16" s="48"/>
      <c r="L16" s="205"/>
      <c r="M16" s="205"/>
      <c r="N16" s="32"/>
      <c r="O16" s="17"/>
      <c r="P16" s="17"/>
      <c r="Q16" s="17"/>
      <c r="R16" s="17"/>
      <c r="S16" s="17"/>
      <c r="T16" s="17"/>
      <c r="U16" s="17"/>
      <c r="V16" s="17"/>
      <c r="W16" s="17"/>
      <c r="X16" s="17"/>
      <c r="Y16" s="17"/>
      <c r="Z16" s="17"/>
      <c r="AA16" s="17"/>
      <c r="AB16" s="17"/>
      <c r="AC16" s="17"/>
      <c r="AD16" s="17"/>
      <c r="AE16" s="17"/>
      <c r="AF16" s="17"/>
    </row>
    <row r="17" spans="1:32" s="18" customFormat="1" ht="15" customHeight="1" x14ac:dyDescent="0.2">
      <c r="A17" s="102" t="s">
        <v>150</v>
      </c>
      <c r="B17" s="50"/>
      <c r="C17" s="50"/>
      <c r="D17" s="141"/>
      <c r="E17" s="141">
        <f t="shared" si="0"/>
        <v>0</v>
      </c>
      <c r="F17" s="47"/>
      <c r="G17" s="48"/>
      <c r="H17" s="205"/>
      <c r="I17" s="205"/>
      <c r="J17" s="47"/>
      <c r="K17" s="48"/>
      <c r="L17" s="205"/>
      <c r="M17" s="205"/>
      <c r="N17" s="32"/>
      <c r="O17" s="17"/>
      <c r="P17" s="17"/>
      <c r="Q17" s="17"/>
      <c r="R17" s="17"/>
      <c r="S17" s="17"/>
      <c r="T17" s="17"/>
      <c r="U17" s="17"/>
      <c r="V17" s="17"/>
      <c r="W17" s="17"/>
      <c r="X17" s="17"/>
      <c r="Y17" s="17"/>
      <c r="Z17" s="17"/>
      <c r="AA17" s="17"/>
      <c r="AB17" s="17"/>
      <c r="AC17" s="17"/>
      <c r="AD17" s="17"/>
      <c r="AE17" s="17"/>
      <c r="AF17" s="17"/>
    </row>
    <row r="18" spans="1:32" s="18" customFormat="1" ht="15" customHeight="1" x14ac:dyDescent="0.2">
      <c r="A18" s="102" t="s">
        <v>10</v>
      </c>
      <c r="B18" s="50"/>
      <c r="C18" s="50"/>
      <c r="D18" s="141"/>
      <c r="E18" s="141">
        <f t="shared" si="0"/>
        <v>0</v>
      </c>
      <c r="F18" s="47"/>
      <c r="G18" s="48"/>
      <c r="H18" s="205"/>
      <c r="I18" s="205"/>
      <c r="J18" s="47"/>
      <c r="K18" s="48"/>
      <c r="L18" s="205"/>
      <c r="M18" s="205"/>
      <c r="N18" s="32"/>
      <c r="O18" s="17"/>
      <c r="P18" s="17"/>
      <c r="Q18" s="17"/>
      <c r="R18" s="17"/>
      <c r="S18" s="17"/>
      <c r="T18" s="17"/>
      <c r="U18" s="17"/>
      <c r="V18" s="17"/>
      <c r="W18" s="17"/>
      <c r="X18" s="17"/>
      <c r="Y18" s="17"/>
      <c r="Z18" s="17"/>
      <c r="AA18" s="17"/>
      <c r="AB18" s="17"/>
      <c r="AC18" s="17"/>
      <c r="AD18" s="17"/>
      <c r="AE18" s="17"/>
      <c r="AF18" s="17"/>
    </row>
    <row r="19" spans="1:32" s="18" customFormat="1" ht="15" customHeight="1" x14ac:dyDescent="0.2">
      <c r="A19" s="102" t="s">
        <v>9</v>
      </c>
      <c r="B19" s="50"/>
      <c r="C19" s="50"/>
      <c r="D19" s="141"/>
      <c r="E19" s="141">
        <f t="shared" si="0"/>
        <v>0</v>
      </c>
      <c r="F19" s="47"/>
      <c r="G19" s="48"/>
      <c r="H19" s="205"/>
      <c r="I19" s="205"/>
      <c r="J19" s="47"/>
      <c r="K19" s="48"/>
      <c r="L19" s="205"/>
      <c r="M19" s="205"/>
      <c r="N19" s="32"/>
      <c r="O19" s="17"/>
      <c r="P19" s="17"/>
      <c r="Q19" s="17"/>
      <c r="R19" s="17"/>
      <c r="S19" s="17"/>
      <c r="T19" s="17"/>
      <c r="U19" s="17"/>
      <c r="V19" s="17"/>
      <c r="W19" s="17"/>
      <c r="X19" s="17"/>
      <c r="Y19" s="17"/>
      <c r="Z19" s="17"/>
      <c r="AA19" s="17"/>
      <c r="AB19" s="17"/>
      <c r="AC19" s="17"/>
      <c r="AD19" s="17"/>
      <c r="AE19" s="17"/>
      <c r="AF19" s="17"/>
    </row>
    <row r="20" spans="1:32" s="18" customFormat="1" ht="15" customHeight="1" x14ac:dyDescent="0.2">
      <c r="A20" s="102" t="s">
        <v>8</v>
      </c>
      <c r="B20" s="50"/>
      <c r="C20" s="50"/>
      <c r="D20" s="141"/>
      <c r="E20" s="141">
        <f t="shared" si="0"/>
        <v>0</v>
      </c>
      <c r="F20" s="47"/>
      <c r="G20" s="48"/>
      <c r="H20" s="205"/>
      <c r="I20" s="205"/>
      <c r="J20" s="47"/>
      <c r="K20" s="48"/>
      <c r="L20" s="205"/>
      <c r="M20" s="205"/>
      <c r="N20" s="32"/>
      <c r="O20" s="17"/>
      <c r="P20" s="17"/>
      <c r="Q20" s="17"/>
      <c r="R20" s="17"/>
      <c r="S20" s="17"/>
      <c r="T20" s="17"/>
      <c r="U20" s="17"/>
      <c r="V20" s="17"/>
      <c r="W20" s="17"/>
      <c r="X20" s="17"/>
      <c r="Y20" s="17"/>
      <c r="Z20" s="17"/>
      <c r="AA20" s="17"/>
      <c r="AB20" s="17"/>
      <c r="AC20" s="17"/>
      <c r="AD20" s="17"/>
      <c r="AE20" s="17"/>
      <c r="AF20" s="17"/>
    </row>
    <row r="21" spans="1:32" s="18" customFormat="1" ht="15" customHeight="1" x14ac:dyDescent="0.2">
      <c r="A21" s="102" t="s">
        <v>11</v>
      </c>
      <c r="B21" s="50"/>
      <c r="C21" s="50"/>
      <c r="D21" s="141"/>
      <c r="E21" s="141">
        <f t="shared" si="0"/>
        <v>0</v>
      </c>
      <c r="F21" s="47"/>
      <c r="G21" s="48"/>
      <c r="H21" s="205"/>
      <c r="I21" s="205"/>
      <c r="J21" s="47"/>
      <c r="K21" s="48"/>
      <c r="L21" s="205"/>
      <c r="M21" s="205"/>
      <c r="N21" s="32"/>
      <c r="O21" s="17"/>
      <c r="P21" s="17"/>
      <c r="Q21" s="17"/>
      <c r="R21" s="17"/>
      <c r="S21" s="17"/>
      <c r="T21" s="17"/>
      <c r="U21" s="17"/>
      <c r="V21" s="17"/>
      <c r="W21" s="17"/>
      <c r="X21" s="17"/>
      <c r="Y21" s="17"/>
      <c r="Z21" s="17"/>
      <c r="AA21" s="17"/>
      <c r="AB21" s="17"/>
      <c r="AC21" s="17"/>
      <c r="AD21" s="17"/>
      <c r="AE21" s="17"/>
      <c r="AF21" s="17"/>
    </row>
    <row r="22" spans="1:32" s="18" customFormat="1" ht="15" customHeight="1" x14ac:dyDescent="0.2">
      <c r="A22" s="102" t="s">
        <v>151</v>
      </c>
      <c r="B22" s="50"/>
      <c r="C22" s="50"/>
      <c r="D22" s="141"/>
      <c r="E22" s="141">
        <f t="shared" si="0"/>
        <v>0</v>
      </c>
      <c r="F22" s="47"/>
      <c r="G22" s="48"/>
      <c r="H22" s="205"/>
      <c r="I22" s="205"/>
      <c r="J22" s="47"/>
      <c r="K22" s="48"/>
      <c r="L22" s="205"/>
      <c r="M22" s="205"/>
      <c r="N22" s="32"/>
      <c r="O22" s="17"/>
      <c r="P22" s="17"/>
      <c r="Q22" s="17"/>
      <c r="R22" s="17"/>
      <c r="S22" s="17"/>
      <c r="T22" s="17"/>
      <c r="U22" s="17"/>
      <c r="V22" s="17"/>
      <c r="W22" s="17"/>
      <c r="X22" s="17"/>
      <c r="Y22" s="17"/>
      <c r="Z22" s="17"/>
      <c r="AA22" s="17"/>
      <c r="AB22" s="17"/>
      <c r="AC22" s="17"/>
      <c r="AD22" s="17"/>
      <c r="AE22" s="17"/>
      <c r="AF22" s="17"/>
    </row>
    <row r="23" spans="1:32" s="18" customFormat="1" ht="15" customHeight="1" x14ac:dyDescent="0.2">
      <c r="A23" s="123" t="s">
        <v>12</v>
      </c>
      <c r="B23" s="50"/>
      <c r="C23" s="50"/>
      <c r="D23" s="141"/>
      <c r="E23" s="141">
        <f t="shared" si="0"/>
        <v>0</v>
      </c>
      <c r="F23" s="98"/>
      <c r="G23" s="48"/>
      <c r="H23" s="193">
        <f>(_xlfn.IFNA(VLOOKUP($A15,'Benefits Drivers'!$A$6:$F$13,3,FALSE)*H$15,0))+(_xlfn.IFNA(VLOOKUP($A16,'Benefits Drivers'!$A$6:$F$13,3,FALSE)*H$16,0))+(_xlfn.IFNA(VLOOKUP($A17,'Benefits Drivers'!$A$6:$F$13,3,FALSE)*H$17,0))+(_xlfn.IFNA(VLOOKUP($A18,'Benefits Drivers'!$A$6:$F$13,3,FALSE)*H$18,0))+(_xlfn.IFNA(VLOOKUP($A19,'Benefits Drivers'!$A$6:$F$13,3,FALSE)*H$19,0))+(_xlfn.IFNA(VLOOKUP($A21,'Benefits Drivers'!$A$6:$F$13,3,FALSE)*H$21,0))+(_xlfn.IFNA(VLOOKUP($A22,'Benefits Drivers'!$A$6:$F$13,3,FALSE)*H$22,0))+(_xlfn.IFNA(VLOOKUP($A20,'Benefits Drivers'!$A$6:$F$13,3,FALSE)*H$20,0))</f>
        <v>0</v>
      </c>
      <c r="I23" s="193">
        <f>(_xlfn.IFNA(VLOOKUP($A15,'Benefits Drivers'!$A$6:$F$13,4,FALSE)*I$15,0))+(_xlfn.IFNA(VLOOKUP($A16,'Benefits Drivers'!$A$6:$F$13,4,FALSE)*I$16,0))+(_xlfn.IFNA(VLOOKUP($A17,'Benefits Drivers'!$A$6:$F$13,4,FALSE)*I$17,0))+(_xlfn.IFNA(VLOOKUP($A18,'Benefits Drivers'!$A$6:$F$13,4,FALSE)*I$18,0))+(_xlfn.IFNA(VLOOKUP($A19,'Benefits Drivers'!$A$6:$F$13,4,FALSE)*I$19,0))+(_xlfn.IFNA(VLOOKUP($A21,'Benefits Drivers'!$A$6:$F$13,4,FALSE)*I$21,0))+(_xlfn.IFNA(VLOOKUP($A22,'Benefits Drivers'!$A$6:$F$13,4,FALSE)*I$22,0))+(_xlfn.IFNA(VLOOKUP($A20,'Benefits Drivers'!$A$6:$F$13,4,FALSE)*I$20,0))</f>
        <v>0</v>
      </c>
      <c r="J23" s="193"/>
      <c r="K23" s="48"/>
      <c r="L23" s="193">
        <f>(_xlfn.IFNA(VLOOKUP($A15,'Benefits Drivers'!$A$6:$F$13,5,FALSE)*L$15,0))+(_xlfn.IFNA(VLOOKUP($A16,'Benefits Drivers'!$A$6:$F$13,5,FALSE)*L$16,0))+(_xlfn.IFNA(VLOOKUP($A17,'Benefits Drivers'!$A$6:$F$13,5,FALSE)*L$17,0))+(_xlfn.IFNA(VLOOKUP($A18,'Benefits Drivers'!$A$6:$F$13,5,FALSE)*L$18,0))+(_xlfn.IFNA(VLOOKUP($A19,'Benefits Drivers'!$A$6:$F$13,5,FALSE)*L$19,0))+(_xlfn.IFNA(VLOOKUP($A21,'Benefits Drivers'!$A$6:$F$13,5,FALSE)*L$21,0))+(_xlfn.IFNA(VLOOKUP($A22,'Benefits Drivers'!$A$6:$F$13,5,FALSE)*L$22,0))+(_xlfn.IFNA(VLOOKUP($A20,'Benefits Drivers'!$A$6:$F$13,5,FALSE)*L$20,0))</f>
        <v>0</v>
      </c>
      <c r="M23" s="193">
        <f>(_xlfn.IFNA(VLOOKUP($A15,'Benefits Drivers'!$A$6:$F$13,6,FALSE)*M$15,0))+(_xlfn.IFNA(VLOOKUP($A16,'Benefits Drivers'!$A$6:$F$13,6,FALSE)*M$16,0))+(_xlfn.IFNA(VLOOKUP($A17,'Benefits Drivers'!$A$6:$F$13,6,FALSE)*M$17,0))+(_xlfn.IFNA(VLOOKUP($A18,'Benefits Drivers'!$A$6:$F$13,6,FALSE)*M$18,0))+(_xlfn.IFNA(VLOOKUP($A19,'Benefits Drivers'!$A$6:$F$13,6,FALSE)*M$19,0))+(_xlfn.IFNA(VLOOKUP($A21,'Benefits Drivers'!$A$6:$F$13,6,FALSE)*M$21,0))+(_xlfn.IFNA(VLOOKUP($A22,'Benefits Drivers'!$A$6:$F$13,6,FALSE)*M$22,0))+(_xlfn.IFNA(VLOOKUP($A20,'Benefits Drivers'!$A$6:$F$13,6,FALSE)*M$20,0))</f>
        <v>0</v>
      </c>
      <c r="N23" s="32"/>
      <c r="O23" s="17"/>
      <c r="P23" s="17"/>
      <c r="Q23" s="17"/>
      <c r="R23" s="17"/>
      <c r="S23" s="17"/>
      <c r="T23" s="17"/>
      <c r="U23" s="17"/>
      <c r="V23" s="17"/>
      <c r="W23" s="17"/>
      <c r="X23" s="17"/>
      <c r="Y23" s="17"/>
      <c r="Z23" s="17"/>
      <c r="AA23" s="17"/>
      <c r="AB23" s="17"/>
      <c r="AC23" s="17"/>
      <c r="AD23" s="17"/>
      <c r="AE23" s="17"/>
      <c r="AF23" s="17"/>
    </row>
    <row r="24" spans="1:32" s="20" customFormat="1" ht="15" customHeight="1" x14ac:dyDescent="0.25">
      <c r="A24" s="105" t="s">
        <v>31</v>
      </c>
      <c r="B24" s="106">
        <f>SUM(B15:B23)</f>
        <v>0</v>
      </c>
      <c r="C24" s="106">
        <f t="shared" ref="C24" si="1">SUM(C15:C23)</f>
        <v>0</v>
      </c>
      <c r="D24" s="183">
        <f t="shared" ref="D24:M24" si="2">SUM(D15:D23)</f>
        <v>0</v>
      </c>
      <c r="E24" s="183">
        <f t="shared" si="2"/>
        <v>0</v>
      </c>
      <c r="F24" s="107">
        <f t="shared" si="2"/>
        <v>0</v>
      </c>
      <c r="G24" s="48"/>
      <c r="H24" s="107">
        <f t="shared" si="2"/>
        <v>0</v>
      </c>
      <c r="I24" s="107">
        <f t="shared" si="2"/>
        <v>0</v>
      </c>
      <c r="J24" s="107">
        <f t="shared" si="2"/>
        <v>0</v>
      </c>
      <c r="K24" s="48"/>
      <c r="L24" s="107">
        <f t="shared" si="2"/>
        <v>0</v>
      </c>
      <c r="M24" s="107">
        <f t="shared" si="2"/>
        <v>0</v>
      </c>
      <c r="N24" s="32"/>
      <c r="O24" s="19"/>
      <c r="P24" s="19"/>
      <c r="Q24" s="19"/>
      <c r="R24" s="19"/>
      <c r="S24" s="19"/>
      <c r="T24" s="19"/>
      <c r="U24" s="19"/>
      <c r="V24" s="19"/>
      <c r="W24" s="19"/>
      <c r="X24" s="19"/>
      <c r="Y24" s="19"/>
      <c r="Z24" s="19"/>
      <c r="AA24" s="19"/>
      <c r="AB24" s="19"/>
      <c r="AC24" s="19"/>
      <c r="AD24" s="19"/>
      <c r="AE24" s="19"/>
      <c r="AF24" s="19"/>
    </row>
    <row r="25" spans="1:32" s="7" customFormat="1" ht="30" x14ac:dyDescent="0.2">
      <c r="A25" s="126" t="s">
        <v>153</v>
      </c>
      <c r="B25" s="50"/>
      <c r="C25" s="50"/>
      <c r="D25" s="141"/>
      <c r="E25" s="141">
        <f t="shared" si="0"/>
        <v>0</v>
      </c>
      <c r="F25" s="47"/>
      <c r="G25" s="48"/>
      <c r="H25" s="116"/>
      <c r="I25" s="116"/>
      <c r="J25" s="47"/>
      <c r="K25" s="48"/>
      <c r="L25" s="116"/>
      <c r="M25" s="116"/>
      <c r="N25" s="32"/>
      <c r="O25" s="6"/>
      <c r="P25" s="6"/>
      <c r="Q25" s="6"/>
      <c r="R25" s="6"/>
      <c r="S25" s="6"/>
      <c r="T25" s="6"/>
      <c r="U25" s="6"/>
      <c r="V25" s="6"/>
      <c r="W25" s="6"/>
      <c r="X25" s="6"/>
      <c r="Y25" s="6"/>
      <c r="Z25" s="6"/>
      <c r="AA25" s="6"/>
      <c r="AB25" s="6"/>
      <c r="AC25" s="6"/>
      <c r="AD25" s="6"/>
      <c r="AE25" s="6"/>
      <c r="AF25" s="6"/>
    </row>
    <row r="26" spans="1:32" s="7" customFormat="1" ht="15" customHeight="1" x14ac:dyDescent="0.2">
      <c r="A26" s="127" t="s">
        <v>13</v>
      </c>
      <c r="B26" s="50"/>
      <c r="C26" s="50"/>
      <c r="D26" s="141"/>
      <c r="E26" s="141">
        <f t="shared" si="0"/>
        <v>0</v>
      </c>
      <c r="F26" s="47"/>
      <c r="G26" s="48"/>
      <c r="H26" s="116"/>
      <c r="I26" s="116"/>
      <c r="J26" s="47"/>
      <c r="K26" s="48"/>
      <c r="L26" s="116"/>
      <c r="M26" s="116"/>
      <c r="N26" s="32"/>
      <c r="O26" s="6"/>
      <c r="P26" s="6"/>
      <c r="Q26" s="6"/>
      <c r="R26" s="6"/>
      <c r="S26" s="6"/>
      <c r="T26" s="6"/>
      <c r="U26" s="6"/>
      <c r="V26" s="6"/>
      <c r="W26" s="6"/>
      <c r="X26" s="6"/>
      <c r="Y26" s="6"/>
      <c r="Z26" s="6"/>
      <c r="AA26" s="6"/>
      <c r="AB26" s="6"/>
      <c r="AC26" s="6"/>
      <c r="AD26" s="6"/>
      <c r="AE26" s="6"/>
      <c r="AF26" s="6"/>
    </row>
    <row r="27" spans="1:32" s="7" customFormat="1" ht="15" customHeight="1" x14ac:dyDescent="0.2">
      <c r="A27" s="127" t="s">
        <v>16</v>
      </c>
      <c r="B27" s="50"/>
      <c r="C27" s="50"/>
      <c r="D27" s="141"/>
      <c r="E27" s="141">
        <f t="shared" si="0"/>
        <v>0</v>
      </c>
      <c r="F27" s="47"/>
      <c r="G27" s="48"/>
      <c r="H27" s="116"/>
      <c r="I27" s="116"/>
      <c r="J27" s="47"/>
      <c r="K27" s="48"/>
      <c r="L27" s="116"/>
      <c r="M27" s="116"/>
      <c r="N27" s="32"/>
      <c r="O27" s="6"/>
      <c r="P27" s="6"/>
      <c r="Q27" s="6"/>
      <c r="R27" s="6"/>
      <c r="S27" s="6"/>
      <c r="T27" s="6"/>
      <c r="U27" s="6"/>
      <c r="V27" s="6"/>
      <c r="W27" s="6"/>
      <c r="X27" s="6"/>
      <c r="Y27" s="6"/>
      <c r="Z27" s="6"/>
      <c r="AA27" s="6"/>
      <c r="AB27" s="6"/>
      <c r="AC27" s="6"/>
      <c r="AD27" s="6"/>
      <c r="AE27" s="6"/>
      <c r="AF27" s="6"/>
    </row>
    <row r="28" spans="1:32" s="20" customFormat="1" ht="15.75" x14ac:dyDescent="0.25">
      <c r="A28" s="108" t="s">
        <v>14</v>
      </c>
      <c r="B28" s="109">
        <f>SUM(B24:B27)</f>
        <v>0</v>
      </c>
      <c r="C28" s="109">
        <f>SUM(C24:C27)</f>
        <v>0</v>
      </c>
      <c r="D28" s="184">
        <f t="shared" ref="D28:E28" si="3">SUM(D24:D27)</f>
        <v>0</v>
      </c>
      <c r="E28" s="184">
        <f t="shared" si="3"/>
        <v>0</v>
      </c>
      <c r="F28" s="110"/>
      <c r="G28" s="48"/>
      <c r="H28" s="110">
        <f>SUM(H24:H27)</f>
        <v>0</v>
      </c>
      <c r="I28" s="110">
        <f>SUM(I24:I27)</f>
        <v>0</v>
      </c>
      <c r="J28" s="110"/>
      <c r="K28" s="48"/>
      <c r="L28" s="110">
        <f>SUM(L24:L27)</f>
        <v>0</v>
      </c>
      <c r="M28" s="110">
        <f>SUM(M24:M27)</f>
        <v>0</v>
      </c>
      <c r="N28" s="44"/>
      <c r="O28" s="19"/>
      <c r="P28" s="19"/>
      <c r="Q28" s="19"/>
      <c r="R28" s="19"/>
      <c r="S28" s="19"/>
      <c r="T28" s="19"/>
      <c r="U28" s="19"/>
      <c r="V28" s="19"/>
      <c r="W28" s="19"/>
      <c r="X28" s="19"/>
      <c r="Y28" s="19"/>
      <c r="Z28" s="19"/>
      <c r="AA28" s="19"/>
      <c r="AB28" s="19"/>
      <c r="AC28" s="19"/>
      <c r="AD28" s="19"/>
      <c r="AE28" s="19"/>
      <c r="AF28" s="19"/>
    </row>
    <row r="29" spans="1:32" s="20" customFormat="1" ht="17.25" customHeight="1" thickBot="1" x14ac:dyDescent="0.3">
      <c r="A29" s="117" t="s">
        <v>47</v>
      </c>
      <c r="B29" s="118">
        <f>+B11-B28</f>
        <v>0</v>
      </c>
      <c r="C29" s="118">
        <f>+C11-C28</f>
        <v>0</v>
      </c>
      <c r="D29" s="185">
        <f t="shared" ref="D29" si="4">+D11-D28</f>
        <v>0</v>
      </c>
      <c r="E29" s="185">
        <f t="shared" ref="E29" si="5">+E11-E28</f>
        <v>0</v>
      </c>
      <c r="F29" s="119"/>
      <c r="G29" s="115"/>
      <c r="H29" s="119">
        <f>+H11-H28</f>
        <v>0</v>
      </c>
      <c r="I29" s="119">
        <f>+I11-I28</f>
        <v>0</v>
      </c>
      <c r="J29" s="119"/>
      <c r="K29" s="115"/>
      <c r="L29" s="119">
        <f>+L11-L28</f>
        <v>0</v>
      </c>
      <c r="M29" s="120">
        <f>+M11-M28</f>
        <v>0</v>
      </c>
      <c r="N29" s="44"/>
      <c r="O29" s="19"/>
      <c r="P29" s="19"/>
      <c r="Q29" s="19"/>
      <c r="R29" s="19"/>
      <c r="S29" s="19"/>
      <c r="T29" s="19"/>
      <c r="U29" s="19"/>
      <c r="V29" s="19"/>
      <c r="W29" s="19"/>
      <c r="X29" s="19"/>
      <c r="Y29" s="19"/>
      <c r="Z29" s="19"/>
      <c r="AA29" s="19"/>
      <c r="AB29" s="19"/>
      <c r="AC29" s="19"/>
      <c r="AD29" s="19"/>
      <c r="AE29" s="19"/>
      <c r="AF29" s="19"/>
    </row>
    <row r="30" spans="1:32" s="7" customFormat="1" ht="9" customHeight="1" thickTop="1" x14ac:dyDescent="0.2">
      <c r="A30" s="104"/>
      <c r="B30" s="100"/>
      <c r="C30" s="100"/>
      <c r="D30" s="186"/>
      <c r="E30" s="187"/>
      <c r="F30" s="53"/>
      <c r="G30" s="48"/>
      <c r="H30" s="53"/>
      <c r="I30" s="53"/>
      <c r="J30" s="114"/>
      <c r="K30" s="48"/>
      <c r="L30" s="53"/>
      <c r="M30" s="53"/>
      <c r="N30" s="43"/>
      <c r="O30" s="6"/>
      <c r="P30" s="6"/>
      <c r="Q30" s="6"/>
      <c r="R30" s="6"/>
      <c r="S30" s="6"/>
      <c r="T30" s="6"/>
      <c r="U30" s="6"/>
      <c r="V30" s="6"/>
      <c r="W30" s="6"/>
      <c r="X30" s="6"/>
      <c r="Y30" s="6"/>
      <c r="Z30" s="6"/>
      <c r="AA30" s="6"/>
      <c r="AB30" s="6"/>
      <c r="AC30" s="6"/>
      <c r="AD30" s="6"/>
      <c r="AE30" s="6"/>
      <c r="AF30" s="6"/>
    </row>
    <row r="31" spans="1:32" s="13" customFormat="1" ht="18" customHeight="1" x14ac:dyDescent="0.2">
      <c r="A31" s="123" t="s">
        <v>45</v>
      </c>
      <c r="B31" s="121"/>
      <c r="C31" s="121">
        <f>+B33</f>
        <v>0</v>
      </c>
      <c r="D31" s="188">
        <f>+C31</f>
        <v>0</v>
      </c>
      <c r="E31" s="141">
        <f t="shared" ref="E31" si="6">+C31-D31</f>
        <v>0</v>
      </c>
      <c r="F31" s="96"/>
      <c r="G31" s="48"/>
      <c r="H31" s="124">
        <f>+C33</f>
        <v>0</v>
      </c>
      <c r="I31" s="124">
        <f>+H33</f>
        <v>0</v>
      </c>
      <c r="J31" s="96"/>
      <c r="K31" s="48"/>
      <c r="L31" s="124">
        <f>+I33</f>
        <v>0</v>
      </c>
      <c r="M31" s="124">
        <f>+L33</f>
        <v>0</v>
      </c>
      <c r="N31" s="35"/>
      <c r="O31" s="12"/>
      <c r="P31" s="12"/>
      <c r="Q31" s="12"/>
      <c r="R31" s="12"/>
      <c r="S31" s="12"/>
      <c r="T31" s="12"/>
      <c r="U31" s="12"/>
      <c r="V31" s="12"/>
      <c r="W31" s="12"/>
      <c r="X31" s="12"/>
      <c r="Y31" s="12"/>
      <c r="Z31" s="12"/>
      <c r="AA31" s="12"/>
      <c r="AB31" s="12"/>
      <c r="AC31" s="12"/>
      <c r="AD31" s="12"/>
      <c r="AE31" s="12"/>
      <c r="AF31" s="12"/>
    </row>
    <row r="32" spans="1:32" s="139" customFormat="1" ht="15.75" x14ac:dyDescent="0.2">
      <c r="A32" s="132" t="s">
        <v>47</v>
      </c>
      <c r="B32" s="133">
        <f>+B29</f>
        <v>0</v>
      </c>
      <c r="C32" s="133">
        <f>+C29</f>
        <v>0</v>
      </c>
      <c r="D32" s="143">
        <f>+D29</f>
        <v>0</v>
      </c>
      <c r="E32" s="143">
        <f>+E29</f>
        <v>0</v>
      </c>
      <c r="F32" s="135"/>
      <c r="G32" s="136"/>
      <c r="H32" s="134">
        <f>+H29</f>
        <v>0</v>
      </c>
      <c r="I32" s="134">
        <f>+I29</f>
        <v>0</v>
      </c>
      <c r="J32" s="135"/>
      <c r="K32" s="136"/>
      <c r="L32" s="134">
        <f>+L29</f>
        <v>0</v>
      </c>
      <c r="M32" s="134">
        <f>+M29</f>
        <v>0</v>
      </c>
      <c r="N32" s="137"/>
      <c r="O32" s="138"/>
      <c r="P32" s="138"/>
      <c r="Q32" s="138"/>
      <c r="R32" s="138"/>
      <c r="S32" s="138"/>
      <c r="T32" s="138"/>
      <c r="U32" s="138"/>
      <c r="V32" s="138"/>
      <c r="W32" s="138"/>
      <c r="X32" s="138"/>
      <c r="Y32" s="138"/>
      <c r="Z32" s="138"/>
      <c r="AA32" s="138"/>
      <c r="AB32" s="138"/>
      <c r="AC32" s="138"/>
      <c r="AD32" s="138"/>
      <c r="AE32" s="138"/>
      <c r="AF32" s="138"/>
    </row>
    <row r="33" spans="1:32" s="7" customFormat="1" ht="15.75" x14ac:dyDescent="0.2">
      <c r="A33" s="123" t="s">
        <v>46</v>
      </c>
      <c r="B33" s="121">
        <f>+B31+B32</f>
        <v>0</v>
      </c>
      <c r="C33" s="121">
        <f>+C31+C32</f>
        <v>0</v>
      </c>
      <c r="D33" s="188">
        <f>+D31+D32</f>
        <v>0</v>
      </c>
      <c r="E33" s="188">
        <f>+E31+E32</f>
        <v>0</v>
      </c>
      <c r="F33" s="96"/>
      <c r="G33" s="48"/>
      <c r="H33" s="124">
        <f>+H31+H32</f>
        <v>0</v>
      </c>
      <c r="I33" s="124">
        <f>+I31+I32</f>
        <v>0</v>
      </c>
      <c r="J33" s="96"/>
      <c r="K33" s="48"/>
      <c r="L33" s="124">
        <f>+L31+L32</f>
        <v>0</v>
      </c>
      <c r="M33" s="124">
        <f>+M31+M32</f>
        <v>0</v>
      </c>
      <c r="N33" s="43"/>
      <c r="O33" s="6"/>
      <c r="P33" s="6"/>
      <c r="Q33" s="6"/>
      <c r="R33" s="6"/>
      <c r="S33" s="6"/>
      <c r="T33" s="6"/>
      <c r="U33" s="6"/>
      <c r="V33" s="6"/>
      <c r="W33" s="6"/>
      <c r="X33" s="6"/>
      <c r="Y33" s="6"/>
      <c r="Z33" s="6"/>
      <c r="AA33" s="6"/>
      <c r="AB33" s="6"/>
      <c r="AC33" s="6"/>
      <c r="AD33" s="6"/>
      <c r="AE33" s="6"/>
      <c r="AF33" s="6"/>
    </row>
    <row r="34" spans="1:32" x14ac:dyDescent="0.2">
      <c r="B34" s="22"/>
      <c r="C34" s="22"/>
    </row>
  </sheetData>
  <protectedRanges>
    <protectedRange sqref="A34:XFD515" name="Range3"/>
    <protectedRange sqref="H25:I27 L25:M27 H10:I10 L10:M10" name="UnitInput"/>
    <protectedRange sqref="O1:IJ1 O10:IJ1048576 O3:IJ3 W8:IJ9" name="Range2"/>
    <protectedRange sqref="O4:IJ4 W5:IJ5 O5:V9" name="Range2_1"/>
    <protectedRange sqref="W6:IJ7" name="Range2_2"/>
    <protectedRange sqref="O2:IJ2" name="Range2_3"/>
    <protectedRange sqref="H15:I22" name="UnitInput_1"/>
    <protectedRange sqref="L15:M22" name="UnitInput_2"/>
  </protectedRanges>
  <mergeCells count="5">
    <mergeCell ref="A4:M4"/>
    <mergeCell ref="L6:M6"/>
    <mergeCell ref="H6:I6"/>
    <mergeCell ref="B6:E6"/>
    <mergeCell ref="A5:M5"/>
  </mergeCells>
  <dataValidations count="1">
    <dataValidation type="decimal" allowBlank="1" showInputMessage="1" showErrorMessage="1" error="You must enter a numerical value in this cell" sqref="L10:M10 H15:I22 L25:M27 H10:I10 H25:I27 L15:M22">
      <formula1>-100000000000000</formula1>
      <formula2>100000000000000</formula2>
    </dataValidation>
  </dataValidations>
  <pageMargins left="0.25" right="0.25" top="0.13" bottom="0.14000000000000001" header="0" footer="0"/>
  <pageSetup scale="61"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7030A0"/>
    <pageSetUpPr fitToPage="1"/>
  </sheetPr>
  <dimension ref="A1:AF35"/>
  <sheetViews>
    <sheetView zoomScaleNormal="100" zoomScaleSheetLayoutView="100" workbookViewId="0">
      <selection activeCell="A4" sqref="A4:M4"/>
    </sheetView>
  </sheetViews>
  <sheetFormatPr defaultColWidth="9.140625" defaultRowHeight="12.75" x14ac:dyDescent="0.2"/>
  <cols>
    <col min="1" max="1" width="42.140625" style="1" customWidth="1"/>
    <col min="2" max="5" width="16.7109375" style="1" customWidth="1"/>
    <col min="6" max="6" width="16.7109375" style="1" hidden="1" customWidth="1"/>
    <col min="7" max="7" width="1.85546875" style="28" customWidth="1"/>
    <col min="8" max="9" width="16.7109375" style="1" customWidth="1"/>
    <col min="10" max="10" width="16.7109375" style="1" hidden="1" customWidth="1"/>
    <col min="11" max="11" width="1.85546875" style="28" customWidth="1"/>
    <col min="12" max="13" width="16.7109375" style="1" customWidth="1"/>
    <col min="14" max="14" width="0" style="1" hidden="1" customWidth="1"/>
    <col min="15" max="16384" width="9.140625" style="1"/>
  </cols>
  <sheetData>
    <row r="1" spans="1:32" ht="18.75" x14ac:dyDescent="0.2">
      <c r="A1" s="21"/>
      <c r="B1" s="21"/>
      <c r="C1" s="21"/>
      <c r="D1" s="21"/>
      <c r="E1" s="21"/>
      <c r="F1" s="21"/>
      <c r="G1" s="21"/>
      <c r="H1" s="21"/>
      <c r="I1" s="21"/>
      <c r="J1" s="39"/>
      <c r="K1" s="21"/>
      <c r="L1" s="39"/>
      <c r="M1" s="39"/>
      <c r="N1" s="3"/>
      <c r="O1" s="3"/>
      <c r="P1" s="3"/>
      <c r="Q1" s="3"/>
      <c r="R1" s="3"/>
      <c r="S1" s="3"/>
      <c r="T1" s="3"/>
      <c r="U1" s="3"/>
      <c r="V1" s="3"/>
      <c r="W1" s="3"/>
      <c r="X1" s="3"/>
      <c r="Y1" s="3"/>
      <c r="Z1" s="3"/>
      <c r="AA1" s="3"/>
      <c r="AB1" s="3"/>
      <c r="AC1" s="3"/>
      <c r="AD1" s="3"/>
      <c r="AE1" s="3"/>
    </row>
    <row r="2" spans="1:32" s="21" customFormat="1" x14ac:dyDescent="0.2"/>
    <row r="3" spans="1:32" ht="15" x14ac:dyDescent="0.2">
      <c r="A3" s="21"/>
      <c r="B3" s="21"/>
      <c r="C3" s="21"/>
      <c r="D3" s="21"/>
      <c r="E3" s="21"/>
      <c r="F3" s="21"/>
      <c r="G3" s="21"/>
      <c r="H3" s="21"/>
      <c r="I3" s="21"/>
      <c r="J3" s="38"/>
      <c r="K3" s="29"/>
      <c r="L3" s="38"/>
      <c r="M3" s="38"/>
      <c r="N3" s="3"/>
      <c r="O3" s="3"/>
      <c r="P3" s="3"/>
      <c r="Q3" s="3"/>
      <c r="R3" s="3"/>
      <c r="S3" s="3"/>
      <c r="T3" s="3"/>
      <c r="U3" s="3"/>
      <c r="V3" s="3"/>
      <c r="W3" s="3"/>
      <c r="X3" s="3"/>
      <c r="Y3" s="3"/>
      <c r="Z3" s="3"/>
      <c r="AA3" s="3"/>
      <c r="AB3" s="3"/>
      <c r="AC3" s="3"/>
      <c r="AD3" s="3"/>
      <c r="AE3" s="3"/>
    </row>
    <row r="4" spans="1:32" ht="78" customHeight="1" x14ac:dyDescent="0.2">
      <c r="A4" s="432" t="s">
        <v>218</v>
      </c>
      <c r="B4" s="432"/>
      <c r="C4" s="432"/>
      <c r="D4" s="432"/>
      <c r="E4" s="432"/>
      <c r="F4" s="432"/>
      <c r="G4" s="432"/>
      <c r="H4" s="432"/>
      <c r="I4" s="432"/>
      <c r="J4" s="432"/>
      <c r="K4" s="432"/>
      <c r="L4" s="432"/>
      <c r="M4" s="432"/>
      <c r="N4" s="3"/>
      <c r="O4" s="3"/>
      <c r="P4" s="3"/>
      <c r="Q4" s="3"/>
      <c r="R4" s="3"/>
      <c r="S4" s="3"/>
      <c r="T4" s="3"/>
      <c r="U4" s="3"/>
      <c r="V4" s="3"/>
      <c r="W4" s="3"/>
      <c r="X4" s="3"/>
      <c r="Y4" s="3"/>
      <c r="Z4" s="3"/>
      <c r="AA4" s="3"/>
      <c r="AB4" s="3"/>
      <c r="AC4" s="3"/>
      <c r="AD4" s="3"/>
      <c r="AE4" s="3"/>
    </row>
    <row r="5" spans="1:32" ht="48.75" customHeight="1" x14ac:dyDescent="0.2">
      <c r="A5" s="435" t="s">
        <v>214</v>
      </c>
      <c r="B5" s="436"/>
      <c r="C5" s="436"/>
      <c r="D5" s="436"/>
      <c r="E5" s="436"/>
      <c r="F5" s="436"/>
      <c r="G5" s="436"/>
      <c r="H5" s="436"/>
      <c r="I5" s="436"/>
      <c r="J5" s="436"/>
      <c r="K5" s="436"/>
      <c r="L5" s="436"/>
      <c r="M5" s="436"/>
      <c r="N5" s="3"/>
      <c r="O5" s="3"/>
      <c r="P5" s="3"/>
      <c r="Q5" s="3"/>
      <c r="R5" s="3"/>
      <c r="S5" s="3"/>
      <c r="T5" s="3"/>
      <c r="U5" s="3"/>
      <c r="V5" s="3"/>
      <c r="W5" s="3"/>
      <c r="X5" s="3"/>
      <c r="Y5" s="3"/>
      <c r="Z5" s="3"/>
      <c r="AA5" s="3"/>
      <c r="AB5" s="3"/>
      <c r="AC5" s="3"/>
      <c r="AD5" s="3"/>
      <c r="AE5" s="3"/>
    </row>
    <row r="6" spans="1:32" s="7" customFormat="1" ht="15" customHeight="1" x14ac:dyDescent="0.2">
      <c r="A6" s="5"/>
      <c r="B6" s="433" t="s">
        <v>174</v>
      </c>
      <c r="C6" s="433"/>
      <c r="D6" s="433"/>
      <c r="E6" s="433"/>
      <c r="F6" s="31"/>
      <c r="G6" s="26"/>
      <c r="H6" s="430" t="s">
        <v>160</v>
      </c>
      <c r="I6" s="431"/>
      <c r="J6" s="31"/>
      <c r="K6" s="26"/>
      <c r="L6" s="430" t="s">
        <v>161</v>
      </c>
      <c r="M6" s="431"/>
      <c r="N6" s="31"/>
      <c r="O6" s="6"/>
      <c r="P6" s="6"/>
      <c r="Q6" s="6"/>
      <c r="R6" s="6"/>
      <c r="S6" s="6"/>
      <c r="T6" s="6"/>
      <c r="U6" s="6"/>
      <c r="V6" s="6"/>
      <c r="W6" s="6"/>
      <c r="X6" s="6"/>
      <c r="Y6" s="6"/>
      <c r="Z6" s="6"/>
      <c r="AA6" s="6"/>
      <c r="AB6" s="6"/>
      <c r="AC6" s="6"/>
      <c r="AD6" s="6"/>
      <c r="AE6" s="6"/>
      <c r="AF6" s="6"/>
    </row>
    <row r="7" spans="1:32" s="7" customFormat="1" ht="46.5" customHeight="1" x14ac:dyDescent="0.2">
      <c r="A7" s="8"/>
      <c r="B7" s="181" t="s">
        <v>41</v>
      </c>
      <c r="C7" s="181" t="s">
        <v>157</v>
      </c>
      <c r="D7" s="140" t="s">
        <v>158</v>
      </c>
      <c r="E7" s="140" t="s">
        <v>159</v>
      </c>
      <c r="F7" s="181" t="s">
        <v>0</v>
      </c>
      <c r="G7" s="9"/>
      <c r="H7" s="181" t="s">
        <v>1</v>
      </c>
      <c r="I7" s="181" t="s">
        <v>2</v>
      </c>
      <c r="J7" s="181" t="s">
        <v>0</v>
      </c>
      <c r="K7" s="9"/>
      <c r="L7" s="181" t="s">
        <v>39</v>
      </c>
      <c r="M7" s="181" t="s">
        <v>40</v>
      </c>
      <c r="N7" s="25" t="s">
        <v>0</v>
      </c>
      <c r="O7" s="6"/>
      <c r="P7" s="6"/>
      <c r="Q7" s="6"/>
      <c r="R7" s="6"/>
      <c r="S7" s="6"/>
      <c r="T7" s="6"/>
      <c r="U7" s="6"/>
      <c r="V7" s="6"/>
      <c r="W7" s="6"/>
      <c r="X7" s="6"/>
      <c r="Y7" s="6"/>
      <c r="Z7" s="6"/>
      <c r="AA7" s="6"/>
      <c r="AB7" s="6"/>
      <c r="AC7" s="6"/>
      <c r="AD7" s="6"/>
      <c r="AE7" s="6"/>
      <c r="AF7" s="6"/>
    </row>
    <row r="8" spans="1:32" s="7" customFormat="1" ht="15" customHeight="1" x14ac:dyDescent="0.2">
      <c r="A8" s="10" t="s">
        <v>21</v>
      </c>
      <c r="B8" s="35"/>
      <c r="C8" s="35"/>
      <c r="D8" s="131"/>
      <c r="E8" s="131"/>
      <c r="F8" s="35"/>
      <c r="G8" s="11"/>
      <c r="H8" s="35"/>
      <c r="I8" s="35"/>
      <c r="J8" s="35"/>
      <c r="K8" s="11"/>
      <c r="L8" s="35"/>
      <c r="M8" s="35"/>
      <c r="N8" s="35"/>
      <c r="O8" s="6"/>
      <c r="P8" s="6"/>
      <c r="Q8" s="6"/>
      <c r="R8" s="6"/>
      <c r="S8" s="6"/>
      <c r="T8" s="6"/>
      <c r="U8" s="6"/>
      <c r="V8" s="6"/>
      <c r="W8" s="6"/>
      <c r="X8" s="6"/>
      <c r="Y8" s="6"/>
      <c r="Z8" s="6"/>
      <c r="AA8" s="6"/>
      <c r="AB8" s="6"/>
      <c r="AC8" s="6"/>
      <c r="AD8" s="6"/>
      <c r="AE8" s="6"/>
      <c r="AF8" s="6"/>
    </row>
    <row r="9" spans="1:32" s="7" customFormat="1" ht="15" customHeight="1" x14ac:dyDescent="0.2">
      <c r="A9" s="10" t="s">
        <v>27</v>
      </c>
      <c r="B9" s="35"/>
      <c r="C9" s="35"/>
      <c r="D9" s="130"/>
      <c r="E9" s="130"/>
      <c r="F9" s="35"/>
      <c r="G9" s="11"/>
      <c r="H9" s="35"/>
      <c r="I9" s="35"/>
      <c r="J9" s="35"/>
      <c r="K9" s="11"/>
      <c r="L9" s="35"/>
      <c r="M9" s="35"/>
      <c r="N9" s="35"/>
      <c r="O9" s="6"/>
      <c r="P9" s="6"/>
      <c r="Q9" s="6"/>
      <c r="R9" s="6"/>
      <c r="S9" s="6"/>
      <c r="T9" s="6"/>
      <c r="U9" s="6"/>
      <c r="V9" s="6"/>
      <c r="W9" s="6"/>
      <c r="X9" s="6"/>
      <c r="Y9" s="6"/>
      <c r="Z9" s="6"/>
      <c r="AA9" s="6"/>
      <c r="AB9" s="6"/>
      <c r="AC9" s="6"/>
      <c r="AD9" s="6"/>
      <c r="AE9" s="6"/>
      <c r="AF9" s="6"/>
    </row>
    <row r="10" spans="1:32" s="13" customFormat="1" ht="15" customHeight="1" x14ac:dyDescent="0.2">
      <c r="A10" s="102" t="s">
        <v>51</v>
      </c>
      <c r="B10" s="170"/>
      <c r="C10" s="170"/>
      <c r="D10" s="144"/>
      <c r="E10" s="144">
        <f>+C10-D10</f>
        <v>0</v>
      </c>
      <c r="F10" s="146"/>
      <c r="G10" s="147"/>
      <c r="H10" s="145"/>
      <c r="I10" s="145"/>
      <c r="J10" s="146"/>
      <c r="K10" s="147"/>
      <c r="L10" s="145"/>
      <c r="M10" s="145"/>
      <c r="N10" s="32"/>
      <c r="O10" s="12"/>
      <c r="P10" s="12"/>
      <c r="Q10" s="12"/>
      <c r="R10" s="12"/>
      <c r="S10" s="12"/>
      <c r="T10" s="12"/>
      <c r="U10" s="12"/>
      <c r="V10" s="12"/>
      <c r="W10" s="12"/>
      <c r="X10" s="12"/>
      <c r="Y10" s="12"/>
      <c r="Z10" s="12"/>
      <c r="AA10" s="12"/>
      <c r="AB10" s="12"/>
      <c r="AC10" s="12"/>
      <c r="AD10" s="12"/>
      <c r="AE10" s="12"/>
      <c r="AF10" s="12"/>
    </row>
    <row r="11" spans="1:32" s="46" customFormat="1" ht="15" customHeight="1" x14ac:dyDescent="0.25">
      <c r="A11" s="108" t="s">
        <v>50</v>
      </c>
      <c r="B11" s="109">
        <f>SUM(B10:B10)</f>
        <v>0</v>
      </c>
      <c r="C11" s="109">
        <f>SUM(C10:C10)</f>
        <v>0</v>
      </c>
      <c r="D11" s="190">
        <f>SUM(D10:D10)</f>
        <v>0</v>
      </c>
      <c r="E11" s="190">
        <f>SUM(E10:E10)</f>
        <v>0</v>
      </c>
      <c r="F11" s="110"/>
      <c r="G11" s="48"/>
      <c r="H11" s="110">
        <f>SUM(H10:H10)</f>
        <v>0</v>
      </c>
      <c r="I11" s="110">
        <f>SUM(I10:I10)</f>
        <v>0</v>
      </c>
      <c r="J11" s="110">
        <f>SUM(J10:J10)</f>
        <v>0</v>
      </c>
      <c r="K11" s="48"/>
      <c r="L11" s="110">
        <f>SUM(L10:L10)</f>
        <v>0</v>
      </c>
      <c r="M11" s="110">
        <f>SUM(M10:M10)</f>
        <v>0</v>
      </c>
      <c r="N11" s="44"/>
      <c r="O11" s="45"/>
      <c r="P11" s="45"/>
      <c r="Q11" s="45"/>
      <c r="R11" s="45"/>
      <c r="S11" s="45"/>
      <c r="T11" s="45"/>
      <c r="U11" s="45"/>
      <c r="V11" s="45"/>
      <c r="W11" s="45"/>
      <c r="X11" s="45"/>
      <c r="Y11" s="45"/>
      <c r="Z11" s="45"/>
      <c r="AA11" s="45"/>
      <c r="AB11" s="45"/>
      <c r="AC11" s="45"/>
      <c r="AD11" s="45"/>
      <c r="AE11" s="45"/>
      <c r="AF11" s="45"/>
    </row>
    <row r="12" spans="1:32" s="13" customFormat="1" ht="15" customHeight="1" x14ac:dyDescent="0.2">
      <c r="A12" s="23"/>
      <c r="B12" s="35"/>
      <c r="C12" s="35"/>
      <c r="D12" s="130"/>
      <c r="E12" s="130"/>
      <c r="F12" s="35"/>
      <c r="G12" s="48"/>
      <c r="H12" s="35"/>
      <c r="I12" s="35"/>
      <c r="J12" s="35"/>
      <c r="K12" s="48"/>
      <c r="L12" s="35"/>
      <c r="M12" s="35"/>
      <c r="N12" s="35"/>
      <c r="O12" s="12"/>
      <c r="P12" s="12"/>
      <c r="Q12" s="12"/>
      <c r="R12" s="12"/>
      <c r="S12" s="12"/>
      <c r="T12" s="12"/>
      <c r="U12" s="12"/>
      <c r="V12" s="12"/>
      <c r="W12" s="12"/>
      <c r="X12" s="12"/>
      <c r="Y12" s="12"/>
      <c r="Z12" s="12"/>
      <c r="AA12" s="12"/>
      <c r="AB12" s="12"/>
      <c r="AC12" s="12"/>
      <c r="AD12" s="12"/>
      <c r="AE12" s="12"/>
      <c r="AF12" s="12"/>
    </row>
    <row r="13" spans="1:32" s="7" customFormat="1" ht="15.75" x14ac:dyDescent="0.2">
      <c r="A13" s="101" t="s">
        <v>5</v>
      </c>
      <c r="B13" s="36"/>
      <c r="C13" s="36"/>
      <c r="D13" s="130"/>
      <c r="E13" s="130"/>
      <c r="F13" s="95"/>
      <c r="G13" s="48"/>
      <c r="H13" s="95"/>
      <c r="I13" s="95"/>
      <c r="J13" s="95"/>
      <c r="K13" s="48"/>
      <c r="L13" s="95"/>
      <c r="M13" s="95"/>
      <c r="N13" s="35"/>
      <c r="O13" s="6"/>
      <c r="P13" s="6"/>
      <c r="Q13" s="6"/>
      <c r="R13" s="6"/>
      <c r="S13" s="6"/>
      <c r="T13" s="6"/>
      <c r="U13" s="6"/>
      <c r="V13" s="6"/>
      <c r="W13" s="6"/>
      <c r="X13" s="6"/>
      <c r="Y13" s="6"/>
      <c r="Z13" s="6"/>
      <c r="AA13" s="6"/>
      <c r="AB13" s="6"/>
      <c r="AC13" s="6"/>
      <c r="AD13" s="6"/>
      <c r="AE13" s="6"/>
      <c r="AF13" s="6"/>
    </row>
    <row r="14" spans="1:32" s="16" customFormat="1" ht="15" customHeight="1" x14ac:dyDescent="0.25">
      <c r="A14" s="103" t="s">
        <v>30</v>
      </c>
      <c r="B14" s="36"/>
      <c r="C14" s="36"/>
      <c r="D14" s="130"/>
      <c r="E14" s="130"/>
      <c r="F14" s="95"/>
      <c r="G14" s="48"/>
      <c r="H14" s="95"/>
      <c r="I14" s="95"/>
      <c r="J14" s="95"/>
      <c r="K14" s="48"/>
      <c r="L14" s="95"/>
      <c r="M14" s="95"/>
      <c r="N14" s="35"/>
      <c r="O14" s="15"/>
      <c r="P14" s="15"/>
      <c r="Q14" s="15"/>
      <c r="R14" s="15"/>
      <c r="S14" s="15"/>
      <c r="T14" s="15"/>
      <c r="U14" s="15"/>
      <c r="V14" s="15"/>
      <c r="W14" s="15"/>
      <c r="X14" s="15"/>
      <c r="Y14" s="15"/>
      <c r="Z14" s="15"/>
      <c r="AA14" s="15"/>
      <c r="AB14" s="15"/>
      <c r="AC14" s="15"/>
      <c r="AD14" s="15"/>
      <c r="AE14" s="15"/>
      <c r="AF14" s="15"/>
    </row>
    <row r="15" spans="1:32" s="18" customFormat="1" ht="15" customHeight="1" x14ac:dyDescent="0.2">
      <c r="A15" s="102" t="s">
        <v>155</v>
      </c>
      <c r="B15" s="36"/>
      <c r="C15" s="170"/>
      <c r="D15" s="130"/>
      <c r="E15" s="130">
        <f>+C15-D15</f>
        <v>0</v>
      </c>
      <c r="F15" s="146"/>
      <c r="G15" s="147"/>
      <c r="H15" s="205"/>
      <c r="I15" s="205"/>
      <c r="J15" s="146"/>
      <c r="K15" s="147"/>
      <c r="L15" s="205"/>
      <c r="M15" s="205"/>
      <c r="N15" s="32"/>
      <c r="O15" s="17"/>
      <c r="P15" s="17"/>
      <c r="Q15" s="17"/>
      <c r="R15" s="17"/>
      <c r="S15" s="17"/>
      <c r="T15" s="17"/>
      <c r="U15" s="17"/>
      <c r="V15" s="17"/>
      <c r="W15" s="17"/>
      <c r="X15" s="17"/>
      <c r="Y15" s="17"/>
      <c r="Z15" s="17"/>
      <c r="AA15" s="17"/>
      <c r="AB15" s="17"/>
      <c r="AC15" s="17"/>
      <c r="AD15" s="17"/>
      <c r="AE15" s="17"/>
      <c r="AF15" s="17"/>
    </row>
    <row r="16" spans="1:32" s="18" customFormat="1" ht="15" customHeight="1" x14ac:dyDescent="0.2">
      <c r="A16" s="102" t="s">
        <v>7</v>
      </c>
      <c r="B16" s="50"/>
      <c r="C16" s="50"/>
      <c r="D16" s="141"/>
      <c r="E16" s="141">
        <f>+C16-D16</f>
        <v>0</v>
      </c>
      <c r="F16" s="47"/>
      <c r="G16" s="48"/>
      <c r="H16" s="205"/>
      <c r="I16" s="205"/>
      <c r="J16" s="47"/>
      <c r="K16" s="48"/>
      <c r="L16" s="205"/>
      <c r="M16" s="205"/>
      <c r="N16" s="32"/>
      <c r="O16" s="17"/>
      <c r="P16" s="17"/>
      <c r="Q16" s="17"/>
      <c r="R16" s="17"/>
      <c r="S16" s="17"/>
      <c r="T16" s="17"/>
      <c r="U16" s="17"/>
      <c r="V16" s="17"/>
      <c r="W16" s="17"/>
      <c r="X16" s="17"/>
      <c r="Y16" s="17"/>
      <c r="Z16" s="17"/>
      <c r="AA16" s="17"/>
      <c r="AB16" s="17"/>
      <c r="AC16" s="17"/>
      <c r="AD16" s="17"/>
      <c r="AE16" s="17"/>
      <c r="AF16" s="17"/>
    </row>
    <row r="17" spans="1:32" s="18" customFormat="1" ht="15" customHeight="1" x14ac:dyDescent="0.2">
      <c r="A17" s="102" t="s">
        <v>150</v>
      </c>
      <c r="B17" s="50"/>
      <c r="C17" s="50"/>
      <c r="D17" s="141"/>
      <c r="E17" s="141">
        <f t="shared" ref="E17:E27" si="0">+C17-D17</f>
        <v>0</v>
      </c>
      <c r="F17" s="47"/>
      <c r="G17" s="48"/>
      <c r="H17" s="205"/>
      <c r="I17" s="205"/>
      <c r="J17" s="47"/>
      <c r="K17" s="48"/>
      <c r="L17" s="205"/>
      <c r="M17" s="205"/>
      <c r="N17" s="32"/>
      <c r="O17" s="17"/>
      <c r="P17" s="17"/>
      <c r="Q17" s="17"/>
      <c r="R17" s="17"/>
      <c r="S17" s="17"/>
      <c r="T17" s="17"/>
      <c r="U17" s="17"/>
      <c r="V17" s="17"/>
      <c r="W17" s="17"/>
      <c r="X17" s="17"/>
      <c r="Y17" s="17"/>
      <c r="Z17" s="17"/>
      <c r="AA17" s="17"/>
      <c r="AB17" s="17"/>
      <c r="AC17" s="17"/>
      <c r="AD17" s="17"/>
      <c r="AE17" s="17"/>
      <c r="AF17" s="17"/>
    </row>
    <row r="18" spans="1:32" s="18" customFormat="1" ht="15" customHeight="1" x14ac:dyDescent="0.2">
      <c r="A18" s="102" t="s">
        <v>10</v>
      </c>
      <c r="B18" s="50"/>
      <c r="C18" s="50"/>
      <c r="D18" s="141"/>
      <c r="E18" s="141">
        <f t="shared" si="0"/>
        <v>0</v>
      </c>
      <c r="F18" s="47"/>
      <c r="G18" s="48"/>
      <c r="H18" s="205"/>
      <c r="I18" s="205"/>
      <c r="J18" s="47"/>
      <c r="K18" s="48"/>
      <c r="L18" s="205"/>
      <c r="M18" s="205"/>
      <c r="N18" s="32"/>
      <c r="O18" s="17"/>
      <c r="P18" s="17"/>
      <c r="Q18" s="17"/>
      <c r="R18" s="17"/>
      <c r="S18" s="17"/>
      <c r="T18" s="17"/>
      <c r="U18" s="17"/>
      <c r="V18" s="17"/>
      <c r="W18" s="17"/>
      <c r="X18" s="17"/>
      <c r="Y18" s="17"/>
      <c r="Z18" s="17"/>
      <c r="AA18" s="17"/>
      <c r="AB18" s="17"/>
      <c r="AC18" s="17"/>
      <c r="AD18" s="17"/>
      <c r="AE18" s="17"/>
      <c r="AF18" s="17"/>
    </row>
    <row r="19" spans="1:32" s="18" customFormat="1" ht="15" customHeight="1" x14ac:dyDescent="0.2">
      <c r="A19" s="102" t="s">
        <v>9</v>
      </c>
      <c r="B19" s="50"/>
      <c r="C19" s="50"/>
      <c r="D19" s="141"/>
      <c r="E19" s="141">
        <f t="shared" si="0"/>
        <v>0</v>
      </c>
      <c r="F19" s="47"/>
      <c r="G19" s="48"/>
      <c r="H19" s="205"/>
      <c r="I19" s="205"/>
      <c r="J19" s="47"/>
      <c r="K19" s="48"/>
      <c r="L19" s="205"/>
      <c r="M19" s="205"/>
      <c r="N19" s="32"/>
      <c r="O19" s="17"/>
      <c r="P19" s="17"/>
      <c r="Q19" s="17"/>
      <c r="R19" s="17"/>
      <c r="S19" s="17"/>
      <c r="T19" s="17"/>
      <c r="U19" s="17"/>
      <c r="V19" s="17"/>
      <c r="W19" s="17"/>
      <c r="X19" s="17"/>
      <c r="Y19" s="17"/>
      <c r="Z19" s="17"/>
      <c r="AA19" s="17"/>
      <c r="AB19" s="17"/>
      <c r="AC19" s="17"/>
      <c r="AD19" s="17"/>
      <c r="AE19" s="17"/>
      <c r="AF19" s="17"/>
    </row>
    <row r="20" spans="1:32" s="18" customFormat="1" ht="15" customHeight="1" x14ac:dyDescent="0.2">
      <c r="A20" s="102" t="s">
        <v>8</v>
      </c>
      <c r="B20" s="50"/>
      <c r="C20" s="50"/>
      <c r="D20" s="141"/>
      <c r="E20" s="141">
        <f t="shared" si="0"/>
        <v>0</v>
      </c>
      <c r="F20" s="47"/>
      <c r="G20" s="48"/>
      <c r="H20" s="205"/>
      <c r="I20" s="205"/>
      <c r="J20" s="47"/>
      <c r="K20" s="48"/>
      <c r="L20" s="205"/>
      <c r="M20" s="205"/>
      <c r="N20" s="32"/>
      <c r="O20" s="17"/>
      <c r="P20" s="17"/>
      <c r="Q20" s="17"/>
      <c r="R20" s="17"/>
      <c r="S20" s="17"/>
      <c r="T20" s="17"/>
      <c r="U20" s="17"/>
      <c r="V20" s="17"/>
      <c r="W20" s="17"/>
      <c r="X20" s="17"/>
      <c r="Y20" s="17"/>
      <c r="Z20" s="17"/>
      <c r="AA20" s="17"/>
      <c r="AB20" s="17"/>
      <c r="AC20" s="17"/>
      <c r="AD20" s="17"/>
      <c r="AE20" s="17"/>
      <c r="AF20" s="17"/>
    </row>
    <row r="21" spans="1:32" s="18" customFormat="1" ht="15" customHeight="1" x14ac:dyDescent="0.2">
      <c r="A21" s="102" t="s">
        <v>11</v>
      </c>
      <c r="B21" s="50"/>
      <c r="C21" s="50"/>
      <c r="D21" s="141"/>
      <c r="E21" s="141">
        <f t="shared" si="0"/>
        <v>0</v>
      </c>
      <c r="F21" s="47"/>
      <c r="G21" s="48"/>
      <c r="H21" s="205"/>
      <c r="I21" s="205"/>
      <c r="J21" s="47"/>
      <c r="K21" s="48"/>
      <c r="L21" s="205"/>
      <c r="M21" s="205"/>
      <c r="N21" s="32"/>
      <c r="O21" s="17"/>
      <c r="P21" s="17"/>
      <c r="Q21" s="17"/>
      <c r="R21" s="17"/>
      <c r="S21" s="17"/>
      <c r="T21" s="17"/>
      <c r="U21" s="17"/>
      <c r="V21" s="17"/>
      <c r="W21" s="17"/>
      <c r="X21" s="17"/>
      <c r="Y21" s="17"/>
      <c r="Z21" s="17"/>
      <c r="AA21" s="17"/>
      <c r="AB21" s="17"/>
      <c r="AC21" s="17"/>
      <c r="AD21" s="17"/>
      <c r="AE21" s="17"/>
      <c r="AF21" s="17"/>
    </row>
    <row r="22" spans="1:32" s="18" customFormat="1" ht="15" customHeight="1" x14ac:dyDescent="0.2">
      <c r="A22" s="102" t="s">
        <v>151</v>
      </c>
      <c r="B22" s="50"/>
      <c r="C22" s="50"/>
      <c r="D22" s="141"/>
      <c r="E22" s="141">
        <f t="shared" si="0"/>
        <v>0</v>
      </c>
      <c r="F22" s="47"/>
      <c r="G22" s="48"/>
      <c r="H22" s="205"/>
      <c r="I22" s="205"/>
      <c r="J22" s="47"/>
      <c r="K22" s="48"/>
      <c r="L22" s="205"/>
      <c r="M22" s="205"/>
      <c r="N22" s="32"/>
      <c r="O22" s="17"/>
      <c r="P22" s="17"/>
      <c r="Q22" s="17"/>
      <c r="R22" s="17"/>
      <c r="S22" s="17"/>
      <c r="T22" s="17"/>
      <c r="U22" s="17"/>
      <c r="V22" s="17"/>
      <c r="W22" s="17"/>
      <c r="X22" s="17"/>
      <c r="Y22" s="17"/>
      <c r="Z22" s="17"/>
      <c r="AA22" s="17"/>
      <c r="AB22" s="17"/>
      <c r="AC22" s="17"/>
      <c r="AD22" s="17"/>
      <c r="AE22" s="17"/>
      <c r="AF22" s="17"/>
    </row>
    <row r="23" spans="1:32" s="18" customFormat="1" ht="15" customHeight="1" x14ac:dyDescent="0.2">
      <c r="A23" s="123" t="s">
        <v>12</v>
      </c>
      <c r="B23" s="50"/>
      <c r="C23" s="50"/>
      <c r="D23" s="141"/>
      <c r="E23" s="141">
        <f t="shared" si="0"/>
        <v>0</v>
      </c>
      <c r="F23" s="98"/>
      <c r="G23" s="48"/>
      <c r="H23" s="193">
        <f>(_xlfn.IFNA(VLOOKUP($A15,'Benefits Drivers'!$A$6:$F$13,3,FALSE)*H$15,0))+(_xlfn.IFNA(VLOOKUP($A16,'Benefits Drivers'!$A$6:$F$13,3,FALSE)*H$16,0))+(_xlfn.IFNA(VLOOKUP($A17,'Benefits Drivers'!$A$6:$F$13,3,FALSE)*H$17,0))+(_xlfn.IFNA(VLOOKUP($A18,'Benefits Drivers'!$A$6:$F$13,3,FALSE)*H$18,0))+(_xlfn.IFNA(VLOOKUP($A19,'Benefits Drivers'!$A$6:$F$13,3,FALSE)*H$19,0))+(_xlfn.IFNA(VLOOKUP($A21,'Benefits Drivers'!$A$6:$F$13,3,FALSE)*H$21,0))+(_xlfn.IFNA(VLOOKUP($A22,'Benefits Drivers'!$A$6:$F$13,3,FALSE)*H$22,0))+(_xlfn.IFNA(VLOOKUP($A20,'Benefits Drivers'!$A$6:$F$13,3,FALSE)*H$20,0))</f>
        <v>0</v>
      </c>
      <c r="I23" s="193">
        <f>(_xlfn.IFNA(VLOOKUP($A15,'Benefits Drivers'!$A$6:$F$13,4,FALSE)*I$15,0))+(_xlfn.IFNA(VLOOKUP($A16,'Benefits Drivers'!$A$6:$F$13,4,FALSE)*I$16,0))+(_xlfn.IFNA(VLOOKUP($A17,'Benefits Drivers'!$A$6:$F$13,4,FALSE)*I$17,0))+(_xlfn.IFNA(VLOOKUP($A18,'Benefits Drivers'!$A$6:$F$13,4,FALSE)*I$18,0))+(_xlfn.IFNA(VLOOKUP($A19,'Benefits Drivers'!$A$6:$F$13,4,FALSE)*I$19,0))+(_xlfn.IFNA(VLOOKUP($A21,'Benefits Drivers'!$A$6:$F$13,4,FALSE)*I$21,0))+(_xlfn.IFNA(VLOOKUP($A22,'Benefits Drivers'!$A$6:$F$13,4,FALSE)*I$22,0))+(_xlfn.IFNA(VLOOKUP($A20,'Benefits Drivers'!$A$6:$F$13,4,FALSE)*I$20,0))</f>
        <v>0</v>
      </c>
      <c r="J23" s="193"/>
      <c r="K23" s="48"/>
      <c r="L23" s="193">
        <f>(_xlfn.IFNA(VLOOKUP($A15,'Benefits Drivers'!$A$6:$F$13,5,FALSE)*L$15,0))+(_xlfn.IFNA(VLOOKUP($A16,'Benefits Drivers'!$A$6:$F$13,5,FALSE)*L$16,0))+(_xlfn.IFNA(VLOOKUP($A17,'Benefits Drivers'!$A$6:$F$13,5,FALSE)*L$17,0))+(_xlfn.IFNA(VLOOKUP($A18,'Benefits Drivers'!$A$6:$F$13,5,FALSE)*L$18,0))+(_xlfn.IFNA(VLOOKUP($A19,'Benefits Drivers'!$A$6:$F$13,5,FALSE)*L$19,0))+(_xlfn.IFNA(VLOOKUP($A21,'Benefits Drivers'!$A$6:$F$13,5,FALSE)*L$21,0))+(_xlfn.IFNA(VLOOKUP($A22,'Benefits Drivers'!$A$6:$F$13,5,FALSE)*L$22,0))+(_xlfn.IFNA(VLOOKUP($A20,'Benefits Drivers'!$A$6:$F$13,5,FALSE)*L$20,0))</f>
        <v>0</v>
      </c>
      <c r="M23" s="193">
        <f>(_xlfn.IFNA(VLOOKUP($A15,'Benefits Drivers'!$A$6:$F$13,6,FALSE)*M$15,0))+(_xlfn.IFNA(VLOOKUP($A16,'Benefits Drivers'!$A$6:$F$13,6,FALSE)*M$16,0))+(_xlfn.IFNA(VLOOKUP($A17,'Benefits Drivers'!$A$6:$F$13,6,FALSE)*M$17,0))+(_xlfn.IFNA(VLOOKUP($A18,'Benefits Drivers'!$A$6:$F$13,6,FALSE)*M$18,0))+(_xlfn.IFNA(VLOOKUP($A19,'Benefits Drivers'!$A$6:$F$13,6,FALSE)*M$19,0))+(_xlfn.IFNA(VLOOKUP($A21,'Benefits Drivers'!$A$6:$F$13,6,FALSE)*M$21,0))+(_xlfn.IFNA(VLOOKUP($A22,'Benefits Drivers'!$A$6:$F$13,6,FALSE)*M$22,0))+(_xlfn.IFNA(VLOOKUP($A20,'Benefits Drivers'!$A$6:$F$13,6,FALSE)*M$20,0))</f>
        <v>0</v>
      </c>
      <c r="N23" s="32"/>
      <c r="O23" s="17"/>
      <c r="P23" s="17"/>
      <c r="Q23" s="17"/>
      <c r="R23" s="17"/>
      <c r="S23" s="17"/>
      <c r="T23" s="17"/>
      <c r="U23" s="17"/>
      <c r="V23" s="17"/>
      <c r="W23" s="17"/>
      <c r="X23" s="17"/>
      <c r="Y23" s="17"/>
      <c r="Z23" s="17"/>
      <c r="AA23" s="17"/>
      <c r="AB23" s="17"/>
      <c r="AC23" s="17"/>
      <c r="AD23" s="17"/>
      <c r="AE23" s="17"/>
      <c r="AF23" s="17"/>
    </row>
    <row r="24" spans="1:32" s="20" customFormat="1" ht="15" customHeight="1" x14ac:dyDescent="0.25">
      <c r="A24" s="105" t="s">
        <v>31</v>
      </c>
      <c r="B24" s="106">
        <f>SUM(B15:B23)</f>
        <v>0</v>
      </c>
      <c r="C24" s="106">
        <f t="shared" ref="C24" si="1">SUM(C15:C23)</f>
        <v>0</v>
      </c>
      <c r="D24" s="183">
        <f t="shared" ref="D24:M24" si="2">SUM(D15:D23)</f>
        <v>0</v>
      </c>
      <c r="E24" s="183">
        <f t="shared" si="2"/>
        <v>0</v>
      </c>
      <c r="F24" s="107">
        <f t="shared" si="2"/>
        <v>0</v>
      </c>
      <c r="G24" s="48"/>
      <c r="H24" s="107">
        <f t="shared" si="2"/>
        <v>0</v>
      </c>
      <c r="I24" s="107">
        <f t="shared" si="2"/>
        <v>0</v>
      </c>
      <c r="J24" s="107">
        <f t="shared" si="2"/>
        <v>0</v>
      </c>
      <c r="K24" s="48"/>
      <c r="L24" s="107">
        <f t="shared" si="2"/>
        <v>0</v>
      </c>
      <c r="M24" s="107">
        <f t="shared" si="2"/>
        <v>0</v>
      </c>
      <c r="N24" s="32"/>
      <c r="O24" s="19"/>
      <c r="P24" s="19"/>
      <c r="Q24" s="19"/>
      <c r="R24" s="19"/>
      <c r="S24" s="19"/>
      <c r="T24" s="19"/>
      <c r="U24" s="19"/>
      <c r="V24" s="19"/>
      <c r="W24" s="19"/>
      <c r="X24" s="19"/>
      <c r="Y24" s="19"/>
      <c r="Z24" s="19"/>
      <c r="AA24" s="19"/>
      <c r="AB24" s="19"/>
      <c r="AC24" s="19"/>
      <c r="AD24" s="19"/>
      <c r="AE24" s="19"/>
      <c r="AF24" s="19"/>
    </row>
    <row r="25" spans="1:32" s="7" customFormat="1" ht="30" x14ac:dyDescent="0.2">
      <c r="A25" s="126" t="s">
        <v>153</v>
      </c>
      <c r="B25" s="50"/>
      <c r="C25" s="50"/>
      <c r="D25" s="141"/>
      <c r="E25" s="141">
        <f t="shared" si="0"/>
        <v>0</v>
      </c>
      <c r="F25" s="47"/>
      <c r="G25" s="48"/>
      <c r="H25" s="116"/>
      <c r="I25" s="116"/>
      <c r="J25" s="47"/>
      <c r="K25" s="48"/>
      <c r="L25" s="116"/>
      <c r="M25" s="116"/>
      <c r="N25" s="32"/>
      <c r="O25" s="6"/>
      <c r="P25" s="6"/>
      <c r="Q25" s="6"/>
      <c r="R25" s="6"/>
      <c r="S25" s="6"/>
      <c r="T25" s="6"/>
      <c r="U25" s="6"/>
      <c r="V25" s="6"/>
      <c r="W25" s="6"/>
      <c r="X25" s="6"/>
      <c r="Y25" s="6"/>
      <c r="Z25" s="6"/>
      <c r="AA25" s="6"/>
      <c r="AB25" s="6"/>
      <c r="AC25" s="6"/>
      <c r="AD25" s="6"/>
      <c r="AE25" s="6"/>
      <c r="AF25" s="6"/>
    </row>
    <row r="26" spans="1:32" s="7" customFormat="1" ht="15" customHeight="1" x14ac:dyDescent="0.2">
      <c r="A26" s="127" t="s">
        <v>13</v>
      </c>
      <c r="B26" s="50"/>
      <c r="C26" s="50"/>
      <c r="D26" s="141"/>
      <c r="E26" s="141">
        <f t="shared" si="0"/>
        <v>0</v>
      </c>
      <c r="F26" s="47"/>
      <c r="G26" s="48"/>
      <c r="H26" s="116"/>
      <c r="I26" s="116"/>
      <c r="J26" s="47"/>
      <c r="K26" s="48"/>
      <c r="L26" s="116"/>
      <c r="M26" s="116"/>
      <c r="N26" s="32"/>
      <c r="O26" s="6"/>
      <c r="P26" s="6"/>
      <c r="Q26" s="6"/>
      <c r="R26" s="6"/>
      <c r="S26" s="6"/>
      <c r="T26" s="6"/>
      <c r="U26" s="6"/>
      <c r="V26" s="6"/>
      <c r="W26" s="6"/>
      <c r="X26" s="6"/>
      <c r="Y26" s="6"/>
      <c r="Z26" s="6"/>
      <c r="AA26" s="6"/>
      <c r="AB26" s="6"/>
      <c r="AC26" s="6"/>
      <c r="AD26" s="6"/>
      <c r="AE26" s="6"/>
      <c r="AF26" s="6"/>
    </row>
    <row r="27" spans="1:32" s="7" customFormat="1" ht="15" customHeight="1" x14ac:dyDescent="0.2">
      <c r="A27" s="127" t="s">
        <v>16</v>
      </c>
      <c r="B27" s="50"/>
      <c r="C27" s="50"/>
      <c r="D27" s="141"/>
      <c r="E27" s="141">
        <f t="shared" si="0"/>
        <v>0</v>
      </c>
      <c r="F27" s="47"/>
      <c r="G27" s="48"/>
      <c r="H27" s="116"/>
      <c r="I27" s="116"/>
      <c r="J27" s="47"/>
      <c r="K27" s="48"/>
      <c r="L27" s="116"/>
      <c r="M27" s="116"/>
      <c r="N27" s="32"/>
      <c r="O27" s="6"/>
      <c r="P27" s="6"/>
      <c r="Q27" s="6"/>
      <c r="R27" s="6"/>
      <c r="S27" s="6"/>
      <c r="T27" s="6"/>
      <c r="U27" s="6"/>
      <c r="V27" s="6"/>
      <c r="W27" s="6"/>
      <c r="X27" s="6"/>
      <c r="Y27" s="6"/>
      <c r="Z27" s="6"/>
      <c r="AA27" s="6"/>
      <c r="AB27" s="6"/>
      <c r="AC27" s="6"/>
      <c r="AD27" s="6"/>
      <c r="AE27" s="6"/>
      <c r="AF27" s="6"/>
    </row>
    <row r="28" spans="1:32" s="20" customFormat="1" ht="15.75" x14ac:dyDescent="0.25">
      <c r="A28" s="108" t="s">
        <v>14</v>
      </c>
      <c r="B28" s="109">
        <f>SUM(B24:B27)</f>
        <v>0</v>
      </c>
      <c r="C28" s="109">
        <f>SUM(C24:C27)</f>
        <v>0</v>
      </c>
      <c r="D28" s="184">
        <f t="shared" ref="D28:E28" si="3">SUM(D24:D27)</f>
        <v>0</v>
      </c>
      <c r="E28" s="184">
        <f t="shared" si="3"/>
        <v>0</v>
      </c>
      <c r="F28" s="110"/>
      <c r="G28" s="48"/>
      <c r="H28" s="110">
        <f>SUM(H24:H27)</f>
        <v>0</v>
      </c>
      <c r="I28" s="110">
        <f>SUM(I24:I27)</f>
        <v>0</v>
      </c>
      <c r="J28" s="110"/>
      <c r="K28" s="48"/>
      <c r="L28" s="110">
        <f>SUM(L24:L27)</f>
        <v>0</v>
      </c>
      <c r="M28" s="110">
        <f>SUM(M24:M27)</f>
        <v>0</v>
      </c>
      <c r="N28" s="44"/>
      <c r="O28" s="19"/>
      <c r="P28" s="6"/>
      <c r="Q28" s="6"/>
      <c r="R28" s="6"/>
      <c r="S28" s="6"/>
      <c r="T28" s="6"/>
      <c r="U28" s="6"/>
      <c r="V28" s="19"/>
      <c r="W28" s="19"/>
      <c r="X28" s="19"/>
      <c r="Y28" s="19"/>
      <c r="Z28" s="19"/>
      <c r="AA28" s="19"/>
      <c r="AB28" s="19"/>
      <c r="AC28" s="19"/>
      <c r="AD28" s="19"/>
      <c r="AE28" s="19"/>
      <c r="AF28" s="19"/>
    </row>
    <row r="29" spans="1:32" s="20" customFormat="1" ht="17.25" customHeight="1" thickBot="1" x14ac:dyDescent="0.3">
      <c r="A29" s="117" t="s">
        <v>47</v>
      </c>
      <c r="B29" s="118">
        <f>+B11-B28</f>
        <v>0</v>
      </c>
      <c r="C29" s="118">
        <f>+C11-C28</f>
        <v>0</v>
      </c>
      <c r="D29" s="185">
        <f t="shared" ref="D29" si="4">+D11-D28</f>
        <v>0</v>
      </c>
      <c r="E29" s="185">
        <f t="shared" ref="E29" si="5">+E11-E28</f>
        <v>0</v>
      </c>
      <c r="F29" s="119"/>
      <c r="G29" s="115"/>
      <c r="H29" s="119">
        <f>+H11-H28</f>
        <v>0</v>
      </c>
      <c r="I29" s="119">
        <f>+I11-I28</f>
        <v>0</v>
      </c>
      <c r="J29" s="119"/>
      <c r="K29" s="115"/>
      <c r="L29" s="119">
        <f>+L11-L28</f>
        <v>0</v>
      </c>
      <c r="M29" s="120">
        <f>+M11-M28</f>
        <v>0</v>
      </c>
      <c r="N29" s="44"/>
      <c r="O29" s="19"/>
      <c r="P29" s="6"/>
      <c r="Q29" s="6"/>
      <c r="R29" s="6"/>
      <c r="S29" s="6"/>
      <c r="T29" s="6"/>
      <c r="U29" s="6"/>
      <c r="V29" s="19"/>
      <c r="W29" s="19"/>
      <c r="X29" s="19"/>
      <c r="Y29" s="19"/>
      <c r="Z29" s="19"/>
      <c r="AA29" s="19"/>
      <c r="AB29" s="19"/>
      <c r="AC29" s="19"/>
      <c r="AD29" s="19"/>
      <c r="AE29" s="19"/>
      <c r="AF29" s="19"/>
    </row>
    <row r="30" spans="1:32" s="7" customFormat="1" ht="9" customHeight="1" thickTop="1" x14ac:dyDescent="0.2">
      <c r="A30" s="104"/>
      <c r="B30" s="100"/>
      <c r="C30" s="100"/>
      <c r="D30" s="186"/>
      <c r="E30" s="187"/>
      <c r="F30" s="53"/>
      <c r="G30" s="48"/>
      <c r="H30" s="53"/>
      <c r="I30" s="53"/>
      <c r="J30" s="114"/>
      <c r="K30" s="48"/>
      <c r="L30" s="53"/>
      <c r="M30" s="53"/>
      <c r="N30" s="43"/>
      <c r="O30" s="6"/>
      <c r="P30" s="6"/>
      <c r="Q30" s="6"/>
      <c r="R30" s="6"/>
      <c r="S30" s="6"/>
      <c r="T30" s="6"/>
      <c r="U30" s="6"/>
      <c r="V30" s="6"/>
      <c r="W30" s="6"/>
      <c r="X30" s="6"/>
      <c r="Y30" s="6"/>
      <c r="Z30" s="6"/>
      <c r="AA30" s="6"/>
      <c r="AB30" s="6"/>
      <c r="AC30" s="6"/>
      <c r="AD30" s="6"/>
      <c r="AE30" s="6"/>
      <c r="AF30" s="6"/>
    </row>
    <row r="31" spans="1:32" s="13" customFormat="1" ht="18" customHeight="1" x14ac:dyDescent="0.2">
      <c r="A31" s="123" t="s">
        <v>45</v>
      </c>
      <c r="B31" s="121"/>
      <c r="C31" s="121">
        <f>+B33</f>
        <v>0</v>
      </c>
      <c r="D31" s="188">
        <f>+C31</f>
        <v>0</v>
      </c>
      <c r="E31" s="141">
        <f t="shared" ref="E31" si="6">+C31-D31</f>
        <v>0</v>
      </c>
      <c r="F31" s="96"/>
      <c r="G31" s="48"/>
      <c r="H31" s="124">
        <f>+C33</f>
        <v>0</v>
      </c>
      <c r="I31" s="124">
        <f>+H33</f>
        <v>0</v>
      </c>
      <c r="J31" s="96"/>
      <c r="K31" s="48"/>
      <c r="L31" s="124">
        <f>+I33</f>
        <v>0</v>
      </c>
      <c r="M31" s="124">
        <f>+L33</f>
        <v>0</v>
      </c>
      <c r="N31" s="35"/>
      <c r="O31" s="12"/>
      <c r="P31" s="12"/>
      <c r="Q31" s="12"/>
      <c r="R31" s="12"/>
      <c r="S31" s="12"/>
      <c r="T31" s="12"/>
      <c r="U31" s="12"/>
      <c r="V31" s="12"/>
      <c r="W31" s="12"/>
      <c r="X31" s="12"/>
      <c r="Y31" s="12"/>
      <c r="Z31" s="12"/>
      <c r="AA31" s="12"/>
      <c r="AB31" s="12"/>
      <c r="AC31" s="12"/>
      <c r="AD31" s="12"/>
      <c r="AE31" s="12"/>
      <c r="AF31" s="12"/>
    </row>
    <row r="32" spans="1:32" s="139" customFormat="1" ht="15.75" x14ac:dyDescent="0.2">
      <c r="A32" s="132" t="s">
        <v>47</v>
      </c>
      <c r="B32" s="133">
        <f>+B29</f>
        <v>0</v>
      </c>
      <c r="C32" s="133">
        <f>+C29</f>
        <v>0</v>
      </c>
      <c r="D32" s="143">
        <f>+D29</f>
        <v>0</v>
      </c>
      <c r="E32" s="143">
        <f>+E29</f>
        <v>0</v>
      </c>
      <c r="F32" s="135"/>
      <c r="G32" s="136"/>
      <c r="H32" s="134">
        <f>+H29</f>
        <v>0</v>
      </c>
      <c r="I32" s="134">
        <f>+I29</f>
        <v>0</v>
      </c>
      <c r="J32" s="135"/>
      <c r="K32" s="136"/>
      <c r="L32" s="134">
        <f>+L29</f>
        <v>0</v>
      </c>
      <c r="M32" s="134">
        <f>+M29</f>
        <v>0</v>
      </c>
      <c r="N32" s="137"/>
      <c r="O32" s="138"/>
      <c r="P32" s="138"/>
      <c r="Q32" s="138"/>
      <c r="R32" s="138"/>
      <c r="S32" s="138"/>
      <c r="T32" s="138"/>
      <c r="U32" s="138"/>
      <c r="V32" s="138"/>
      <c r="W32" s="138"/>
      <c r="X32" s="138"/>
      <c r="Y32" s="138"/>
      <c r="Z32" s="138"/>
      <c r="AA32" s="138"/>
      <c r="AB32" s="138"/>
      <c r="AC32" s="138"/>
      <c r="AD32" s="138"/>
      <c r="AE32" s="138"/>
      <c r="AF32" s="138"/>
    </row>
    <row r="33" spans="1:32" s="7" customFormat="1" ht="15.75" x14ac:dyDescent="0.2">
      <c r="A33" s="123" t="s">
        <v>46</v>
      </c>
      <c r="B33" s="121">
        <f>+B31+B32</f>
        <v>0</v>
      </c>
      <c r="C33" s="121">
        <f>+C31+C32</f>
        <v>0</v>
      </c>
      <c r="D33" s="188">
        <f>+D31+D32</f>
        <v>0</v>
      </c>
      <c r="E33" s="188">
        <f>+E31+E32</f>
        <v>0</v>
      </c>
      <c r="F33" s="96"/>
      <c r="G33" s="48"/>
      <c r="H33" s="124">
        <f>+H31+H32</f>
        <v>0</v>
      </c>
      <c r="I33" s="124">
        <f>+I31+I32</f>
        <v>0</v>
      </c>
      <c r="J33" s="96"/>
      <c r="K33" s="48"/>
      <c r="L33" s="124">
        <f>+L31+L32</f>
        <v>0</v>
      </c>
      <c r="M33" s="124">
        <f>+M31+M32</f>
        <v>0</v>
      </c>
      <c r="N33" s="43"/>
      <c r="O33" s="6"/>
      <c r="P33" s="6"/>
      <c r="Q33" s="6"/>
      <c r="R33" s="6"/>
      <c r="S33" s="6"/>
      <c r="T33" s="6"/>
      <c r="U33" s="6"/>
      <c r="V33" s="6"/>
      <c r="W33" s="6"/>
      <c r="X33" s="6"/>
      <c r="Y33" s="6"/>
      <c r="Z33" s="6"/>
      <c r="AA33" s="6"/>
      <c r="AB33" s="6"/>
      <c r="AC33" s="6"/>
      <c r="AD33" s="6"/>
      <c r="AE33" s="6"/>
      <c r="AF33" s="6"/>
    </row>
    <row r="34" spans="1:32" x14ac:dyDescent="0.2">
      <c r="B34" s="22"/>
      <c r="C34" s="22"/>
      <c r="D34" s="192"/>
      <c r="E34" s="192"/>
    </row>
    <row r="35" spans="1:32" x14ac:dyDescent="0.2">
      <c r="D35" s="192"/>
      <c r="E35" s="192"/>
    </row>
  </sheetData>
  <protectedRanges>
    <protectedRange sqref="A34:XFD712" name="Range3"/>
    <protectedRange sqref="H10:I10 L10:M10 H25:I27 L25:M27" name="UnitEdit"/>
    <protectedRange sqref="O1:IJ1 O3:IJ3 O8:IJ1048576" name="Range2"/>
    <protectedRange sqref="O4:IJ5" name="Range2_1"/>
    <protectedRange sqref="O6:IJ7" name="Range2_2"/>
    <protectedRange sqref="O2:IJ2" name="Range2_3"/>
    <protectedRange sqref="H15:I22" name="UnitEdit_1"/>
    <protectedRange sqref="L15:M22" name="UnitEdit_2"/>
  </protectedRanges>
  <mergeCells count="5">
    <mergeCell ref="A4:M4"/>
    <mergeCell ref="L6:M6"/>
    <mergeCell ref="H6:I6"/>
    <mergeCell ref="B6:E6"/>
    <mergeCell ref="A5:M5"/>
  </mergeCells>
  <dataValidations count="1">
    <dataValidation type="decimal" allowBlank="1" showInputMessage="1" showErrorMessage="1" error="You must enter a numerical value in this cell" sqref="H15:I22 H25:I27 L10:M10 L25:M27 H10:I10 L15:M22">
      <formula1>-100000000000000000</formula1>
      <formula2>1000000000000000000</formula2>
    </dataValidation>
  </dataValidations>
  <pageMargins left="0.25" right="0.25" top="0.13" bottom="0.14000000000000001" header="0" footer="0"/>
  <pageSetup scale="61"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7030A0"/>
    <pageSetUpPr fitToPage="1"/>
  </sheetPr>
  <dimension ref="A1:AF35"/>
  <sheetViews>
    <sheetView zoomScaleNormal="100" zoomScaleSheetLayoutView="100" workbookViewId="0">
      <selection activeCell="A5" sqref="A5:M5"/>
    </sheetView>
  </sheetViews>
  <sheetFormatPr defaultColWidth="9.140625" defaultRowHeight="12.75" x14ac:dyDescent="0.2"/>
  <cols>
    <col min="1" max="1" width="42.140625" style="1" customWidth="1"/>
    <col min="2" max="5" width="16.7109375" style="1" customWidth="1"/>
    <col min="6" max="6" width="16.7109375" style="1" hidden="1" customWidth="1"/>
    <col min="7" max="7" width="1.85546875" style="28" customWidth="1"/>
    <col min="8" max="9" width="16.7109375" style="1" customWidth="1"/>
    <col min="10" max="10" width="16.7109375" style="1" hidden="1" customWidth="1"/>
    <col min="11" max="11" width="1.85546875" style="28" customWidth="1"/>
    <col min="12" max="13" width="16.7109375" style="1" customWidth="1"/>
    <col min="14" max="14" width="0" style="1" hidden="1" customWidth="1"/>
    <col min="15" max="16384" width="9.140625" style="1"/>
  </cols>
  <sheetData>
    <row r="1" spans="1:32" ht="18.75" x14ac:dyDescent="0.2">
      <c r="A1" s="21"/>
      <c r="B1" s="21"/>
      <c r="C1" s="21"/>
      <c r="D1" s="21"/>
      <c r="E1" s="21"/>
      <c r="F1" s="39"/>
      <c r="G1" s="21"/>
      <c r="H1" s="39"/>
      <c r="I1" s="39"/>
      <c r="J1" s="39"/>
      <c r="K1" s="21"/>
      <c r="L1" s="39"/>
      <c r="M1" s="39"/>
      <c r="N1" s="3"/>
      <c r="O1" s="3"/>
      <c r="P1" s="3"/>
      <c r="Q1" s="3"/>
      <c r="R1" s="3"/>
      <c r="S1" s="3"/>
      <c r="T1" s="3"/>
      <c r="U1" s="3"/>
      <c r="V1" s="3"/>
      <c r="W1" s="3"/>
      <c r="X1" s="3"/>
      <c r="Y1" s="3"/>
      <c r="Z1" s="3"/>
      <c r="AA1" s="3"/>
      <c r="AB1" s="3"/>
      <c r="AC1" s="3"/>
      <c r="AD1" s="3"/>
      <c r="AE1" s="3"/>
    </row>
    <row r="2" spans="1:32" s="21" customFormat="1" x14ac:dyDescent="0.2"/>
    <row r="3" spans="1:32" ht="15" x14ac:dyDescent="0.2">
      <c r="A3" s="429"/>
      <c r="B3" s="429"/>
      <c r="C3" s="429"/>
      <c r="D3" s="429"/>
      <c r="E3" s="429"/>
      <c r="F3" s="429"/>
      <c r="G3" s="429"/>
      <c r="H3" s="429"/>
      <c r="I3" s="429"/>
      <c r="J3" s="429"/>
      <c r="K3" s="29"/>
      <c r="L3" s="38"/>
      <c r="M3" s="38"/>
      <c r="N3" s="3"/>
      <c r="O3" s="3"/>
      <c r="P3" s="3"/>
      <c r="Q3" s="3"/>
      <c r="R3" s="3"/>
      <c r="S3" s="3"/>
      <c r="T3" s="3"/>
      <c r="U3" s="3"/>
      <c r="V3" s="3"/>
      <c r="W3" s="3"/>
      <c r="X3" s="3"/>
      <c r="Y3" s="3"/>
      <c r="Z3" s="3"/>
      <c r="AA3" s="3"/>
      <c r="AB3" s="3"/>
      <c r="AC3" s="3"/>
      <c r="AD3" s="3"/>
      <c r="AE3" s="3"/>
    </row>
    <row r="4" spans="1:32" ht="75.75" customHeight="1" x14ac:dyDescent="0.2">
      <c r="A4" s="432" t="s">
        <v>218</v>
      </c>
      <c r="B4" s="432"/>
      <c r="C4" s="432"/>
      <c r="D4" s="432"/>
      <c r="E4" s="432"/>
      <c r="F4" s="432"/>
      <c r="G4" s="432"/>
      <c r="H4" s="432"/>
      <c r="I4" s="432"/>
      <c r="J4" s="432"/>
      <c r="K4" s="432"/>
      <c r="L4" s="432"/>
      <c r="M4" s="432"/>
      <c r="N4" s="3"/>
      <c r="O4" s="3"/>
      <c r="P4" s="3"/>
      <c r="Q4" s="3"/>
      <c r="R4" s="3"/>
      <c r="S4" s="3"/>
      <c r="T4" s="3"/>
      <c r="U4" s="3"/>
      <c r="V4" s="3"/>
      <c r="W4" s="3"/>
      <c r="X4" s="3"/>
      <c r="Y4" s="3"/>
      <c r="Z4" s="3"/>
      <c r="AA4" s="3"/>
      <c r="AB4" s="3"/>
      <c r="AC4" s="3"/>
      <c r="AD4" s="3"/>
      <c r="AE4" s="3"/>
    </row>
    <row r="5" spans="1:32" ht="39" customHeight="1" x14ac:dyDescent="0.2">
      <c r="A5" s="435" t="s">
        <v>230</v>
      </c>
      <c r="B5" s="435"/>
      <c r="C5" s="435"/>
      <c r="D5" s="435"/>
      <c r="E5" s="435"/>
      <c r="F5" s="435"/>
      <c r="G5" s="435"/>
      <c r="H5" s="435"/>
      <c r="I5" s="435"/>
      <c r="J5" s="435"/>
      <c r="K5" s="435"/>
      <c r="L5" s="435"/>
      <c r="M5" s="435"/>
      <c r="N5" s="3"/>
      <c r="O5" s="3"/>
      <c r="P5" s="3"/>
      <c r="Q5" s="3"/>
      <c r="R5" s="3"/>
      <c r="S5" s="3"/>
      <c r="T5" s="3"/>
      <c r="U5" s="3"/>
      <c r="V5" s="3"/>
      <c r="W5" s="3"/>
      <c r="X5" s="3"/>
      <c r="Y5" s="3"/>
      <c r="Z5" s="3"/>
      <c r="AA5" s="3"/>
      <c r="AB5" s="3"/>
      <c r="AC5" s="3"/>
      <c r="AD5" s="3"/>
      <c r="AE5" s="3"/>
    </row>
    <row r="6" spans="1:32" s="7" customFormat="1" ht="15" customHeight="1" x14ac:dyDescent="0.2">
      <c r="A6" s="5"/>
      <c r="B6" s="433" t="s">
        <v>174</v>
      </c>
      <c r="C6" s="433"/>
      <c r="D6" s="433"/>
      <c r="E6" s="433"/>
      <c r="F6" s="31"/>
      <c r="G6" s="26"/>
      <c r="H6" s="430" t="s">
        <v>160</v>
      </c>
      <c r="I6" s="431"/>
      <c r="J6" s="31"/>
      <c r="K6" s="26"/>
      <c r="L6" s="430" t="s">
        <v>161</v>
      </c>
      <c r="M6" s="431"/>
      <c r="N6" s="31"/>
      <c r="O6" s="6"/>
      <c r="P6" s="6"/>
      <c r="Q6" s="6"/>
      <c r="R6" s="6"/>
      <c r="S6" s="6"/>
      <c r="T6" s="6"/>
      <c r="U6" s="6"/>
      <c r="V6" s="6"/>
      <c r="W6" s="6"/>
      <c r="X6" s="6"/>
      <c r="Y6" s="6"/>
      <c r="Z6" s="6"/>
      <c r="AA6" s="6"/>
      <c r="AB6" s="6"/>
      <c r="AC6" s="6"/>
      <c r="AD6" s="6"/>
      <c r="AE6" s="6"/>
      <c r="AF6" s="6"/>
    </row>
    <row r="7" spans="1:32" s="7" customFormat="1" ht="46.5" customHeight="1" x14ac:dyDescent="0.2">
      <c r="A7" s="8"/>
      <c r="B7" s="181" t="s">
        <v>41</v>
      </c>
      <c r="C7" s="181" t="s">
        <v>157</v>
      </c>
      <c r="D7" s="140" t="s">
        <v>158</v>
      </c>
      <c r="E7" s="140" t="s">
        <v>159</v>
      </c>
      <c r="F7" s="181" t="s">
        <v>0</v>
      </c>
      <c r="G7" s="9"/>
      <c r="H7" s="181" t="s">
        <v>1</v>
      </c>
      <c r="I7" s="181" t="s">
        <v>2</v>
      </c>
      <c r="J7" s="181" t="s">
        <v>0</v>
      </c>
      <c r="K7" s="9"/>
      <c r="L7" s="181" t="s">
        <v>39</v>
      </c>
      <c r="M7" s="181" t="s">
        <v>40</v>
      </c>
      <c r="N7" s="25" t="s">
        <v>0</v>
      </c>
      <c r="O7" s="6"/>
      <c r="P7" s="6"/>
      <c r="Q7" s="6"/>
      <c r="R7" s="6"/>
      <c r="S7" s="6"/>
      <c r="T7" s="6"/>
      <c r="U7" s="6"/>
      <c r="V7" s="6"/>
      <c r="W7" s="6"/>
      <c r="X7" s="6"/>
      <c r="Y7" s="6"/>
      <c r="Z7" s="6"/>
      <c r="AA7" s="6"/>
      <c r="AB7" s="6"/>
      <c r="AC7" s="6"/>
      <c r="AD7" s="6"/>
      <c r="AE7" s="6"/>
      <c r="AF7" s="6"/>
    </row>
    <row r="8" spans="1:32" s="7" customFormat="1" ht="15" customHeight="1" x14ac:dyDescent="0.2">
      <c r="A8" s="10" t="s">
        <v>21</v>
      </c>
      <c r="B8" s="35"/>
      <c r="C8" s="35"/>
      <c r="D8" s="131"/>
      <c r="E8" s="131"/>
      <c r="F8" s="35"/>
      <c r="G8" s="11"/>
      <c r="H8" s="35"/>
      <c r="I8" s="35"/>
      <c r="J8" s="35"/>
      <c r="K8" s="11"/>
      <c r="L8" s="35"/>
      <c r="M8" s="35"/>
      <c r="N8" s="35"/>
      <c r="O8" s="6"/>
      <c r="P8" s="6"/>
      <c r="Q8" s="6"/>
      <c r="R8" s="6"/>
      <c r="S8" s="6"/>
      <c r="T8" s="6"/>
      <c r="U8" s="6"/>
      <c r="V8" s="6"/>
      <c r="W8" s="6"/>
      <c r="X8" s="6"/>
      <c r="Y8" s="6"/>
      <c r="Z8" s="6"/>
      <c r="AA8" s="6"/>
      <c r="AB8" s="6"/>
      <c r="AC8" s="6"/>
      <c r="AD8" s="6"/>
      <c r="AE8" s="6"/>
      <c r="AF8" s="6"/>
    </row>
    <row r="9" spans="1:32" s="7" customFormat="1" ht="15" customHeight="1" x14ac:dyDescent="0.2">
      <c r="A9" s="10" t="s">
        <v>28</v>
      </c>
      <c r="B9" s="35"/>
      <c r="C9" s="35"/>
      <c r="D9" s="130"/>
      <c r="E9" s="130"/>
      <c r="F9" s="35"/>
      <c r="G9" s="11"/>
      <c r="H9" s="35"/>
      <c r="I9" s="35"/>
      <c r="J9" s="35"/>
      <c r="K9" s="11"/>
      <c r="L9" s="35"/>
      <c r="M9" s="35"/>
      <c r="N9" s="35"/>
      <c r="O9" s="6"/>
      <c r="P9" s="6"/>
      <c r="Q9" s="6"/>
      <c r="R9" s="6"/>
      <c r="S9" s="6"/>
      <c r="T9" s="6"/>
      <c r="U9" s="6"/>
      <c r="V9" s="6"/>
      <c r="W9" s="6"/>
      <c r="X9" s="6"/>
      <c r="Y9" s="6"/>
      <c r="Z9" s="6"/>
      <c r="AA9" s="6"/>
      <c r="AB9" s="6"/>
      <c r="AC9" s="6"/>
      <c r="AD9" s="6"/>
      <c r="AE9" s="6"/>
      <c r="AF9" s="6"/>
    </row>
    <row r="10" spans="1:32" s="13" customFormat="1" ht="15" customHeight="1" x14ac:dyDescent="0.2">
      <c r="A10" s="102" t="s">
        <v>51</v>
      </c>
      <c r="B10" s="170"/>
      <c r="C10" s="170"/>
      <c r="D10" s="144"/>
      <c r="E10" s="144">
        <f>+C10-D10</f>
        <v>0</v>
      </c>
      <c r="F10" s="146"/>
      <c r="G10" s="147"/>
      <c r="H10" s="145"/>
      <c r="I10" s="145"/>
      <c r="J10" s="146"/>
      <c r="K10" s="147"/>
      <c r="L10" s="145"/>
      <c r="M10" s="145"/>
      <c r="N10" s="32"/>
      <c r="O10" s="12"/>
      <c r="P10" s="12"/>
      <c r="Q10" s="12"/>
      <c r="R10" s="12"/>
      <c r="S10" s="12"/>
      <c r="T10" s="12"/>
      <c r="U10" s="12"/>
      <c r="V10" s="12"/>
      <c r="W10" s="12"/>
      <c r="X10" s="12"/>
      <c r="Y10" s="12"/>
      <c r="Z10" s="12"/>
      <c r="AA10" s="12"/>
      <c r="AB10" s="12"/>
      <c r="AC10" s="12"/>
      <c r="AD10" s="12"/>
      <c r="AE10" s="12"/>
      <c r="AF10" s="12"/>
    </row>
    <row r="11" spans="1:32" s="46" customFormat="1" ht="15" customHeight="1" x14ac:dyDescent="0.25">
      <c r="A11" s="108" t="s">
        <v>50</v>
      </c>
      <c r="B11" s="109">
        <f>SUM(B10:B10)</f>
        <v>0</v>
      </c>
      <c r="C11" s="109">
        <f>SUM(C10:C10)</f>
        <v>0</v>
      </c>
      <c r="D11" s="190">
        <f>SUM(D10:D10)</f>
        <v>0</v>
      </c>
      <c r="E11" s="190">
        <f>SUM(E10:E10)</f>
        <v>0</v>
      </c>
      <c r="F11" s="110"/>
      <c r="G11" s="48"/>
      <c r="H11" s="110">
        <f>SUM(H10:H10)</f>
        <v>0</v>
      </c>
      <c r="I11" s="110">
        <f>SUM(I10:I10)</f>
        <v>0</v>
      </c>
      <c r="J11" s="110">
        <f>SUM(J10:J10)</f>
        <v>0</v>
      </c>
      <c r="K11" s="48"/>
      <c r="L11" s="110">
        <f>SUM(L10:L10)</f>
        <v>0</v>
      </c>
      <c r="M11" s="110">
        <f>SUM(M10:M10)</f>
        <v>0</v>
      </c>
      <c r="N11" s="44"/>
      <c r="O11" s="45"/>
      <c r="P11" s="45"/>
      <c r="Q11" s="45"/>
      <c r="R11" s="45"/>
      <c r="S11" s="45"/>
      <c r="T11" s="45"/>
      <c r="U11" s="45"/>
      <c r="V11" s="45"/>
      <c r="W11" s="45"/>
      <c r="X11" s="45"/>
      <c r="Y11" s="45"/>
      <c r="Z11" s="45"/>
      <c r="AA11" s="45"/>
      <c r="AB11" s="45"/>
      <c r="AC11" s="45"/>
      <c r="AD11" s="45"/>
      <c r="AE11" s="45"/>
      <c r="AF11" s="45"/>
    </row>
    <row r="12" spans="1:32" s="13" customFormat="1" ht="15" customHeight="1" x14ac:dyDescent="0.2">
      <c r="A12" s="23"/>
      <c r="B12" s="35"/>
      <c r="C12" s="35"/>
      <c r="D12" s="130"/>
      <c r="E12" s="130"/>
      <c r="F12" s="35"/>
      <c r="G12" s="48"/>
      <c r="H12" s="35"/>
      <c r="I12" s="35"/>
      <c r="J12" s="35"/>
      <c r="K12" s="48"/>
      <c r="L12" s="35"/>
      <c r="M12" s="35"/>
      <c r="N12" s="35"/>
      <c r="O12" s="12"/>
      <c r="P12" s="12"/>
      <c r="Q12" s="12"/>
      <c r="R12" s="12"/>
      <c r="S12" s="12"/>
      <c r="T12" s="12"/>
      <c r="U12" s="12"/>
      <c r="V12" s="12"/>
      <c r="W12" s="12"/>
      <c r="X12" s="12"/>
      <c r="Y12" s="12"/>
      <c r="Z12" s="12"/>
      <c r="AA12" s="12"/>
      <c r="AB12" s="12"/>
      <c r="AC12" s="12"/>
      <c r="AD12" s="12"/>
      <c r="AE12" s="12"/>
      <c r="AF12" s="12"/>
    </row>
    <row r="13" spans="1:32" s="7" customFormat="1" ht="15.75" x14ac:dyDescent="0.2">
      <c r="A13" s="101" t="s">
        <v>5</v>
      </c>
      <c r="B13" s="36"/>
      <c r="C13" s="36"/>
      <c r="D13" s="130"/>
      <c r="E13" s="130"/>
      <c r="F13" s="95"/>
      <c r="G13" s="48"/>
      <c r="H13" s="95"/>
      <c r="I13" s="95"/>
      <c r="J13" s="95"/>
      <c r="K13" s="48"/>
      <c r="L13" s="95"/>
      <c r="M13" s="95"/>
      <c r="N13" s="35"/>
      <c r="O13" s="6"/>
      <c r="P13" s="6"/>
      <c r="Q13" s="6"/>
      <c r="R13" s="6"/>
      <c r="S13" s="6"/>
      <c r="T13" s="6"/>
      <c r="U13" s="6"/>
      <c r="V13" s="6"/>
      <c r="W13" s="6"/>
      <c r="X13" s="6"/>
      <c r="Y13" s="6"/>
      <c r="Z13" s="6"/>
      <c r="AA13" s="6"/>
      <c r="AB13" s="6"/>
      <c r="AC13" s="6"/>
      <c r="AD13" s="6"/>
      <c r="AE13" s="6"/>
      <c r="AF13" s="6"/>
    </row>
    <row r="14" spans="1:32" s="16" customFormat="1" ht="15" customHeight="1" x14ac:dyDescent="0.25">
      <c r="A14" s="103" t="s">
        <v>30</v>
      </c>
      <c r="B14" s="36"/>
      <c r="C14" s="36"/>
      <c r="D14" s="130"/>
      <c r="E14" s="130"/>
      <c r="F14" s="95"/>
      <c r="G14" s="48"/>
      <c r="H14" s="95"/>
      <c r="I14" s="95"/>
      <c r="J14" s="95"/>
      <c r="K14" s="48"/>
      <c r="L14" s="95"/>
      <c r="M14" s="95"/>
      <c r="N14" s="35"/>
      <c r="O14" s="15"/>
      <c r="P14" s="15"/>
      <c r="Q14" s="15"/>
      <c r="R14" s="15"/>
      <c r="S14" s="15"/>
      <c r="T14" s="15"/>
      <c r="U14" s="15"/>
      <c r="V14" s="15"/>
      <c r="W14" s="15"/>
      <c r="X14" s="15"/>
      <c r="Y14" s="15"/>
      <c r="Z14" s="15"/>
      <c r="AA14" s="15"/>
      <c r="AB14" s="15"/>
      <c r="AC14" s="15"/>
      <c r="AD14" s="15"/>
      <c r="AE14" s="15"/>
      <c r="AF14" s="15"/>
    </row>
    <row r="15" spans="1:32" s="18" customFormat="1" ht="15" customHeight="1" x14ac:dyDescent="0.2">
      <c r="A15" s="102" t="s">
        <v>155</v>
      </c>
      <c r="B15" s="36"/>
      <c r="C15" s="170"/>
      <c r="D15" s="130"/>
      <c r="E15" s="130">
        <f>+C15-D15</f>
        <v>0</v>
      </c>
      <c r="F15" s="146"/>
      <c r="G15" s="147"/>
      <c r="H15" s="205"/>
      <c r="I15" s="205"/>
      <c r="J15" s="146">
        <v>0</v>
      </c>
      <c r="K15" s="147"/>
      <c r="L15" s="205"/>
      <c r="M15" s="205"/>
      <c r="N15" s="32"/>
      <c r="O15" s="17"/>
      <c r="P15" s="17"/>
      <c r="Q15" s="17"/>
      <c r="R15" s="17"/>
      <c r="S15" s="17"/>
      <c r="T15" s="17"/>
      <c r="U15" s="17"/>
      <c r="V15" s="17"/>
      <c r="W15" s="17"/>
      <c r="X15" s="17"/>
      <c r="Y15" s="17"/>
      <c r="Z15" s="17"/>
      <c r="AA15" s="17"/>
      <c r="AB15" s="17"/>
      <c r="AC15" s="17"/>
      <c r="AD15" s="17"/>
      <c r="AE15" s="17"/>
      <c r="AF15" s="17"/>
    </row>
    <row r="16" spans="1:32" s="18" customFormat="1" ht="15" customHeight="1" x14ac:dyDescent="0.2">
      <c r="A16" s="102" t="s">
        <v>7</v>
      </c>
      <c r="B16" s="50"/>
      <c r="C16" s="50"/>
      <c r="D16" s="141"/>
      <c r="E16" s="141">
        <f>+C16-D16</f>
        <v>0</v>
      </c>
      <c r="F16" s="47"/>
      <c r="G16" s="48"/>
      <c r="H16" s="205"/>
      <c r="I16" s="205"/>
      <c r="J16" s="47">
        <v>0</v>
      </c>
      <c r="K16" s="48"/>
      <c r="L16" s="205"/>
      <c r="M16" s="205"/>
      <c r="N16" s="32"/>
      <c r="O16" s="17"/>
      <c r="P16" s="17"/>
      <c r="Q16" s="17"/>
      <c r="R16" s="17"/>
      <c r="S16" s="17"/>
      <c r="T16" s="17"/>
      <c r="U16" s="17"/>
      <c r="V16" s="17"/>
      <c r="W16" s="17"/>
      <c r="X16" s="17"/>
      <c r="Y16" s="17"/>
      <c r="Z16" s="17"/>
      <c r="AA16" s="17"/>
      <c r="AB16" s="17"/>
      <c r="AC16" s="17"/>
      <c r="AD16" s="17"/>
      <c r="AE16" s="17"/>
      <c r="AF16" s="17"/>
    </row>
    <row r="17" spans="1:32" s="18" customFormat="1" ht="15" customHeight="1" x14ac:dyDescent="0.2">
      <c r="A17" s="102" t="s">
        <v>150</v>
      </c>
      <c r="B17" s="50"/>
      <c r="C17" s="50"/>
      <c r="D17" s="141"/>
      <c r="E17" s="141">
        <f t="shared" ref="E17:E27" si="0">+C17-D17</f>
        <v>0</v>
      </c>
      <c r="F17" s="47"/>
      <c r="G17" s="48"/>
      <c r="H17" s="205"/>
      <c r="I17" s="205"/>
      <c r="J17" s="47">
        <v>0</v>
      </c>
      <c r="K17" s="48"/>
      <c r="L17" s="205"/>
      <c r="M17" s="205"/>
      <c r="N17" s="32"/>
      <c r="O17" s="17"/>
      <c r="P17" s="17"/>
      <c r="Q17" s="17"/>
      <c r="R17" s="17"/>
      <c r="S17" s="17"/>
      <c r="T17" s="17"/>
      <c r="U17" s="17"/>
      <c r="V17" s="17"/>
      <c r="W17" s="17"/>
      <c r="X17" s="17"/>
      <c r="Y17" s="17"/>
      <c r="Z17" s="17"/>
      <c r="AA17" s="17"/>
      <c r="AB17" s="17"/>
      <c r="AC17" s="17"/>
      <c r="AD17" s="17"/>
      <c r="AE17" s="17"/>
      <c r="AF17" s="17"/>
    </row>
    <row r="18" spans="1:32" s="18" customFormat="1" ht="15" customHeight="1" x14ac:dyDescent="0.2">
      <c r="A18" s="102" t="s">
        <v>10</v>
      </c>
      <c r="B18" s="50"/>
      <c r="C18" s="50"/>
      <c r="D18" s="141"/>
      <c r="E18" s="141">
        <f t="shared" si="0"/>
        <v>0</v>
      </c>
      <c r="F18" s="47"/>
      <c r="G18" s="48"/>
      <c r="H18" s="205"/>
      <c r="I18" s="205"/>
      <c r="J18" s="47">
        <v>0</v>
      </c>
      <c r="K18" s="48"/>
      <c r="L18" s="205"/>
      <c r="M18" s="205"/>
      <c r="N18" s="32"/>
      <c r="O18" s="17"/>
      <c r="P18" s="17"/>
      <c r="Q18" s="17"/>
      <c r="R18" s="17"/>
      <c r="S18" s="17"/>
      <c r="T18" s="17"/>
      <c r="U18" s="17"/>
      <c r="V18" s="17"/>
      <c r="W18" s="17"/>
      <c r="X18" s="17"/>
      <c r="Y18" s="17"/>
      <c r="Z18" s="17"/>
      <c r="AA18" s="17"/>
      <c r="AB18" s="17"/>
      <c r="AC18" s="17"/>
      <c r="AD18" s="17"/>
      <c r="AE18" s="17"/>
      <c r="AF18" s="17"/>
    </row>
    <row r="19" spans="1:32" s="18" customFormat="1" ht="15" customHeight="1" x14ac:dyDescent="0.2">
      <c r="A19" s="102" t="s">
        <v>9</v>
      </c>
      <c r="B19" s="50"/>
      <c r="C19" s="50"/>
      <c r="D19" s="141"/>
      <c r="E19" s="141">
        <f t="shared" si="0"/>
        <v>0</v>
      </c>
      <c r="F19" s="47"/>
      <c r="G19" s="48"/>
      <c r="H19" s="205"/>
      <c r="I19" s="205"/>
      <c r="J19" s="47">
        <v>0</v>
      </c>
      <c r="K19" s="48"/>
      <c r="L19" s="205"/>
      <c r="M19" s="205"/>
      <c r="N19" s="32"/>
      <c r="O19" s="17"/>
      <c r="P19" s="17"/>
      <c r="Q19" s="17"/>
      <c r="R19" s="17"/>
      <c r="S19" s="17"/>
      <c r="T19" s="17"/>
      <c r="U19" s="17"/>
      <c r="V19" s="17"/>
      <c r="W19" s="17"/>
      <c r="X19" s="17"/>
      <c r="Y19" s="17"/>
      <c r="Z19" s="17"/>
      <c r="AA19" s="17"/>
      <c r="AB19" s="17"/>
      <c r="AC19" s="17"/>
      <c r="AD19" s="17"/>
      <c r="AE19" s="17"/>
      <c r="AF19" s="17"/>
    </row>
    <row r="20" spans="1:32" s="18" customFormat="1" ht="15" customHeight="1" x14ac:dyDescent="0.2">
      <c r="A20" s="102" t="s">
        <v>8</v>
      </c>
      <c r="B20" s="50"/>
      <c r="C20" s="50"/>
      <c r="D20" s="141"/>
      <c r="E20" s="141">
        <f t="shared" si="0"/>
        <v>0</v>
      </c>
      <c r="F20" s="47"/>
      <c r="G20" s="48"/>
      <c r="H20" s="205"/>
      <c r="I20" s="205"/>
      <c r="J20" s="47">
        <v>0</v>
      </c>
      <c r="K20" s="48"/>
      <c r="L20" s="205"/>
      <c r="M20" s="205"/>
      <c r="N20" s="32"/>
      <c r="O20" s="17"/>
      <c r="P20" s="17"/>
      <c r="Q20" s="17"/>
      <c r="R20" s="17"/>
      <c r="S20" s="17"/>
      <c r="T20" s="17"/>
      <c r="U20" s="17"/>
      <c r="V20" s="17"/>
      <c r="W20" s="17"/>
      <c r="X20" s="17"/>
      <c r="Y20" s="17"/>
      <c r="Z20" s="17"/>
      <c r="AA20" s="17"/>
      <c r="AB20" s="17"/>
      <c r="AC20" s="17"/>
      <c r="AD20" s="17"/>
      <c r="AE20" s="17"/>
      <c r="AF20" s="17"/>
    </row>
    <row r="21" spans="1:32" s="18" customFormat="1" ht="15" customHeight="1" x14ac:dyDescent="0.2">
      <c r="A21" s="102" t="s">
        <v>11</v>
      </c>
      <c r="B21" s="50"/>
      <c r="C21" s="50"/>
      <c r="D21" s="141"/>
      <c r="E21" s="141">
        <f t="shared" si="0"/>
        <v>0</v>
      </c>
      <c r="F21" s="47"/>
      <c r="G21" s="48"/>
      <c r="H21" s="205"/>
      <c r="I21" s="205"/>
      <c r="J21" s="47">
        <v>0</v>
      </c>
      <c r="K21" s="48"/>
      <c r="L21" s="205"/>
      <c r="M21" s="205"/>
      <c r="N21" s="32"/>
      <c r="O21" s="17"/>
      <c r="P21" s="17"/>
      <c r="Q21" s="17"/>
      <c r="R21" s="17"/>
      <c r="S21" s="17"/>
      <c r="T21" s="17"/>
      <c r="U21" s="17"/>
      <c r="V21" s="17"/>
      <c r="W21" s="17"/>
      <c r="X21" s="17"/>
      <c r="Y21" s="17"/>
      <c r="Z21" s="17"/>
      <c r="AA21" s="17"/>
      <c r="AB21" s="17"/>
      <c r="AC21" s="17"/>
      <c r="AD21" s="17"/>
      <c r="AE21" s="17"/>
      <c r="AF21" s="17"/>
    </row>
    <row r="22" spans="1:32" s="18" customFormat="1" ht="15" customHeight="1" x14ac:dyDescent="0.2">
      <c r="A22" s="102" t="s">
        <v>151</v>
      </c>
      <c r="B22" s="50"/>
      <c r="C22" s="50"/>
      <c r="D22" s="141"/>
      <c r="E22" s="141">
        <f t="shared" si="0"/>
        <v>0</v>
      </c>
      <c r="F22" s="47"/>
      <c r="G22" s="48"/>
      <c r="H22" s="205"/>
      <c r="I22" s="205"/>
      <c r="J22" s="47">
        <v>0</v>
      </c>
      <c r="K22" s="48"/>
      <c r="L22" s="205"/>
      <c r="M22" s="205"/>
      <c r="N22" s="32"/>
      <c r="O22" s="17"/>
      <c r="P22" s="17"/>
      <c r="Q22" s="17"/>
      <c r="R22" s="17"/>
      <c r="S22" s="17"/>
      <c r="T22" s="17"/>
      <c r="U22" s="17"/>
      <c r="V22" s="17"/>
      <c r="W22" s="17"/>
      <c r="X22" s="17"/>
      <c r="Y22" s="17"/>
      <c r="Z22" s="17"/>
      <c r="AA22" s="17"/>
      <c r="AB22" s="17"/>
      <c r="AC22" s="17"/>
      <c r="AD22" s="17"/>
      <c r="AE22" s="17"/>
      <c r="AF22" s="17"/>
    </row>
    <row r="23" spans="1:32" s="18" customFormat="1" ht="15" customHeight="1" x14ac:dyDescent="0.2">
      <c r="A23" s="123" t="s">
        <v>12</v>
      </c>
      <c r="B23" s="50"/>
      <c r="C23" s="50"/>
      <c r="D23" s="141"/>
      <c r="E23" s="141">
        <f t="shared" si="0"/>
        <v>0</v>
      </c>
      <c r="F23" s="98"/>
      <c r="G23" s="48"/>
      <c r="H23" s="193">
        <f>(_xlfn.IFNA(VLOOKUP($A15,'Benefits Drivers'!$A$6:$F$13,3,FALSE)*H$15,0))+(_xlfn.IFNA(VLOOKUP($A16,'Benefits Drivers'!$A$6:$F$13,3,FALSE)*H$16,0))+(_xlfn.IFNA(VLOOKUP($A17,'Benefits Drivers'!$A$6:$F$13,3,FALSE)*H$17,0))+(_xlfn.IFNA(VLOOKUP($A18,'Benefits Drivers'!$A$6:$F$13,3,FALSE)*H$18,0))+(_xlfn.IFNA(VLOOKUP($A19,'Benefits Drivers'!$A$6:$F$13,3,FALSE)*H$19,0))+(_xlfn.IFNA(VLOOKUP($A21,'Benefits Drivers'!$A$6:$F$13,3,FALSE)*H$21,0))+(_xlfn.IFNA(VLOOKUP($A22,'Benefits Drivers'!$A$6:$F$13,3,FALSE)*H$22,0))+(_xlfn.IFNA(VLOOKUP($A20,'Benefits Drivers'!$A$6:$F$13,3,FALSE)*H$20,0))</f>
        <v>0</v>
      </c>
      <c r="I23" s="193">
        <f>(_xlfn.IFNA(VLOOKUP($A15,'Benefits Drivers'!$A$6:$F$13,4,FALSE)*I$15,0))+(_xlfn.IFNA(VLOOKUP($A16,'Benefits Drivers'!$A$6:$F$13,4,FALSE)*I$16,0))+(_xlfn.IFNA(VLOOKUP($A17,'Benefits Drivers'!$A$6:$F$13,4,FALSE)*I$17,0))+(_xlfn.IFNA(VLOOKUP($A18,'Benefits Drivers'!$A$6:$F$13,4,FALSE)*I$18,0))+(_xlfn.IFNA(VLOOKUP($A19,'Benefits Drivers'!$A$6:$F$13,4,FALSE)*I$19,0))+(_xlfn.IFNA(VLOOKUP($A21,'Benefits Drivers'!$A$6:$F$13,4,FALSE)*I$21,0))+(_xlfn.IFNA(VLOOKUP($A22,'Benefits Drivers'!$A$6:$F$13,4,FALSE)*I$22,0))+(_xlfn.IFNA(VLOOKUP($A20,'Benefits Drivers'!$A$6:$F$13,4,FALSE)*I$20,0))</f>
        <v>0</v>
      </c>
      <c r="J23" s="193"/>
      <c r="K23" s="48"/>
      <c r="L23" s="193">
        <f>(_xlfn.IFNA(VLOOKUP($A15,'Benefits Drivers'!$A$6:$F$13,5,FALSE)*L$15,0))+(_xlfn.IFNA(VLOOKUP($A16,'Benefits Drivers'!$A$6:$F$13,5,FALSE)*L$16,0))+(_xlfn.IFNA(VLOOKUP($A17,'Benefits Drivers'!$A$6:$F$13,5,FALSE)*L$17,0))+(_xlfn.IFNA(VLOOKUP($A18,'Benefits Drivers'!$A$6:$F$13,5,FALSE)*L$18,0))+(_xlfn.IFNA(VLOOKUP($A19,'Benefits Drivers'!$A$6:$F$13,5,FALSE)*L$19,0))+(_xlfn.IFNA(VLOOKUP($A21,'Benefits Drivers'!$A$6:$F$13,5,FALSE)*L$21,0))+(_xlfn.IFNA(VLOOKUP($A22,'Benefits Drivers'!$A$6:$F$13,5,FALSE)*L$22,0))+(_xlfn.IFNA(VLOOKUP($A20,'Benefits Drivers'!$A$6:$F$13,5,FALSE)*L$20,0))</f>
        <v>0</v>
      </c>
      <c r="M23" s="193">
        <f>(_xlfn.IFNA(VLOOKUP($A15,'Benefits Drivers'!$A$6:$F$13,6,FALSE)*M$15,0))+(_xlfn.IFNA(VLOOKUP($A16,'Benefits Drivers'!$A$6:$F$13,6,FALSE)*M$16,0))+(_xlfn.IFNA(VLOOKUP($A17,'Benefits Drivers'!$A$6:$F$13,6,FALSE)*M$17,0))+(_xlfn.IFNA(VLOOKUP($A18,'Benefits Drivers'!$A$6:$F$13,6,FALSE)*M$18,0))+(_xlfn.IFNA(VLOOKUP($A19,'Benefits Drivers'!$A$6:$F$13,6,FALSE)*M$19,0))+(_xlfn.IFNA(VLOOKUP($A21,'Benefits Drivers'!$A$6:$F$13,6,FALSE)*M$21,0))+(_xlfn.IFNA(VLOOKUP($A22,'Benefits Drivers'!$A$6:$F$13,6,FALSE)*M$22,0))+(_xlfn.IFNA(VLOOKUP($A20,'Benefits Drivers'!$A$6:$F$13,6,FALSE)*M$20,0))</f>
        <v>0</v>
      </c>
      <c r="N23" s="32"/>
      <c r="O23" s="17"/>
      <c r="P23" s="17"/>
      <c r="Q23" s="17"/>
      <c r="R23" s="17"/>
      <c r="S23" s="17"/>
      <c r="T23" s="17"/>
      <c r="U23" s="17"/>
      <c r="V23" s="17"/>
      <c r="W23" s="17"/>
      <c r="X23" s="17"/>
      <c r="Y23" s="17"/>
      <c r="Z23" s="17"/>
      <c r="AA23" s="17"/>
      <c r="AB23" s="17"/>
      <c r="AC23" s="17"/>
      <c r="AD23" s="17"/>
      <c r="AE23" s="17"/>
      <c r="AF23" s="17"/>
    </row>
    <row r="24" spans="1:32" s="20" customFormat="1" ht="15" customHeight="1" x14ac:dyDescent="0.25">
      <c r="A24" s="105" t="s">
        <v>31</v>
      </c>
      <c r="B24" s="106">
        <f>SUM(B15:B23)</f>
        <v>0</v>
      </c>
      <c r="C24" s="106">
        <f t="shared" ref="C24" si="1">SUM(C15:C23)</f>
        <v>0</v>
      </c>
      <c r="D24" s="183">
        <f t="shared" ref="D24:M24" si="2">SUM(D15:D23)</f>
        <v>0</v>
      </c>
      <c r="E24" s="183">
        <f t="shared" si="2"/>
        <v>0</v>
      </c>
      <c r="F24" s="107">
        <f t="shared" si="2"/>
        <v>0</v>
      </c>
      <c r="G24" s="48"/>
      <c r="H24" s="107">
        <f t="shared" si="2"/>
        <v>0</v>
      </c>
      <c r="I24" s="107">
        <f t="shared" si="2"/>
        <v>0</v>
      </c>
      <c r="J24" s="107">
        <f t="shared" si="2"/>
        <v>0</v>
      </c>
      <c r="K24" s="48"/>
      <c r="L24" s="107">
        <f t="shared" si="2"/>
        <v>0</v>
      </c>
      <c r="M24" s="107">
        <f t="shared" si="2"/>
        <v>0</v>
      </c>
      <c r="N24" s="32"/>
      <c r="O24" s="19"/>
      <c r="P24" s="19"/>
      <c r="Q24" s="19"/>
      <c r="R24" s="19"/>
      <c r="S24" s="19"/>
      <c r="T24" s="19"/>
      <c r="U24" s="19"/>
      <c r="V24" s="19"/>
      <c r="W24" s="19"/>
      <c r="X24" s="19"/>
      <c r="Y24" s="19"/>
      <c r="Z24" s="19"/>
      <c r="AA24" s="19"/>
      <c r="AB24" s="19"/>
      <c r="AC24" s="19"/>
      <c r="AD24" s="19"/>
      <c r="AE24" s="19"/>
      <c r="AF24" s="19"/>
    </row>
    <row r="25" spans="1:32" s="7" customFormat="1" ht="30" x14ac:dyDescent="0.2">
      <c r="A25" s="126" t="s">
        <v>153</v>
      </c>
      <c r="B25" s="50"/>
      <c r="C25" s="50"/>
      <c r="D25" s="141"/>
      <c r="E25" s="141">
        <f t="shared" si="0"/>
        <v>0</v>
      </c>
      <c r="F25" s="47"/>
      <c r="G25" s="48"/>
      <c r="H25" s="116"/>
      <c r="I25" s="116"/>
      <c r="J25" s="47"/>
      <c r="K25" s="48"/>
      <c r="L25" s="116"/>
      <c r="M25" s="116"/>
      <c r="N25" s="32"/>
      <c r="O25" s="6"/>
      <c r="P25" s="6"/>
      <c r="Q25" s="6"/>
      <c r="R25" s="6"/>
      <c r="S25" s="6"/>
      <c r="T25" s="6"/>
      <c r="U25" s="6"/>
      <c r="V25" s="6"/>
      <c r="W25" s="6"/>
      <c r="X25" s="6"/>
      <c r="Y25" s="6"/>
      <c r="Z25" s="6"/>
      <c r="AA25" s="6"/>
      <c r="AB25" s="6"/>
      <c r="AC25" s="6"/>
      <c r="AD25" s="6"/>
      <c r="AE25" s="6"/>
      <c r="AF25" s="6"/>
    </row>
    <row r="26" spans="1:32" s="7" customFormat="1" ht="15" customHeight="1" x14ac:dyDescent="0.2">
      <c r="A26" s="127" t="s">
        <v>13</v>
      </c>
      <c r="B26" s="50"/>
      <c r="C26" s="50"/>
      <c r="D26" s="141"/>
      <c r="E26" s="141">
        <f t="shared" si="0"/>
        <v>0</v>
      </c>
      <c r="F26" s="47"/>
      <c r="G26" s="48"/>
      <c r="H26" s="116"/>
      <c r="I26" s="116"/>
      <c r="J26" s="47"/>
      <c r="K26" s="48"/>
      <c r="L26" s="116"/>
      <c r="M26" s="116"/>
      <c r="N26" s="32"/>
      <c r="O26" s="6"/>
      <c r="P26" s="6"/>
      <c r="Q26" s="6"/>
      <c r="R26" s="6"/>
      <c r="S26" s="6"/>
      <c r="T26" s="6"/>
      <c r="U26" s="6"/>
      <c r="V26" s="6"/>
      <c r="W26" s="6"/>
      <c r="X26" s="6"/>
      <c r="Y26" s="6"/>
      <c r="Z26" s="6"/>
      <c r="AA26" s="6"/>
      <c r="AB26" s="6"/>
      <c r="AC26" s="6"/>
      <c r="AD26" s="6"/>
      <c r="AE26" s="6"/>
      <c r="AF26" s="6"/>
    </row>
    <row r="27" spans="1:32" s="7" customFormat="1" ht="15" customHeight="1" x14ac:dyDescent="0.2">
      <c r="A27" s="127" t="s">
        <v>16</v>
      </c>
      <c r="B27" s="50"/>
      <c r="C27" s="50"/>
      <c r="D27" s="141"/>
      <c r="E27" s="141">
        <f t="shared" si="0"/>
        <v>0</v>
      </c>
      <c r="F27" s="47"/>
      <c r="G27" s="48"/>
      <c r="H27" s="116"/>
      <c r="I27" s="116"/>
      <c r="J27" s="47"/>
      <c r="K27" s="48"/>
      <c r="L27" s="116"/>
      <c r="M27" s="116"/>
      <c r="N27" s="32"/>
      <c r="O27" s="6"/>
      <c r="P27" s="6"/>
      <c r="Q27" s="6"/>
      <c r="R27" s="6"/>
      <c r="S27" s="6"/>
      <c r="T27" s="6"/>
      <c r="U27" s="6"/>
      <c r="V27" s="6"/>
      <c r="W27" s="6"/>
      <c r="X27" s="6"/>
      <c r="Y27" s="6"/>
      <c r="Z27" s="6"/>
      <c r="AA27" s="6"/>
      <c r="AB27" s="6"/>
      <c r="AC27" s="6"/>
      <c r="AD27" s="6"/>
      <c r="AE27" s="6"/>
      <c r="AF27" s="6"/>
    </row>
    <row r="28" spans="1:32" s="20" customFormat="1" ht="15.75" x14ac:dyDescent="0.25">
      <c r="A28" s="108" t="s">
        <v>14</v>
      </c>
      <c r="B28" s="109">
        <f>SUM(B24:B27)</f>
        <v>0</v>
      </c>
      <c r="C28" s="109">
        <f>SUM(C24:C27)</f>
        <v>0</v>
      </c>
      <c r="D28" s="184">
        <f t="shared" ref="D28:E28" si="3">SUM(D24:D27)</f>
        <v>0</v>
      </c>
      <c r="E28" s="184">
        <f t="shared" si="3"/>
        <v>0</v>
      </c>
      <c r="F28" s="110"/>
      <c r="G28" s="48"/>
      <c r="H28" s="110">
        <f>SUM(H24:H27)</f>
        <v>0</v>
      </c>
      <c r="I28" s="110">
        <f>SUM(I24:I27)</f>
        <v>0</v>
      </c>
      <c r="J28" s="110"/>
      <c r="K28" s="48"/>
      <c r="L28" s="110">
        <f>SUM(L24:L27)</f>
        <v>0</v>
      </c>
      <c r="M28" s="110">
        <f>SUM(M24:M27)</f>
        <v>0</v>
      </c>
      <c r="N28" s="44"/>
      <c r="O28" s="19"/>
      <c r="P28" s="19"/>
      <c r="Q28" s="19"/>
      <c r="R28" s="19"/>
      <c r="S28" s="19"/>
      <c r="T28" s="19"/>
      <c r="U28" s="19"/>
      <c r="V28" s="19"/>
      <c r="W28" s="19"/>
      <c r="X28" s="19"/>
      <c r="Y28" s="19"/>
      <c r="Z28" s="19"/>
      <c r="AA28" s="19"/>
      <c r="AB28" s="19"/>
      <c r="AC28" s="19"/>
      <c r="AD28" s="19"/>
      <c r="AE28" s="19"/>
      <c r="AF28" s="19"/>
    </row>
    <row r="29" spans="1:32" s="20" customFormat="1" ht="17.25" customHeight="1" thickBot="1" x14ac:dyDescent="0.3">
      <c r="A29" s="117" t="s">
        <v>47</v>
      </c>
      <c r="B29" s="118">
        <f>+B11-B28</f>
        <v>0</v>
      </c>
      <c r="C29" s="118">
        <f>+C11-C28</f>
        <v>0</v>
      </c>
      <c r="D29" s="185">
        <f t="shared" ref="D29" si="4">+D11-D28</f>
        <v>0</v>
      </c>
      <c r="E29" s="185">
        <f t="shared" ref="E29" si="5">+E11-E28</f>
        <v>0</v>
      </c>
      <c r="F29" s="119"/>
      <c r="G29" s="115"/>
      <c r="H29" s="119">
        <f>+H11-H28</f>
        <v>0</v>
      </c>
      <c r="I29" s="119">
        <f>+I11-I28</f>
        <v>0</v>
      </c>
      <c r="J29" s="119"/>
      <c r="K29" s="115"/>
      <c r="L29" s="119">
        <f>+L11-L28</f>
        <v>0</v>
      </c>
      <c r="M29" s="120">
        <f>+M11-M28</f>
        <v>0</v>
      </c>
      <c r="N29" s="44"/>
      <c r="O29" s="19"/>
      <c r="P29" s="19"/>
      <c r="Q29" s="19"/>
      <c r="R29" s="19"/>
      <c r="S29" s="19"/>
      <c r="T29" s="19"/>
      <c r="U29" s="19"/>
      <c r="V29" s="19"/>
      <c r="W29" s="19"/>
      <c r="X29" s="19"/>
      <c r="Y29" s="19"/>
      <c r="Z29" s="19"/>
      <c r="AA29" s="19"/>
      <c r="AB29" s="19"/>
      <c r="AC29" s="19"/>
      <c r="AD29" s="19"/>
      <c r="AE29" s="19"/>
      <c r="AF29" s="19"/>
    </row>
    <row r="30" spans="1:32" s="7" customFormat="1" ht="9" customHeight="1" thickTop="1" x14ac:dyDescent="0.2">
      <c r="A30" s="104"/>
      <c r="B30" s="100"/>
      <c r="C30" s="100"/>
      <c r="D30" s="186"/>
      <c r="E30" s="187"/>
      <c r="F30" s="53"/>
      <c r="G30" s="48"/>
      <c r="H30" s="53"/>
      <c r="I30" s="53"/>
      <c r="J30" s="114"/>
      <c r="K30" s="48"/>
      <c r="L30" s="53"/>
      <c r="M30" s="53"/>
      <c r="N30" s="43"/>
      <c r="O30" s="6"/>
      <c r="P30" s="6"/>
      <c r="Q30" s="6"/>
      <c r="R30" s="6"/>
      <c r="S30" s="6"/>
      <c r="T30" s="6"/>
      <c r="U30" s="6"/>
      <c r="V30" s="6"/>
      <c r="W30" s="6"/>
      <c r="X30" s="6"/>
      <c r="Y30" s="6"/>
      <c r="Z30" s="6"/>
      <c r="AA30" s="6"/>
      <c r="AB30" s="6"/>
      <c r="AC30" s="6"/>
      <c r="AD30" s="6"/>
      <c r="AE30" s="6"/>
      <c r="AF30" s="6"/>
    </row>
    <row r="31" spans="1:32" s="13" customFormat="1" ht="18" customHeight="1" x14ac:dyDescent="0.2">
      <c r="A31" s="284" t="s">
        <v>225</v>
      </c>
      <c r="B31" s="121"/>
      <c r="C31" s="121">
        <f>+B33</f>
        <v>0</v>
      </c>
      <c r="D31" s="188">
        <f>+C31</f>
        <v>0</v>
      </c>
      <c r="E31" s="141">
        <f t="shared" ref="E31" si="6">+C31-D31</f>
        <v>0</v>
      </c>
      <c r="F31" s="96"/>
      <c r="G31" s="48"/>
      <c r="H31" s="124">
        <f>+C33</f>
        <v>0</v>
      </c>
      <c r="I31" s="124">
        <f>+H33</f>
        <v>0</v>
      </c>
      <c r="J31" s="96"/>
      <c r="K31" s="48"/>
      <c r="L31" s="124">
        <f>+I33</f>
        <v>0</v>
      </c>
      <c r="M31" s="124">
        <f>+L33</f>
        <v>0</v>
      </c>
      <c r="N31" s="35"/>
      <c r="O31" s="12"/>
      <c r="P31" s="12"/>
      <c r="Q31" s="12"/>
      <c r="R31" s="12"/>
      <c r="S31" s="12"/>
      <c r="T31" s="12"/>
      <c r="U31" s="12"/>
      <c r="V31" s="12"/>
      <c r="W31" s="12"/>
      <c r="X31" s="12"/>
      <c r="Y31" s="12"/>
      <c r="Z31" s="12"/>
      <c r="AA31" s="12"/>
      <c r="AB31" s="12"/>
      <c r="AC31" s="12"/>
      <c r="AD31" s="12"/>
      <c r="AE31" s="12"/>
      <c r="AF31" s="12"/>
    </row>
    <row r="32" spans="1:32" s="139" customFormat="1" ht="15.75" x14ac:dyDescent="0.25">
      <c r="A32" s="132" t="s">
        <v>47</v>
      </c>
      <c r="B32" s="133">
        <f>+B29</f>
        <v>0</v>
      </c>
      <c r="C32" s="133">
        <f>+C29</f>
        <v>0</v>
      </c>
      <c r="D32" s="143">
        <f>+D29</f>
        <v>0</v>
      </c>
      <c r="E32" s="143">
        <f>+E29</f>
        <v>0</v>
      </c>
      <c r="F32" s="135"/>
      <c r="G32" s="136"/>
      <c r="H32" s="134">
        <f>+H29</f>
        <v>0</v>
      </c>
      <c r="I32" s="134">
        <f>+I29</f>
        <v>0</v>
      </c>
      <c r="J32" s="135"/>
      <c r="K32" s="136"/>
      <c r="L32" s="134">
        <f>+L29</f>
        <v>0</v>
      </c>
      <c r="M32" s="134">
        <f>+M29</f>
        <v>0</v>
      </c>
      <c r="N32" s="137"/>
      <c r="O32" s="138"/>
      <c r="P32" s="19"/>
      <c r="Q32" s="19"/>
      <c r="R32" s="19"/>
      <c r="S32" s="19"/>
      <c r="T32" s="19"/>
      <c r="U32" s="19"/>
      <c r="V32" s="138"/>
      <c r="W32" s="138"/>
      <c r="X32" s="138"/>
      <c r="Y32" s="138"/>
      <c r="Z32" s="138"/>
      <c r="AA32" s="138"/>
      <c r="AB32" s="138"/>
      <c r="AC32" s="138"/>
      <c r="AD32" s="138"/>
      <c r="AE32" s="138"/>
      <c r="AF32" s="138"/>
    </row>
    <row r="33" spans="1:32" s="7" customFormat="1" ht="15.75" x14ac:dyDescent="0.2">
      <c r="A33" s="123" t="s">
        <v>46</v>
      </c>
      <c r="B33" s="121">
        <f>+B31+B32</f>
        <v>0</v>
      </c>
      <c r="C33" s="121">
        <f>+C31+C32</f>
        <v>0</v>
      </c>
      <c r="D33" s="188">
        <f>+D31+D32</f>
        <v>0</v>
      </c>
      <c r="E33" s="188">
        <f>+E31+E32</f>
        <v>0</v>
      </c>
      <c r="F33" s="96"/>
      <c r="G33" s="48"/>
      <c r="H33" s="124">
        <f>+H31+H32</f>
        <v>0</v>
      </c>
      <c r="I33" s="124">
        <f>+I31+I32</f>
        <v>0</v>
      </c>
      <c r="J33" s="96"/>
      <c r="K33" s="48"/>
      <c r="L33" s="124">
        <f>+L31+L32</f>
        <v>0</v>
      </c>
      <c r="M33" s="124">
        <f>+M31+M32</f>
        <v>0</v>
      </c>
      <c r="N33" s="43"/>
      <c r="O33" s="6"/>
      <c r="P33" s="6"/>
      <c r="Q33" s="6"/>
      <c r="R33" s="6"/>
      <c r="S33" s="6"/>
      <c r="T33" s="6"/>
      <c r="U33" s="6"/>
      <c r="V33" s="6"/>
      <c r="W33" s="6"/>
      <c r="X33" s="6"/>
      <c r="Y33" s="6"/>
      <c r="Z33" s="6"/>
      <c r="AA33" s="6"/>
      <c r="AB33" s="6"/>
      <c r="AC33" s="6"/>
      <c r="AD33" s="6"/>
      <c r="AE33" s="6"/>
      <c r="AF33" s="6"/>
    </row>
    <row r="34" spans="1:32" ht="15" x14ac:dyDescent="0.2">
      <c r="B34" s="22"/>
      <c r="C34" s="22"/>
      <c r="D34" s="192"/>
      <c r="E34" s="192"/>
      <c r="P34" s="12"/>
      <c r="Q34" s="12"/>
      <c r="R34" s="12"/>
      <c r="S34" s="12"/>
      <c r="T34" s="12"/>
      <c r="U34" s="12"/>
    </row>
    <row r="35" spans="1:32" x14ac:dyDescent="0.2">
      <c r="D35" s="192"/>
      <c r="E35" s="192"/>
    </row>
  </sheetData>
  <protectedRanges>
    <protectedRange sqref="A35:XFD560 A34:O34 V34:XFD34" name="Range3"/>
    <protectedRange sqref="H10:I10 L10:M10 H25:I27 L25:M27" name="UnitEdit"/>
    <protectedRange sqref="O1:IJ1 O8:IJ1048576 O3:IJ3" name="Range2"/>
    <protectedRange sqref="O4:IJ5" name="Range2_1"/>
    <protectedRange sqref="O6:IJ7" name="Range2_2"/>
    <protectedRange sqref="O2:IJ2" name="Range2_3"/>
    <protectedRange sqref="H15:I22" name="UnitEdit_1"/>
    <protectedRange sqref="L15:M22" name="UnitEdit_2"/>
  </protectedRanges>
  <mergeCells count="7">
    <mergeCell ref="F3:J3"/>
    <mergeCell ref="L6:M6"/>
    <mergeCell ref="A3:E3"/>
    <mergeCell ref="H6:I6"/>
    <mergeCell ref="A4:M4"/>
    <mergeCell ref="B6:E6"/>
    <mergeCell ref="A5:M5"/>
  </mergeCells>
  <dataValidations count="1">
    <dataValidation type="decimal" allowBlank="1" showInputMessage="1" showErrorMessage="1" error="You must enter a numerical value in this cell" sqref="H15:I22 H25:I27 L25:M27 L10:M10 H10:I10 L15:M22">
      <formula1>-1000000000000000</formula1>
      <formula2>10000000000000000</formula2>
    </dataValidation>
  </dataValidations>
  <pageMargins left="0.25" right="0.25" top="0.13" bottom="0.14000000000000001" header="0" footer="0"/>
  <pageSetup scale="61"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7030A0"/>
    <pageSetUpPr fitToPage="1"/>
  </sheetPr>
  <dimension ref="A1:AF36"/>
  <sheetViews>
    <sheetView zoomScaleNormal="100" zoomScaleSheetLayoutView="100" workbookViewId="0">
      <selection activeCell="E42" sqref="E42"/>
    </sheetView>
  </sheetViews>
  <sheetFormatPr defaultColWidth="9.140625" defaultRowHeight="12.75" x14ac:dyDescent="0.2"/>
  <cols>
    <col min="1" max="1" width="42.140625" style="1" customWidth="1"/>
    <col min="2" max="5" width="16.7109375" style="1" customWidth="1"/>
    <col min="6" max="6" width="16.7109375" style="1" hidden="1" customWidth="1"/>
    <col min="7" max="7" width="1.85546875" style="28" customWidth="1"/>
    <col min="8" max="9" width="16.7109375" style="1" customWidth="1"/>
    <col min="10" max="10" width="16.7109375" style="1" hidden="1" customWidth="1"/>
    <col min="11" max="11" width="1.85546875" style="28" customWidth="1"/>
    <col min="12" max="13" width="16.7109375" style="1" customWidth="1"/>
    <col min="14" max="14" width="0" style="1" hidden="1" customWidth="1"/>
    <col min="15" max="16384" width="9.140625" style="1"/>
  </cols>
  <sheetData>
    <row r="1" spans="1:32" ht="18.75" x14ac:dyDescent="0.2">
      <c r="A1" s="21"/>
      <c r="B1" s="21"/>
      <c r="C1" s="21"/>
      <c r="D1" s="21"/>
      <c r="E1" s="21"/>
      <c r="F1" s="39"/>
      <c r="G1" s="21"/>
      <c r="H1" s="39"/>
      <c r="I1" s="39"/>
      <c r="J1" s="39"/>
      <c r="K1" s="21"/>
      <c r="L1" s="39"/>
      <c r="M1" s="39"/>
      <c r="N1" s="3"/>
      <c r="O1" s="3"/>
      <c r="P1" s="3"/>
      <c r="Q1" s="3"/>
      <c r="R1" s="3"/>
      <c r="S1" s="3"/>
      <c r="T1" s="3"/>
      <c r="U1" s="3"/>
      <c r="V1" s="3"/>
      <c r="W1" s="3"/>
      <c r="X1" s="3"/>
      <c r="Y1" s="3"/>
      <c r="Z1" s="3"/>
      <c r="AA1" s="3"/>
      <c r="AB1" s="3"/>
      <c r="AC1" s="3"/>
      <c r="AD1" s="3"/>
      <c r="AE1" s="3"/>
    </row>
    <row r="2" spans="1:32" s="21" customFormat="1" x14ac:dyDescent="0.2"/>
    <row r="3" spans="1:32" ht="15" x14ac:dyDescent="0.2">
      <c r="A3" s="429"/>
      <c r="B3" s="429"/>
      <c r="C3" s="429"/>
      <c r="D3" s="429"/>
      <c r="E3" s="429"/>
      <c r="F3" s="429"/>
      <c r="G3" s="429"/>
      <c r="H3" s="429"/>
      <c r="I3" s="429"/>
      <c r="J3" s="429"/>
      <c r="K3" s="29"/>
      <c r="L3" s="38"/>
      <c r="M3" s="38"/>
      <c r="N3" s="3"/>
      <c r="O3" s="3"/>
      <c r="P3" s="3"/>
      <c r="Q3" s="3"/>
      <c r="R3" s="3"/>
      <c r="S3" s="3"/>
      <c r="T3" s="3"/>
      <c r="U3" s="3"/>
      <c r="V3" s="3"/>
      <c r="W3" s="3"/>
      <c r="X3" s="3"/>
      <c r="Y3" s="3"/>
      <c r="Z3" s="3"/>
      <c r="AA3" s="3"/>
      <c r="AB3" s="3"/>
      <c r="AC3" s="3"/>
      <c r="AD3" s="3"/>
      <c r="AE3" s="3"/>
    </row>
    <row r="4" spans="1:32" ht="77.25" customHeight="1" x14ac:dyDescent="0.2">
      <c r="A4" s="432" t="s">
        <v>218</v>
      </c>
      <c r="B4" s="432"/>
      <c r="C4" s="432"/>
      <c r="D4" s="432"/>
      <c r="E4" s="432"/>
      <c r="F4" s="432"/>
      <c r="G4" s="432"/>
      <c r="H4" s="432"/>
      <c r="I4" s="432"/>
      <c r="J4" s="432"/>
      <c r="K4" s="432"/>
      <c r="L4" s="432"/>
      <c r="M4" s="432"/>
      <c r="N4" s="3"/>
      <c r="O4" s="3"/>
      <c r="P4" s="3"/>
      <c r="Q4" s="3"/>
      <c r="R4" s="3"/>
      <c r="S4" s="3"/>
      <c r="T4" s="3"/>
      <c r="U4" s="3"/>
      <c r="V4" s="3"/>
      <c r="W4" s="3"/>
      <c r="X4" s="3"/>
      <c r="Y4" s="3"/>
      <c r="Z4" s="3"/>
      <c r="AA4" s="3"/>
      <c r="AB4" s="3"/>
      <c r="AC4" s="3"/>
      <c r="AD4" s="3"/>
      <c r="AE4" s="3"/>
    </row>
    <row r="5" spans="1:32" ht="27" customHeight="1" x14ac:dyDescent="0.2">
      <c r="A5" s="435" t="s">
        <v>215</v>
      </c>
      <c r="B5" s="435"/>
      <c r="C5" s="435"/>
      <c r="D5" s="435"/>
      <c r="E5" s="435"/>
      <c r="F5" s="435"/>
      <c r="G5" s="435"/>
      <c r="H5" s="435"/>
      <c r="I5" s="435"/>
      <c r="J5" s="435"/>
      <c r="K5" s="435"/>
      <c r="L5" s="435"/>
      <c r="M5" s="435"/>
      <c r="N5" s="3"/>
      <c r="O5" s="3"/>
      <c r="P5" s="3"/>
      <c r="Q5" s="3"/>
      <c r="R5" s="3"/>
      <c r="S5" s="3"/>
      <c r="T5" s="3"/>
      <c r="U5" s="3"/>
      <c r="V5" s="3"/>
      <c r="W5" s="3"/>
      <c r="X5" s="3"/>
      <c r="Y5" s="3"/>
      <c r="Z5" s="3"/>
      <c r="AA5" s="3"/>
      <c r="AB5" s="3"/>
      <c r="AC5" s="3"/>
      <c r="AD5" s="3"/>
      <c r="AE5" s="3"/>
    </row>
    <row r="6" spans="1:32" s="7" customFormat="1" ht="15" customHeight="1" x14ac:dyDescent="0.2">
      <c r="A6" s="5"/>
      <c r="B6" s="433" t="s">
        <v>174</v>
      </c>
      <c r="C6" s="433"/>
      <c r="D6" s="433"/>
      <c r="E6" s="433"/>
      <c r="F6" s="31"/>
      <c r="G6" s="26"/>
      <c r="H6" s="430" t="s">
        <v>160</v>
      </c>
      <c r="I6" s="431"/>
      <c r="J6" s="31"/>
      <c r="K6" s="26"/>
      <c r="L6" s="430" t="s">
        <v>161</v>
      </c>
      <c r="M6" s="431"/>
      <c r="N6" s="31"/>
      <c r="O6" s="6"/>
      <c r="P6" s="6"/>
      <c r="Q6" s="6"/>
      <c r="R6" s="6"/>
      <c r="S6" s="6"/>
      <c r="T6" s="6"/>
      <c r="U6" s="6"/>
      <c r="V6" s="6"/>
      <c r="W6" s="6"/>
      <c r="X6" s="6"/>
      <c r="Y6" s="6"/>
      <c r="Z6" s="6"/>
      <c r="AA6" s="6"/>
      <c r="AB6" s="6"/>
      <c r="AC6" s="6"/>
      <c r="AD6" s="6"/>
      <c r="AE6" s="6"/>
      <c r="AF6" s="6"/>
    </row>
    <row r="7" spans="1:32" s="7" customFormat="1" ht="46.5" customHeight="1" x14ac:dyDescent="0.2">
      <c r="A7" s="8"/>
      <c r="B7" s="181" t="s">
        <v>41</v>
      </c>
      <c r="C7" s="181" t="s">
        <v>157</v>
      </c>
      <c r="D7" s="140" t="s">
        <v>158</v>
      </c>
      <c r="E7" s="140" t="s">
        <v>159</v>
      </c>
      <c r="F7" s="181" t="s">
        <v>0</v>
      </c>
      <c r="G7" s="9"/>
      <c r="H7" s="181" t="s">
        <v>1</v>
      </c>
      <c r="I7" s="181" t="s">
        <v>2</v>
      </c>
      <c r="J7" s="181" t="s">
        <v>0</v>
      </c>
      <c r="K7" s="9"/>
      <c r="L7" s="181" t="s">
        <v>39</v>
      </c>
      <c r="M7" s="181" t="s">
        <v>40</v>
      </c>
      <c r="N7" s="25" t="s">
        <v>0</v>
      </c>
      <c r="O7" s="6"/>
      <c r="P7" s="6"/>
      <c r="Q7" s="6"/>
      <c r="R7" s="6"/>
      <c r="S7" s="6"/>
      <c r="T7" s="6"/>
      <c r="U7" s="6"/>
      <c r="V7" s="6"/>
      <c r="W7" s="6"/>
      <c r="X7" s="6"/>
      <c r="Y7" s="6"/>
      <c r="Z7" s="6"/>
      <c r="AA7" s="6"/>
      <c r="AB7" s="6"/>
      <c r="AC7" s="6"/>
      <c r="AD7" s="6"/>
      <c r="AE7" s="6"/>
      <c r="AF7" s="6"/>
    </row>
    <row r="8" spans="1:32" s="7" customFormat="1" ht="15" customHeight="1" x14ac:dyDescent="0.2">
      <c r="A8" s="10" t="s">
        <v>21</v>
      </c>
      <c r="B8" s="35"/>
      <c r="C8" s="35"/>
      <c r="D8" s="131"/>
      <c r="E8" s="131"/>
      <c r="F8" s="35"/>
      <c r="G8" s="11"/>
      <c r="H8" s="35"/>
      <c r="I8" s="35"/>
      <c r="J8" s="35"/>
      <c r="K8" s="11"/>
      <c r="L8" s="35"/>
      <c r="M8" s="35"/>
      <c r="N8" s="35"/>
      <c r="O8" s="6"/>
      <c r="P8" s="6"/>
      <c r="Q8" s="6"/>
      <c r="R8" s="6"/>
      <c r="S8" s="6"/>
      <c r="T8" s="6"/>
      <c r="U8" s="6"/>
      <c r="V8" s="6"/>
      <c r="W8" s="6"/>
      <c r="X8" s="6"/>
      <c r="Y8" s="6"/>
      <c r="Z8" s="6"/>
      <c r="AA8" s="6"/>
      <c r="AB8" s="6"/>
      <c r="AC8" s="6"/>
      <c r="AD8" s="6"/>
      <c r="AE8" s="6"/>
      <c r="AF8" s="6"/>
    </row>
    <row r="9" spans="1:32" s="7" customFormat="1" ht="15" customHeight="1" x14ac:dyDescent="0.2">
      <c r="A9" s="14" t="s">
        <v>152</v>
      </c>
      <c r="B9" s="35"/>
      <c r="C9" s="35"/>
      <c r="D9" s="130"/>
      <c r="E9" s="130"/>
      <c r="F9" s="35"/>
      <c r="G9" s="11"/>
      <c r="H9" s="35"/>
      <c r="I9" s="35"/>
      <c r="J9" s="35"/>
      <c r="K9" s="11"/>
      <c r="L9" s="35"/>
      <c r="M9" s="35"/>
      <c r="N9" s="35"/>
      <c r="O9" s="6"/>
      <c r="P9" s="6"/>
      <c r="Q9" s="6"/>
      <c r="R9" s="6"/>
      <c r="S9" s="6"/>
      <c r="T9" s="6"/>
      <c r="U9" s="6"/>
      <c r="V9" s="6"/>
      <c r="W9" s="6"/>
      <c r="X9" s="6"/>
      <c r="Y9" s="6"/>
      <c r="Z9" s="6"/>
      <c r="AA9" s="6"/>
      <c r="AB9" s="6"/>
      <c r="AC9" s="6"/>
      <c r="AD9" s="6"/>
      <c r="AE9" s="6"/>
      <c r="AF9" s="6"/>
    </row>
    <row r="10" spans="1:32" s="13" customFormat="1" ht="15" customHeight="1" x14ac:dyDescent="0.2">
      <c r="A10" s="102" t="s">
        <v>51</v>
      </c>
      <c r="B10" s="170"/>
      <c r="C10" s="170"/>
      <c r="D10" s="144"/>
      <c r="E10" s="144">
        <f>+C10-D10</f>
        <v>0</v>
      </c>
      <c r="F10" s="146"/>
      <c r="G10" s="147"/>
      <c r="H10" s="145"/>
      <c r="I10" s="145"/>
      <c r="J10" s="146"/>
      <c r="K10" s="147"/>
      <c r="L10" s="145"/>
      <c r="M10" s="145"/>
      <c r="N10" s="32"/>
      <c r="O10" s="12"/>
      <c r="P10" s="12"/>
      <c r="Q10" s="12"/>
      <c r="R10" s="12"/>
      <c r="S10" s="12"/>
      <c r="T10" s="12"/>
      <c r="U10" s="12"/>
      <c r="V10" s="12"/>
      <c r="W10" s="12"/>
      <c r="X10" s="12"/>
      <c r="Y10" s="12"/>
      <c r="Z10" s="12"/>
      <c r="AA10" s="12"/>
      <c r="AB10" s="12"/>
      <c r="AC10" s="12"/>
      <c r="AD10" s="12"/>
      <c r="AE10" s="12"/>
      <c r="AF10" s="12"/>
    </row>
    <row r="11" spans="1:32" s="46" customFormat="1" ht="15" customHeight="1" x14ac:dyDescent="0.25">
      <c r="A11" s="108" t="s">
        <v>50</v>
      </c>
      <c r="B11" s="109">
        <f>SUM(B10:B10)</f>
        <v>0</v>
      </c>
      <c r="C11" s="109">
        <f>SUM(C10:C10)</f>
        <v>0</v>
      </c>
      <c r="D11" s="190">
        <f>SUM(D10:D10)</f>
        <v>0</v>
      </c>
      <c r="E11" s="190">
        <f>SUM(E10:E10)</f>
        <v>0</v>
      </c>
      <c r="F11" s="110"/>
      <c r="G11" s="48"/>
      <c r="H11" s="110">
        <f>SUM(H10:H10)</f>
        <v>0</v>
      </c>
      <c r="I11" s="110">
        <f>SUM(I10:I10)</f>
        <v>0</v>
      </c>
      <c r="J11" s="110">
        <f>SUM(J10:J10)</f>
        <v>0</v>
      </c>
      <c r="K11" s="48"/>
      <c r="L11" s="110">
        <f>SUM(L10:L10)</f>
        <v>0</v>
      </c>
      <c r="M11" s="110">
        <f>SUM(M10:M10)</f>
        <v>0</v>
      </c>
      <c r="N11" s="44"/>
      <c r="O11" s="45"/>
      <c r="P11" s="45"/>
      <c r="Q11" s="45"/>
      <c r="R11" s="45"/>
      <c r="S11" s="45"/>
      <c r="T11" s="45"/>
      <c r="U11" s="45"/>
      <c r="V11" s="45"/>
      <c r="W11" s="45"/>
      <c r="X11" s="45"/>
      <c r="Y11" s="45"/>
      <c r="Z11" s="45"/>
      <c r="AA11" s="45"/>
      <c r="AB11" s="45"/>
      <c r="AC11" s="45"/>
      <c r="AD11" s="45"/>
      <c r="AE11" s="45"/>
      <c r="AF11" s="45"/>
    </row>
    <row r="12" spans="1:32" s="13" customFormat="1" ht="15" customHeight="1" x14ac:dyDescent="0.2">
      <c r="A12" s="23"/>
      <c r="B12" s="35"/>
      <c r="C12" s="35"/>
      <c r="D12" s="130"/>
      <c r="E12" s="130"/>
      <c r="F12" s="35"/>
      <c r="G12" s="48"/>
      <c r="H12" s="35"/>
      <c r="I12" s="35"/>
      <c r="J12" s="35"/>
      <c r="K12" s="48"/>
      <c r="L12" s="35"/>
      <c r="M12" s="35"/>
      <c r="N12" s="35"/>
      <c r="O12" s="12"/>
      <c r="P12" s="12"/>
      <c r="Q12" s="12"/>
      <c r="R12" s="12"/>
      <c r="S12" s="12"/>
      <c r="T12" s="12"/>
      <c r="U12" s="12"/>
      <c r="V12" s="12"/>
      <c r="W12" s="12"/>
      <c r="X12" s="12"/>
      <c r="Y12" s="12"/>
      <c r="Z12" s="12"/>
      <c r="AA12" s="12"/>
      <c r="AB12" s="12"/>
      <c r="AC12" s="12"/>
      <c r="AD12" s="12"/>
      <c r="AE12" s="12"/>
      <c r="AF12" s="12"/>
    </row>
    <row r="13" spans="1:32" s="7" customFormat="1" ht="15.75" x14ac:dyDescent="0.2">
      <c r="A13" s="101" t="s">
        <v>5</v>
      </c>
      <c r="B13" s="36"/>
      <c r="C13" s="36"/>
      <c r="D13" s="130"/>
      <c r="E13" s="130"/>
      <c r="F13" s="95"/>
      <c r="G13" s="48"/>
      <c r="H13" s="95"/>
      <c r="I13" s="95"/>
      <c r="J13" s="95"/>
      <c r="K13" s="48"/>
      <c r="L13" s="95"/>
      <c r="M13" s="95"/>
      <c r="N13" s="35"/>
      <c r="O13" s="6"/>
      <c r="P13" s="6"/>
      <c r="Q13" s="6"/>
      <c r="R13" s="6"/>
      <c r="S13" s="6"/>
      <c r="T13" s="6"/>
      <c r="U13" s="6"/>
      <c r="V13" s="6"/>
      <c r="W13" s="6"/>
      <c r="X13" s="6"/>
      <c r="Y13" s="6"/>
      <c r="Z13" s="6"/>
      <c r="AA13" s="6"/>
      <c r="AB13" s="6"/>
      <c r="AC13" s="6"/>
      <c r="AD13" s="6"/>
      <c r="AE13" s="6"/>
      <c r="AF13" s="6"/>
    </row>
    <row r="14" spans="1:32" s="16" customFormat="1" ht="15" customHeight="1" x14ac:dyDescent="0.25">
      <c r="A14" s="103" t="s">
        <v>30</v>
      </c>
      <c r="B14" s="36"/>
      <c r="C14" s="36"/>
      <c r="D14" s="130"/>
      <c r="E14" s="130"/>
      <c r="F14" s="95"/>
      <c r="G14" s="48"/>
      <c r="H14" s="95"/>
      <c r="I14" s="95"/>
      <c r="J14" s="95"/>
      <c r="K14" s="48"/>
      <c r="L14" s="95"/>
      <c r="M14" s="95"/>
      <c r="N14" s="35"/>
      <c r="O14" s="15"/>
      <c r="P14" s="15"/>
      <c r="Q14" s="15"/>
      <c r="R14" s="15"/>
      <c r="S14" s="15"/>
      <c r="T14" s="15"/>
      <c r="U14" s="15"/>
      <c r="V14" s="15"/>
      <c r="W14" s="15"/>
      <c r="X14" s="15"/>
      <c r="Y14" s="15"/>
      <c r="Z14" s="15"/>
      <c r="AA14" s="15"/>
      <c r="AB14" s="15"/>
      <c r="AC14" s="15"/>
      <c r="AD14" s="15"/>
      <c r="AE14" s="15"/>
      <c r="AF14" s="15"/>
    </row>
    <row r="15" spans="1:32" s="18" customFormat="1" ht="15" customHeight="1" x14ac:dyDescent="0.2">
      <c r="A15" s="102" t="s">
        <v>155</v>
      </c>
      <c r="B15" s="170"/>
      <c r="C15" s="170"/>
      <c r="D15" s="130"/>
      <c r="E15" s="130">
        <f>+C15-D15</f>
        <v>0</v>
      </c>
      <c r="F15" s="32"/>
      <c r="G15" s="48"/>
      <c r="H15" s="205"/>
      <c r="I15" s="205"/>
      <c r="J15" s="32"/>
      <c r="K15" s="48"/>
      <c r="L15" s="205"/>
      <c r="M15" s="205"/>
      <c r="N15" s="32"/>
      <c r="O15" s="17"/>
      <c r="P15" s="17"/>
      <c r="Q15" s="17"/>
      <c r="R15" s="17"/>
      <c r="S15" s="17"/>
      <c r="T15" s="17"/>
      <c r="U15" s="17"/>
      <c r="V15" s="17"/>
      <c r="W15" s="17"/>
      <c r="X15" s="17"/>
      <c r="Y15" s="17"/>
      <c r="Z15" s="17"/>
      <c r="AA15" s="17"/>
      <c r="AB15" s="17"/>
      <c r="AC15" s="17"/>
      <c r="AD15" s="17"/>
      <c r="AE15" s="17"/>
      <c r="AF15" s="17"/>
    </row>
    <row r="16" spans="1:32" s="18" customFormat="1" ht="15" customHeight="1" x14ac:dyDescent="0.2">
      <c r="A16" s="102" t="s">
        <v>7</v>
      </c>
      <c r="B16" s="50"/>
      <c r="C16" s="50"/>
      <c r="D16" s="141"/>
      <c r="E16" s="141">
        <f>+C16-D16</f>
        <v>0</v>
      </c>
      <c r="F16" s="47"/>
      <c r="G16" s="48"/>
      <c r="H16" s="208"/>
      <c r="I16" s="208"/>
      <c r="J16" s="47"/>
      <c r="K16" s="48"/>
      <c r="L16" s="208"/>
      <c r="M16" s="208"/>
      <c r="N16" s="32"/>
      <c r="O16" s="17"/>
      <c r="P16" s="17"/>
      <c r="Q16" s="17"/>
      <c r="R16" s="17"/>
      <c r="S16" s="17"/>
      <c r="T16" s="17"/>
      <c r="U16" s="17"/>
      <c r="V16" s="17"/>
      <c r="W16" s="17"/>
      <c r="X16" s="17"/>
      <c r="Y16" s="17"/>
      <c r="Z16" s="17"/>
      <c r="AA16" s="17"/>
      <c r="AB16" s="17"/>
      <c r="AC16" s="17"/>
      <c r="AD16" s="17"/>
      <c r="AE16" s="17"/>
      <c r="AF16" s="17"/>
    </row>
    <row r="17" spans="1:32" s="18" customFormat="1" ht="15" customHeight="1" x14ac:dyDescent="0.2">
      <c r="A17" s="102" t="s">
        <v>150</v>
      </c>
      <c r="B17" s="50"/>
      <c r="C17" s="50"/>
      <c r="D17" s="141"/>
      <c r="E17" s="141">
        <f t="shared" ref="E17:E27" si="0">+C17-D17</f>
        <v>0</v>
      </c>
      <c r="F17" s="47"/>
      <c r="G17" s="48"/>
      <c r="H17" s="208"/>
      <c r="I17" s="208"/>
      <c r="J17" s="47"/>
      <c r="K17" s="48"/>
      <c r="L17" s="208"/>
      <c r="M17" s="208"/>
      <c r="N17" s="32"/>
      <c r="O17" s="17"/>
      <c r="P17" s="17"/>
      <c r="Q17" s="17"/>
      <c r="R17" s="17"/>
      <c r="S17" s="17"/>
      <c r="T17" s="17"/>
      <c r="U17" s="17"/>
      <c r="V17" s="17"/>
      <c r="W17" s="17"/>
      <c r="X17" s="17"/>
      <c r="Y17" s="17"/>
      <c r="Z17" s="17"/>
      <c r="AA17" s="17"/>
      <c r="AB17" s="17"/>
      <c r="AC17" s="17"/>
      <c r="AD17" s="17"/>
      <c r="AE17" s="17"/>
      <c r="AF17" s="17"/>
    </row>
    <row r="18" spans="1:32" s="18" customFormat="1" ht="15" customHeight="1" x14ac:dyDescent="0.2">
      <c r="A18" s="102" t="s">
        <v>10</v>
      </c>
      <c r="B18" s="50"/>
      <c r="C18" s="50"/>
      <c r="D18" s="141"/>
      <c r="E18" s="141">
        <f t="shared" si="0"/>
        <v>0</v>
      </c>
      <c r="F18" s="47"/>
      <c r="G18" s="48"/>
      <c r="H18" s="208"/>
      <c r="I18" s="208"/>
      <c r="J18" s="47"/>
      <c r="K18" s="48"/>
      <c r="L18" s="208"/>
      <c r="M18" s="208"/>
      <c r="N18" s="32"/>
      <c r="O18" s="17"/>
      <c r="P18" s="17"/>
      <c r="Q18" s="17"/>
      <c r="R18" s="17"/>
      <c r="S18" s="17"/>
      <c r="T18" s="17"/>
      <c r="U18" s="17"/>
      <c r="V18" s="17"/>
      <c r="W18" s="17"/>
      <c r="X18" s="17"/>
      <c r="Y18" s="17"/>
      <c r="Z18" s="17"/>
      <c r="AA18" s="17"/>
      <c r="AB18" s="17"/>
      <c r="AC18" s="17"/>
      <c r="AD18" s="17"/>
      <c r="AE18" s="17"/>
      <c r="AF18" s="17"/>
    </row>
    <row r="19" spans="1:32" s="18" customFormat="1" ht="15" customHeight="1" x14ac:dyDescent="0.2">
      <c r="A19" s="102" t="s">
        <v>9</v>
      </c>
      <c r="B19" s="50"/>
      <c r="C19" s="50"/>
      <c r="D19" s="141"/>
      <c r="E19" s="141">
        <f t="shared" si="0"/>
        <v>0</v>
      </c>
      <c r="F19" s="47"/>
      <c r="G19" s="48"/>
      <c r="H19" s="208"/>
      <c r="I19" s="208"/>
      <c r="J19" s="47"/>
      <c r="K19" s="48"/>
      <c r="L19" s="208"/>
      <c r="M19" s="208"/>
      <c r="N19" s="32"/>
      <c r="O19" s="17"/>
      <c r="P19" s="17"/>
      <c r="Q19" s="17"/>
      <c r="R19" s="17"/>
      <c r="S19" s="17"/>
      <c r="T19" s="17"/>
      <c r="U19" s="17"/>
      <c r="V19" s="17"/>
      <c r="W19" s="17"/>
      <c r="X19" s="17"/>
      <c r="Y19" s="17"/>
      <c r="Z19" s="17"/>
      <c r="AA19" s="17"/>
      <c r="AB19" s="17"/>
      <c r="AC19" s="17"/>
      <c r="AD19" s="17"/>
      <c r="AE19" s="17"/>
      <c r="AF19" s="17"/>
    </row>
    <row r="20" spans="1:32" s="18" customFormat="1" ht="15" customHeight="1" x14ac:dyDescent="0.2">
      <c r="A20" s="102" t="s">
        <v>8</v>
      </c>
      <c r="B20" s="50"/>
      <c r="C20" s="50"/>
      <c r="D20" s="141"/>
      <c r="E20" s="141">
        <f t="shared" si="0"/>
        <v>0</v>
      </c>
      <c r="F20" s="47"/>
      <c r="G20" s="48"/>
      <c r="H20" s="208"/>
      <c r="I20" s="208"/>
      <c r="J20" s="47"/>
      <c r="K20" s="48"/>
      <c r="L20" s="208"/>
      <c r="M20" s="208"/>
      <c r="N20" s="32"/>
      <c r="O20" s="17"/>
      <c r="P20" s="17"/>
      <c r="Q20" s="17"/>
      <c r="R20" s="17"/>
      <c r="S20" s="17"/>
      <c r="T20" s="17"/>
      <c r="U20" s="17"/>
      <c r="V20" s="17"/>
      <c r="W20" s="17"/>
      <c r="X20" s="17"/>
      <c r="Y20" s="17"/>
      <c r="Z20" s="17"/>
      <c r="AA20" s="17"/>
      <c r="AB20" s="17"/>
      <c r="AC20" s="17"/>
      <c r="AD20" s="17"/>
      <c r="AE20" s="17"/>
      <c r="AF20" s="17"/>
    </row>
    <row r="21" spans="1:32" s="18" customFormat="1" ht="15" customHeight="1" x14ac:dyDescent="0.2">
      <c r="A21" s="102" t="s">
        <v>11</v>
      </c>
      <c r="B21" s="50"/>
      <c r="C21" s="50"/>
      <c r="D21" s="141"/>
      <c r="E21" s="141">
        <f t="shared" si="0"/>
        <v>0</v>
      </c>
      <c r="F21" s="47"/>
      <c r="G21" s="48"/>
      <c r="H21" s="208"/>
      <c r="I21" s="208"/>
      <c r="J21" s="47"/>
      <c r="K21" s="48"/>
      <c r="L21" s="208"/>
      <c r="M21" s="208"/>
      <c r="N21" s="32"/>
      <c r="O21" s="17"/>
      <c r="P21" s="17"/>
      <c r="Q21" s="17"/>
      <c r="R21" s="17"/>
      <c r="S21" s="17"/>
      <c r="T21" s="17"/>
      <c r="U21" s="17"/>
      <c r="V21" s="17"/>
      <c r="W21" s="17"/>
      <c r="X21" s="17"/>
      <c r="Y21" s="17"/>
      <c r="Z21" s="17"/>
      <c r="AA21" s="17"/>
      <c r="AB21" s="17"/>
      <c r="AC21" s="17"/>
      <c r="AD21" s="17"/>
      <c r="AE21" s="17"/>
      <c r="AF21" s="17"/>
    </row>
    <row r="22" spans="1:32" s="18" customFormat="1" ht="15" customHeight="1" x14ac:dyDescent="0.2">
      <c r="A22" s="102" t="s">
        <v>151</v>
      </c>
      <c r="B22" s="50"/>
      <c r="C22" s="50"/>
      <c r="D22" s="141"/>
      <c r="E22" s="141">
        <f t="shared" si="0"/>
        <v>0</v>
      </c>
      <c r="F22" s="47"/>
      <c r="G22" s="48"/>
      <c r="H22" s="208"/>
      <c r="I22" s="208"/>
      <c r="J22" s="47"/>
      <c r="K22" s="48"/>
      <c r="L22" s="208"/>
      <c r="M22" s="208"/>
      <c r="N22" s="32"/>
      <c r="O22" s="17"/>
      <c r="P22" s="17"/>
      <c r="Q22" s="17"/>
      <c r="R22" s="17"/>
      <c r="S22" s="17"/>
      <c r="T22" s="17"/>
      <c r="U22" s="17"/>
      <c r="V22" s="17"/>
      <c r="W22" s="17"/>
      <c r="X22" s="17"/>
      <c r="Y22" s="17"/>
      <c r="Z22" s="17"/>
      <c r="AA22" s="17"/>
      <c r="AB22" s="17"/>
      <c r="AC22" s="17"/>
      <c r="AD22" s="17"/>
      <c r="AE22" s="17"/>
      <c r="AF22" s="17"/>
    </row>
    <row r="23" spans="1:32" s="18" customFormat="1" ht="15" customHeight="1" x14ac:dyDescent="0.2">
      <c r="A23" s="123" t="s">
        <v>12</v>
      </c>
      <c r="B23" s="50"/>
      <c r="C23" s="50"/>
      <c r="D23" s="141"/>
      <c r="E23" s="141">
        <f t="shared" si="0"/>
        <v>0</v>
      </c>
      <c r="F23" s="98"/>
      <c r="G23" s="48"/>
      <c r="H23" s="193">
        <f>(_xlfn.IFNA(VLOOKUP($A15,'Benefits Drivers'!$A$6:$F$13,3,FALSE)*H$15,0))+(_xlfn.IFNA(VLOOKUP($A16,'Benefits Drivers'!$A$6:$F$13,3,FALSE)*H$16,0))+(_xlfn.IFNA(VLOOKUP($A17,'Benefits Drivers'!$A$6:$F$13,3,FALSE)*H$17,0))+(_xlfn.IFNA(VLOOKUP($A18,'Benefits Drivers'!$A$6:$F$13,3,FALSE)*H$18,0))+(_xlfn.IFNA(VLOOKUP($A19,'Benefits Drivers'!$A$6:$F$13,3,FALSE)*H$19,0))+(_xlfn.IFNA(VLOOKUP($A21,'Benefits Drivers'!$A$6:$F$13,3,FALSE)*H$21,0))+(_xlfn.IFNA(VLOOKUP($A22,'Benefits Drivers'!$A$6:$F$13,3,FALSE)*H$22,0))+(_xlfn.IFNA(VLOOKUP($A20,'Benefits Drivers'!$A$6:$F$13,3,FALSE)*H$20,0))</f>
        <v>0</v>
      </c>
      <c r="I23" s="193">
        <f>(_xlfn.IFNA(VLOOKUP($A15,'Benefits Drivers'!$A$6:$F$13,4,FALSE)*I$15,0))+(_xlfn.IFNA(VLOOKUP($A16,'Benefits Drivers'!$A$6:$F$13,4,FALSE)*I$16,0))+(_xlfn.IFNA(VLOOKUP($A17,'Benefits Drivers'!$A$6:$F$13,4,FALSE)*I$17,0))+(_xlfn.IFNA(VLOOKUP($A18,'Benefits Drivers'!$A$6:$F$13,4,FALSE)*I$18,0))+(_xlfn.IFNA(VLOOKUP($A19,'Benefits Drivers'!$A$6:$F$13,4,FALSE)*I$19,0))+(_xlfn.IFNA(VLOOKUP($A21,'Benefits Drivers'!$A$6:$F$13,4,FALSE)*I$21,0))+(_xlfn.IFNA(VLOOKUP($A22,'Benefits Drivers'!$A$6:$F$13,4,FALSE)*I$22,0))+(_xlfn.IFNA(VLOOKUP($A20,'Benefits Drivers'!$A$6:$F$13,4,FALSE)*I$20,0))</f>
        <v>0</v>
      </c>
      <c r="J23" s="193"/>
      <c r="K23" s="48"/>
      <c r="L23" s="193">
        <f>(_xlfn.IFNA(VLOOKUP($A15,'Benefits Drivers'!$A$6:$F$13,5,FALSE)*L$15,0))+(_xlfn.IFNA(VLOOKUP($A16,'Benefits Drivers'!$A$6:$F$13,5,FALSE)*L$16,0))+(_xlfn.IFNA(VLOOKUP($A17,'Benefits Drivers'!$A$6:$F$13,5,FALSE)*L$17,0))+(_xlfn.IFNA(VLOOKUP($A18,'Benefits Drivers'!$A$6:$F$13,5,FALSE)*L$18,0))+(_xlfn.IFNA(VLOOKUP($A19,'Benefits Drivers'!$A$6:$F$13,5,FALSE)*L$19,0))+(_xlfn.IFNA(VLOOKUP($A21,'Benefits Drivers'!$A$6:$F$13,5,FALSE)*L$21,0))+(_xlfn.IFNA(VLOOKUP($A22,'Benefits Drivers'!$A$6:$F$13,5,FALSE)*L$22,0))+(_xlfn.IFNA(VLOOKUP($A20,'Benefits Drivers'!$A$6:$F$13,5,FALSE)*L$20,0))</f>
        <v>0</v>
      </c>
      <c r="M23" s="193">
        <f>(_xlfn.IFNA(VLOOKUP($A15,'Benefits Drivers'!$A$6:$F$13,6,FALSE)*M$15,0))+(_xlfn.IFNA(VLOOKUP($A16,'Benefits Drivers'!$A$6:$F$13,6,FALSE)*M$16,0))+(_xlfn.IFNA(VLOOKUP($A17,'Benefits Drivers'!$A$6:$F$13,6,FALSE)*M$17,0))+(_xlfn.IFNA(VLOOKUP($A18,'Benefits Drivers'!$A$6:$F$13,6,FALSE)*M$18,0))+(_xlfn.IFNA(VLOOKUP($A19,'Benefits Drivers'!$A$6:$F$13,6,FALSE)*M$19,0))+(_xlfn.IFNA(VLOOKUP($A21,'Benefits Drivers'!$A$6:$F$13,6,FALSE)*M$21,0))+(_xlfn.IFNA(VLOOKUP($A22,'Benefits Drivers'!$A$6:$F$13,6,FALSE)*M$22,0))+(_xlfn.IFNA(VLOOKUP($A20,'Benefits Drivers'!$A$6:$F$13,6,FALSE)*M$20,0))</f>
        <v>0</v>
      </c>
      <c r="N23" s="32"/>
      <c r="O23" s="17"/>
      <c r="P23" s="17"/>
      <c r="Q23" s="17"/>
      <c r="R23" s="17"/>
      <c r="S23" s="17"/>
      <c r="T23" s="17"/>
      <c r="U23" s="17"/>
      <c r="V23" s="17"/>
      <c r="W23" s="17"/>
      <c r="X23" s="17"/>
      <c r="Y23" s="17"/>
      <c r="Z23" s="17"/>
      <c r="AA23" s="17"/>
      <c r="AB23" s="17"/>
      <c r="AC23" s="17"/>
      <c r="AD23" s="17"/>
      <c r="AE23" s="17"/>
      <c r="AF23" s="17"/>
    </row>
    <row r="24" spans="1:32" s="20" customFormat="1" ht="15" customHeight="1" x14ac:dyDescent="0.25">
      <c r="A24" s="105" t="s">
        <v>31</v>
      </c>
      <c r="B24" s="106">
        <f>SUM(B15:B23)</f>
        <v>0</v>
      </c>
      <c r="C24" s="106">
        <f t="shared" ref="C24" si="1">SUM(C15:C23)</f>
        <v>0</v>
      </c>
      <c r="D24" s="183">
        <f t="shared" ref="D24:M24" si="2">SUM(D15:D23)</f>
        <v>0</v>
      </c>
      <c r="E24" s="183">
        <f t="shared" si="2"/>
        <v>0</v>
      </c>
      <c r="F24" s="107">
        <f t="shared" si="2"/>
        <v>0</v>
      </c>
      <c r="G24" s="48"/>
      <c r="H24" s="107">
        <f t="shared" si="2"/>
        <v>0</v>
      </c>
      <c r="I24" s="107">
        <f t="shared" si="2"/>
        <v>0</v>
      </c>
      <c r="J24" s="107">
        <f t="shared" si="2"/>
        <v>0</v>
      </c>
      <c r="K24" s="48"/>
      <c r="L24" s="107">
        <f t="shared" si="2"/>
        <v>0</v>
      </c>
      <c r="M24" s="107">
        <f t="shared" si="2"/>
        <v>0</v>
      </c>
      <c r="N24" s="32"/>
      <c r="O24" s="19"/>
      <c r="P24" s="19"/>
      <c r="Q24" s="19"/>
      <c r="R24" s="19"/>
      <c r="S24" s="19"/>
      <c r="T24" s="19"/>
      <c r="U24" s="19"/>
      <c r="V24" s="19"/>
      <c r="W24" s="19"/>
      <c r="X24" s="19"/>
      <c r="Y24" s="19"/>
      <c r="Z24" s="19"/>
      <c r="AA24" s="19"/>
      <c r="AB24" s="19"/>
      <c r="AC24" s="19"/>
      <c r="AD24" s="19"/>
      <c r="AE24" s="19"/>
      <c r="AF24" s="19"/>
    </row>
    <row r="25" spans="1:32" s="7" customFormat="1" ht="30" x14ac:dyDescent="0.2">
      <c r="A25" s="126" t="s">
        <v>153</v>
      </c>
      <c r="B25" s="50"/>
      <c r="C25" s="50"/>
      <c r="D25" s="141"/>
      <c r="E25" s="141">
        <f t="shared" si="0"/>
        <v>0</v>
      </c>
      <c r="F25" s="47"/>
      <c r="G25" s="48"/>
      <c r="H25" s="116"/>
      <c r="I25" s="116"/>
      <c r="J25" s="47"/>
      <c r="K25" s="48"/>
      <c r="L25" s="116"/>
      <c r="M25" s="116"/>
      <c r="N25" s="32"/>
      <c r="O25" s="6"/>
      <c r="P25" s="6"/>
      <c r="Q25" s="6"/>
      <c r="R25" s="6"/>
      <c r="S25" s="6"/>
      <c r="T25" s="6"/>
      <c r="U25" s="6"/>
      <c r="V25" s="6"/>
      <c r="W25" s="6"/>
      <c r="X25" s="6"/>
      <c r="Y25" s="6"/>
      <c r="Z25" s="6"/>
      <c r="AA25" s="6"/>
      <c r="AB25" s="6"/>
      <c r="AC25" s="6"/>
      <c r="AD25" s="6"/>
      <c r="AE25" s="6"/>
      <c r="AF25" s="6"/>
    </row>
    <row r="26" spans="1:32" s="7" customFormat="1" ht="15" customHeight="1" x14ac:dyDescent="0.2">
      <c r="A26" s="127" t="s">
        <v>13</v>
      </c>
      <c r="B26" s="50"/>
      <c r="C26" s="50"/>
      <c r="D26" s="141"/>
      <c r="E26" s="141">
        <f t="shared" si="0"/>
        <v>0</v>
      </c>
      <c r="F26" s="47"/>
      <c r="G26" s="48"/>
      <c r="H26" s="116"/>
      <c r="I26" s="116"/>
      <c r="J26" s="47"/>
      <c r="K26" s="48"/>
      <c r="L26" s="116"/>
      <c r="M26" s="116"/>
      <c r="N26" s="32"/>
      <c r="O26" s="6"/>
      <c r="P26" s="6"/>
      <c r="Q26" s="6"/>
      <c r="R26" s="6"/>
      <c r="S26" s="6"/>
      <c r="T26" s="6"/>
      <c r="U26" s="6"/>
      <c r="V26" s="6"/>
      <c r="W26" s="6"/>
      <c r="X26" s="6"/>
      <c r="Y26" s="6"/>
      <c r="Z26" s="6"/>
      <c r="AA26" s="6"/>
      <c r="AB26" s="6"/>
      <c r="AC26" s="6"/>
      <c r="AD26" s="6"/>
      <c r="AE26" s="6"/>
      <c r="AF26" s="6"/>
    </row>
    <row r="27" spans="1:32" s="7" customFormat="1" ht="15" customHeight="1" x14ac:dyDescent="0.2">
      <c r="A27" s="127" t="s">
        <v>16</v>
      </c>
      <c r="B27" s="50"/>
      <c r="C27" s="50"/>
      <c r="D27" s="141"/>
      <c r="E27" s="141">
        <f t="shared" si="0"/>
        <v>0</v>
      </c>
      <c r="F27" s="47"/>
      <c r="G27" s="48"/>
      <c r="H27" s="116"/>
      <c r="I27" s="116"/>
      <c r="J27" s="47"/>
      <c r="K27" s="48"/>
      <c r="L27" s="116"/>
      <c r="M27" s="116"/>
      <c r="N27" s="32"/>
      <c r="O27" s="6"/>
      <c r="P27" s="6"/>
      <c r="Q27" s="6"/>
      <c r="R27" s="6"/>
      <c r="S27" s="6"/>
      <c r="T27" s="6"/>
      <c r="U27" s="6"/>
      <c r="V27" s="6"/>
      <c r="W27" s="6"/>
      <c r="X27" s="6"/>
      <c r="Y27" s="6"/>
      <c r="Z27" s="6"/>
      <c r="AA27" s="6"/>
      <c r="AB27" s="6"/>
      <c r="AC27" s="6"/>
      <c r="AD27" s="6"/>
      <c r="AE27" s="6"/>
      <c r="AF27" s="6"/>
    </row>
    <row r="28" spans="1:32" s="20" customFormat="1" ht="15.75" x14ac:dyDescent="0.25">
      <c r="A28" s="108" t="s">
        <v>14</v>
      </c>
      <c r="B28" s="109">
        <f>SUM(B24:B27)</f>
        <v>0</v>
      </c>
      <c r="C28" s="109">
        <f>SUM(C24:C27)</f>
        <v>0</v>
      </c>
      <c r="D28" s="184">
        <f t="shared" ref="D28:E28" si="3">SUM(D24:D27)</f>
        <v>0</v>
      </c>
      <c r="E28" s="184">
        <f t="shared" si="3"/>
        <v>0</v>
      </c>
      <c r="F28" s="110"/>
      <c r="G28" s="48"/>
      <c r="H28" s="110">
        <f>SUM(H24:H27)</f>
        <v>0</v>
      </c>
      <c r="I28" s="110">
        <f>SUM(I24:I27)</f>
        <v>0</v>
      </c>
      <c r="J28" s="110"/>
      <c r="K28" s="48"/>
      <c r="L28" s="110">
        <f>SUM(L24:L27)</f>
        <v>0</v>
      </c>
      <c r="M28" s="110">
        <f>SUM(M24:M27)</f>
        <v>0</v>
      </c>
      <c r="N28" s="44"/>
      <c r="O28" s="19"/>
      <c r="P28" s="19"/>
      <c r="Q28" s="19"/>
      <c r="R28" s="19"/>
      <c r="S28" s="19"/>
      <c r="T28" s="19"/>
      <c r="U28" s="19"/>
      <c r="V28" s="19"/>
      <c r="W28" s="19"/>
      <c r="X28" s="19"/>
      <c r="Y28" s="19"/>
      <c r="Z28" s="19"/>
      <c r="AA28" s="19"/>
      <c r="AB28" s="19"/>
      <c r="AC28" s="19"/>
      <c r="AD28" s="19"/>
      <c r="AE28" s="19"/>
      <c r="AF28" s="19"/>
    </row>
    <row r="29" spans="1:32" s="20" customFormat="1" ht="17.25" customHeight="1" thickBot="1" x14ac:dyDescent="0.3">
      <c r="A29" s="117" t="s">
        <v>47</v>
      </c>
      <c r="B29" s="118">
        <f>+B11-B28</f>
        <v>0</v>
      </c>
      <c r="C29" s="118">
        <f>+C11-C28</f>
        <v>0</v>
      </c>
      <c r="D29" s="185">
        <f t="shared" ref="D29" si="4">+D11-D28</f>
        <v>0</v>
      </c>
      <c r="E29" s="185">
        <f t="shared" ref="E29" si="5">+E11-E28</f>
        <v>0</v>
      </c>
      <c r="F29" s="119"/>
      <c r="G29" s="115"/>
      <c r="H29" s="119">
        <f>+H11-H28</f>
        <v>0</v>
      </c>
      <c r="I29" s="119">
        <f>+I11-I28</f>
        <v>0</v>
      </c>
      <c r="J29" s="119"/>
      <c r="K29" s="115"/>
      <c r="L29" s="119">
        <f>+L11-L28</f>
        <v>0</v>
      </c>
      <c r="M29" s="120">
        <f>+M11-M28</f>
        <v>0</v>
      </c>
      <c r="N29" s="44"/>
      <c r="O29" s="19"/>
      <c r="P29" s="19"/>
      <c r="Q29" s="19"/>
      <c r="R29" s="19"/>
      <c r="S29" s="19"/>
      <c r="T29" s="19"/>
      <c r="U29" s="19"/>
      <c r="V29" s="19"/>
      <c r="W29" s="19"/>
      <c r="X29" s="19"/>
      <c r="Y29" s="19"/>
      <c r="Z29" s="19"/>
      <c r="AA29" s="19"/>
      <c r="AB29" s="19"/>
      <c r="AC29" s="19"/>
      <c r="AD29" s="19"/>
      <c r="AE29" s="19"/>
      <c r="AF29" s="19"/>
    </row>
    <row r="30" spans="1:32" s="7" customFormat="1" ht="9" customHeight="1" thickTop="1" x14ac:dyDescent="0.2">
      <c r="A30" s="104"/>
      <c r="B30" s="100"/>
      <c r="C30" s="100"/>
      <c r="D30" s="186"/>
      <c r="E30" s="187"/>
      <c r="F30" s="53"/>
      <c r="G30" s="48"/>
      <c r="H30" s="53"/>
      <c r="I30" s="53"/>
      <c r="J30" s="114"/>
      <c r="K30" s="48"/>
      <c r="L30" s="53"/>
      <c r="M30" s="53"/>
      <c r="N30" s="43"/>
      <c r="O30" s="6"/>
      <c r="P30" s="6"/>
      <c r="Q30" s="6"/>
      <c r="R30" s="6"/>
      <c r="S30" s="6"/>
      <c r="T30" s="6"/>
      <c r="U30" s="6"/>
      <c r="V30" s="6"/>
      <c r="W30" s="6"/>
      <c r="X30" s="6"/>
      <c r="Y30" s="6"/>
      <c r="Z30" s="6"/>
      <c r="AA30" s="6"/>
      <c r="AB30" s="6"/>
      <c r="AC30" s="6"/>
      <c r="AD30" s="6"/>
      <c r="AE30" s="6"/>
      <c r="AF30" s="6"/>
    </row>
    <row r="31" spans="1:32" s="13" customFormat="1" ht="18" customHeight="1" x14ac:dyDescent="0.2">
      <c r="A31" s="284" t="s">
        <v>229</v>
      </c>
      <c r="B31" s="121"/>
      <c r="C31" s="121">
        <f>+B33</f>
        <v>0</v>
      </c>
      <c r="D31" s="188">
        <f>C31</f>
        <v>0</v>
      </c>
      <c r="E31" s="141">
        <f t="shared" ref="E31" si="6">+C31-D31</f>
        <v>0</v>
      </c>
      <c r="F31" s="96"/>
      <c r="G31" s="48"/>
      <c r="H31" s="124">
        <f>+C33</f>
        <v>0</v>
      </c>
      <c r="I31" s="124">
        <f>+H33</f>
        <v>0</v>
      </c>
      <c r="J31" s="96"/>
      <c r="K31" s="48"/>
      <c r="L31" s="124">
        <f>+I33</f>
        <v>0</v>
      </c>
      <c r="M31" s="124">
        <f>+L33</f>
        <v>0</v>
      </c>
      <c r="N31" s="35"/>
      <c r="O31" s="12"/>
      <c r="P31" s="12"/>
      <c r="Q31" s="12"/>
      <c r="R31" s="12"/>
      <c r="S31" s="12"/>
      <c r="T31" s="12"/>
      <c r="U31" s="12"/>
      <c r="V31" s="12"/>
      <c r="W31" s="12"/>
      <c r="X31" s="12"/>
      <c r="Y31" s="12"/>
      <c r="Z31" s="12"/>
      <c r="AA31" s="12"/>
      <c r="AB31" s="12"/>
      <c r="AC31" s="12"/>
      <c r="AD31" s="12"/>
      <c r="AE31" s="12"/>
      <c r="AF31" s="12"/>
    </row>
    <row r="32" spans="1:32" s="139" customFormat="1" ht="15.75" x14ac:dyDescent="0.2">
      <c r="A32" s="132" t="s">
        <v>47</v>
      </c>
      <c r="B32" s="133">
        <f>+B29</f>
        <v>0</v>
      </c>
      <c r="C32" s="133">
        <f>+C29</f>
        <v>0</v>
      </c>
      <c r="D32" s="143">
        <f>+D29</f>
        <v>0</v>
      </c>
      <c r="E32" s="143">
        <f>+E29</f>
        <v>0</v>
      </c>
      <c r="F32" s="135"/>
      <c r="G32" s="136"/>
      <c r="H32" s="134">
        <f>+H29</f>
        <v>0</v>
      </c>
      <c r="I32" s="134">
        <f>+I29</f>
        <v>0</v>
      </c>
      <c r="J32" s="135"/>
      <c r="K32" s="136"/>
      <c r="L32" s="134">
        <f>+L29</f>
        <v>0</v>
      </c>
      <c r="M32" s="134">
        <f>+M29</f>
        <v>0</v>
      </c>
      <c r="N32" s="137"/>
      <c r="O32" s="138"/>
      <c r="P32" s="138"/>
      <c r="Q32" s="138"/>
      <c r="R32" s="138"/>
      <c r="S32" s="138"/>
      <c r="T32" s="138"/>
      <c r="U32" s="138"/>
      <c r="V32" s="138"/>
      <c r="W32" s="138"/>
      <c r="X32" s="138"/>
      <c r="Y32" s="138"/>
      <c r="Z32" s="138"/>
      <c r="AA32" s="138"/>
      <c r="AB32" s="138"/>
      <c r="AC32" s="138"/>
      <c r="AD32" s="138"/>
      <c r="AE32" s="138"/>
      <c r="AF32" s="138"/>
    </row>
    <row r="33" spans="1:32" s="7" customFormat="1" ht="15.75" x14ac:dyDescent="0.2">
      <c r="A33" s="123" t="s">
        <v>46</v>
      </c>
      <c r="B33" s="121">
        <f>+B31+B32</f>
        <v>0</v>
      </c>
      <c r="C33" s="121">
        <f>+C31+C32</f>
        <v>0</v>
      </c>
      <c r="D33" s="188">
        <f>+D31+D32</f>
        <v>0</v>
      </c>
      <c r="E33" s="188">
        <f>+E31+E32</f>
        <v>0</v>
      </c>
      <c r="F33" s="96"/>
      <c r="G33" s="48"/>
      <c r="H33" s="124">
        <f>+H31+H32</f>
        <v>0</v>
      </c>
      <c r="I33" s="124">
        <f>+I31+I32</f>
        <v>0</v>
      </c>
      <c r="J33" s="96"/>
      <c r="K33" s="48"/>
      <c r="L33" s="124">
        <f>+L31+L32</f>
        <v>0</v>
      </c>
      <c r="M33" s="124">
        <f>+M31+M32</f>
        <v>0</v>
      </c>
      <c r="N33" s="43"/>
      <c r="O33" s="6"/>
      <c r="P33" s="6"/>
      <c r="Q33" s="6"/>
      <c r="R33" s="6"/>
      <c r="S33" s="6"/>
      <c r="T33" s="6"/>
      <c r="U33" s="6"/>
      <c r="V33" s="6"/>
      <c r="W33" s="6"/>
      <c r="X33" s="6"/>
      <c r="Y33" s="6"/>
      <c r="Z33" s="6"/>
      <c r="AA33" s="6"/>
      <c r="AB33" s="6"/>
      <c r="AC33" s="6"/>
      <c r="AD33" s="6"/>
      <c r="AE33" s="6"/>
      <c r="AF33" s="6"/>
    </row>
    <row r="34" spans="1:32" x14ac:dyDescent="0.2">
      <c r="B34" s="22"/>
      <c r="C34" s="22"/>
      <c r="D34" s="192"/>
      <c r="E34" s="192"/>
    </row>
    <row r="36" spans="1:32" x14ac:dyDescent="0.2">
      <c r="H36" s="28"/>
    </row>
  </sheetData>
  <protectedRanges>
    <protectedRange sqref="H36 A34:F735 I34:XFD735 G34:H35 G37:H735" name="Range3"/>
    <protectedRange sqref="L25:M27 H25:I27 H10:I10 L10:M10" name="UnitEdit"/>
    <protectedRange sqref="O1:IJ1 O8:IJ1048576 O3:IJ3" name="Range2"/>
    <protectedRange sqref="O4:IJ5" name="Range2_1"/>
    <protectedRange sqref="O6:IJ7" name="Range2_2"/>
    <protectedRange sqref="O2:IJ2" name="Range2_3"/>
    <protectedRange sqref="H15:I22" name="UnitEdit_1"/>
    <protectedRange sqref="L15:M22" name="UnitEdit_2"/>
  </protectedRanges>
  <mergeCells count="7">
    <mergeCell ref="F3:J3"/>
    <mergeCell ref="L6:M6"/>
    <mergeCell ref="A3:E3"/>
    <mergeCell ref="H6:I6"/>
    <mergeCell ref="A4:M4"/>
    <mergeCell ref="B6:E6"/>
    <mergeCell ref="A5:M5"/>
  </mergeCells>
  <dataValidations count="1">
    <dataValidation type="decimal" allowBlank="1" showInputMessage="1" showErrorMessage="1" error="You must enter a numerical value in this cell" sqref="H25:I27 L10:M10 L25:M27 H10:I10 H15:I22 L15:M22">
      <formula1>-1000000000000000000</formula1>
      <formula2>1000000000000000000</formula2>
    </dataValidation>
  </dataValidations>
  <pageMargins left="0.25" right="0.25" top="0.13" bottom="0.14000000000000001" header="0" footer="0"/>
  <pageSetup scale="61"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7030A0"/>
    <pageSetUpPr fitToPage="1"/>
  </sheetPr>
  <dimension ref="A1:AF34"/>
  <sheetViews>
    <sheetView zoomScaleNormal="100" zoomScaleSheetLayoutView="100" workbookViewId="0">
      <selection activeCell="A31" sqref="A31"/>
    </sheetView>
  </sheetViews>
  <sheetFormatPr defaultColWidth="9.140625" defaultRowHeight="12.75" x14ac:dyDescent="0.2"/>
  <cols>
    <col min="1" max="1" width="42.140625" style="1" customWidth="1"/>
    <col min="2" max="5" width="16.7109375" style="1" customWidth="1"/>
    <col min="6" max="6" width="16.7109375" style="1" hidden="1" customWidth="1"/>
    <col min="7" max="7" width="1.85546875" style="28" customWidth="1"/>
    <col min="8" max="9" width="16.7109375" style="1" customWidth="1"/>
    <col min="10" max="10" width="16.7109375" style="1" hidden="1" customWidth="1"/>
    <col min="11" max="11" width="1.85546875" style="28" customWidth="1"/>
    <col min="12" max="13" width="16.7109375" style="1" customWidth="1"/>
    <col min="14" max="14" width="0" style="1" hidden="1" customWidth="1"/>
    <col min="15" max="16384" width="9.140625" style="1"/>
  </cols>
  <sheetData>
    <row r="1" spans="1:32" ht="18.75" x14ac:dyDescent="0.2">
      <c r="A1" s="21"/>
      <c r="B1" s="21"/>
      <c r="C1" s="21"/>
      <c r="D1" s="21"/>
      <c r="E1" s="21"/>
      <c r="F1" s="39"/>
      <c r="G1" s="21"/>
      <c r="H1" s="39"/>
      <c r="I1" s="39"/>
      <c r="J1" s="39"/>
      <c r="K1" s="21"/>
      <c r="L1" s="39"/>
      <c r="M1" s="39"/>
      <c r="N1" s="3"/>
      <c r="O1" s="3"/>
      <c r="P1" s="3"/>
      <c r="Q1" s="3"/>
      <c r="R1" s="3"/>
      <c r="S1" s="3"/>
      <c r="T1" s="3"/>
      <c r="U1" s="3"/>
      <c r="V1" s="3"/>
      <c r="W1" s="3"/>
      <c r="X1" s="3"/>
      <c r="Y1" s="3"/>
      <c r="Z1" s="3"/>
      <c r="AA1" s="3"/>
      <c r="AB1" s="3"/>
      <c r="AC1" s="3"/>
      <c r="AD1" s="3"/>
      <c r="AE1" s="3"/>
    </row>
    <row r="2" spans="1:32" s="21" customFormat="1" x14ac:dyDescent="0.2"/>
    <row r="3" spans="1:32" ht="15" x14ac:dyDescent="0.2">
      <c r="A3" s="429"/>
      <c r="B3" s="429"/>
      <c r="C3" s="429"/>
      <c r="D3" s="429"/>
      <c r="E3" s="429"/>
      <c r="F3" s="38"/>
      <c r="G3" s="29"/>
      <c r="H3" s="38"/>
      <c r="I3" s="38"/>
      <c r="J3" s="38"/>
      <c r="K3" s="29"/>
      <c r="L3" s="38"/>
      <c r="M3" s="38"/>
      <c r="N3" s="3"/>
      <c r="O3" s="3"/>
      <c r="P3" s="3"/>
      <c r="Q3" s="3"/>
      <c r="R3" s="3"/>
      <c r="S3" s="3"/>
      <c r="T3" s="3"/>
      <c r="U3" s="3"/>
      <c r="V3" s="3"/>
      <c r="W3" s="3"/>
      <c r="X3" s="3"/>
      <c r="Y3" s="3"/>
      <c r="Z3" s="3"/>
      <c r="AA3" s="3"/>
      <c r="AB3" s="3"/>
      <c r="AC3" s="3"/>
      <c r="AD3" s="3"/>
      <c r="AE3" s="3"/>
    </row>
    <row r="4" spans="1:32" ht="76.5" customHeight="1" x14ac:dyDescent="0.2">
      <c r="A4" s="432" t="s">
        <v>218</v>
      </c>
      <c r="B4" s="432"/>
      <c r="C4" s="432"/>
      <c r="D4" s="432"/>
      <c r="E4" s="432"/>
      <c r="F4" s="432"/>
      <c r="G4" s="432"/>
      <c r="H4" s="432"/>
      <c r="I4" s="432"/>
      <c r="J4" s="432"/>
      <c r="K4" s="432"/>
      <c r="L4" s="432"/>
      <c r="M4" s="432"/>
      <c r="N4" s="3"/>
      <c r="O4" s="3"/>
      <c r="P4" s="3"/>
      <c r="Q4" s="3"/>
      <c r="R4" s="3"/>
      <c r="S4" s="3"/>
      <c r="T4" s="3"/>
      <c r="U4" s="3"/>
      <c r="V4" s="3"/>
      <c r="W4" s="3"/>
      <c r="X4" s="3"/>
      <c r="Y4" s="3"/>
      <c r="Z4" s="3"/>
      <c r="AA4" s="3"/>
      <c r="AB4" s="3"/>
      <c r="AC4" s="3"/>
      <c r="AD4" s="3"/>
      <c r="AE4" s="3"/>
    </row>
    <row r="5" spans="1:32" ht="25.5" customHeight="1" x14ac:dyDescent="0.2">
      <c r="A5" s="435" t="s">
        <v>215</v>
      </c>
      <c r="B5" s="435"/>
      <c r="C5" s="435"/>
      <c r="D5" s="435"/>
      <c r="E5" s="435"/>
      <c r="F5" s="435"/>
      <c r="G5" s="435"/>
      <c r="H5" s="435"/>
      <c r="I5" s="435"/>
      <c r="J5" s="435"/>
      <c r="K5" s="435"/>
      <c r="L5" s="435"/>
      <c r="M5" s="435"/>
      <c r="N5" s="3"/>
      <c r="O5" s="3"/>
      <c r="P5" s="3"/>
      <c r="Q5" s="3"/>
      <c r="R5" s="3"/>
      <c r="S5" s="3"/>
      <c r="T5" s="3"/>
      <c r="U5" s="3"/>
      <c r="V5" s="3"/>
      <c r="W5" s="3"/>
      <c r="X5" s="3"/>
      <c r="Y5" s="3"/>
      <c r="Z5" s="3"/>
      <c r="AA5" s="3"/>
      <c r="AB5" s="3"/>
      <c r="AC5" s="3"/>
      <c r="AD5" s="3"/>
      <c r="AE5" s="3"/>
    </row>
    <row r="6" spans="1:32" s="7" customFormat="1" ht="15" customHeight="1" x14ac:dyDescent="0.2">
      <c r="A6" s="5"/>
      <c r="B6" s="433" t="s">
        <v>174</v>
      </c>
      <c r="C6" s="433"/>
      <c r="D6" s="433"/>
      <c r="E6" s="433"/>
      <c r="F6" s="31"/>
      <c r="G6" s="26"/>
      <c r="H6" s="430" t="s">
        <v>160</v>
      </c>
      <c r="I6" s="431"/>
      <c r="J6" s="31"/>
      <c r="K6" s="26"/>
      <c r="L6" s="430" t="s">
        <v>161</v>
      </c>
      <c r="M6" s="431"/>
      <c r="N6" s="31"/>
      <c r="O6" s="6"/>
      <c r="P6" s="6"/>
      <c r="Q6" s="6"/>
      <c r="R6" s="6"/>
      <c r="S6" s="6"/>
      <c r="T6" s="6"/>
      <c r="U6" s="6"/>
      <c r="V6" s="6"/>
      <c r="W6" s="6"/>
      <c r="X6" s="6"/>
      <c r="Y6" s="6"/>
      <c r="Z6" s="6"/>
      <c r="AA6" s="6"/>
      <c r="AB6" s="6"/>
      <c r="AC6" s="6"/>
      <c r="AD6" s="6"/>
      <c r="AE6" s="6"/>
      <c r="AF6" s="6"/>
    </row>
    <row r="7" spans="1:32" s="7" customFormat="1" ht="46.5" customHeight="1" x14ac:dyDescent="0.2">
      <c r="A7" s="8"/>
      <c r="B7" s="181" t="s">
        <v>41</v>
      </c>
      <c r="C7" s="181" t="s">
        <v>157</v>
      </c>
      <c r="D7" s="140" t="s">
        <v>158</v>
      </c>
      <c r="E7" s="140" t="s">
        <v>159</v>
      </c>
      <c r="F7" s="181" t="s">
        <v>0</v>
      </c>
      <c r="G7" s="9"/>
      <c r="H7" s="181" t="s">
        <v>1</v>
      </c>
      <c r="I7" s="181" t="s">
        <v>2</v>
      </c>
      <c r="J7" s="181" t="s">
        <v>0</v>
      </c>
      <c r="K7" s="9"/>
      <c r="L7" s="181" t="s">
        <v>39</v>
      </c>
      <c r="M7" s="181" t="s">
        <v>40</v>
      </c>
      <c r="N7" s="25" t="s">
        <v>0</v>
      </c>
      <c r="O7" s="6"/>
      <c r="P7" s="6"/>
      <c r="Q7" s="6"/>
      <c r="R7" s="6"/>
      <c r="S7" s="6"/>
      <c r="T7" s="6"/>
      <c r="U7" s="6"/>
      <c r="V7" s="6"/>
      <c r="W7" s="6"/>
      <c r="X7" s="6"/>
      <c r="Y7" s="6"/>
      <c r="Z7" s="6"/>
      <c r="AA7" s="6"/>
      <c r="AB7" s="6"/>
      <c r="AC7" s="6"/>
      <c r="AD7" s="6"/>
      <c r="AE7" s="6"/>
      <c r="AF7" s="6"/>
    </row>
    <row r="8" spans="1:32" s="7" customFormat="1" ht="15" customHeight="1" x14ac:dyDescent="0.2">
      <c r="A8" s="10" t="s">
        <v>21</v>
      </c>
      <c r="B8" s="35"/>
      <c r="C8" s="35"/>
      <c r="D8" s="131"/>
      <c r="E8" s="131"/>
      <c r="F8" s="35"/>
      <c r="G8" s="11"/>
      <c r="H8" s="35"/>
      <c r="I8" s="35"/>
      <c r="J8" s="35"/>
      <c r="K8" s="11"/>
      <c r="L8" s="35"/>
      <c r="M8" s="35"/>
      <c r="N8" s="35"/>
      <c r="O8" s="6"/>
      <c r="P8" s="6"/>
      <c r="Q8" s="6"/>
      <c r="R8" s="6"/>
      <c r="S8" s="6"/>
      <c r="T8" s="6"/>
      <c r="U8" s="6"/>
      <c r="V8" s="6"/>
      <c r="W8" s="6"/>
      <c r="X8" s="6"/>
      <c r="Y8" s="6"/>
      <c r="Z8" s="6"/>
      <c r="AA8" s="6"/>
      <c r="AB8" s="6"/>
      <c r="AC8" s="6"/>
      <c r="AD8" s="6"/>
      <c r="AE8" s="6"/>
      <c r="AF8" s="6"/>
    </row>
    <row r="9" spans="1:32" s="7" customFormat="1" ht="15" customHeight="1" x14ac:dyDescent="0.2">
      <c r="A9" s="14" t="s">
        <v>154</v>
      </c>
      <c r="B9" s="35"/>
      <c r="C9" s="35"/>
      <c r="D9" s="130"/>
      <c r="E9" s="130"/>
      <c r="F9" s="35"/>
      <c r="G9" s="11"/>
      <c r="H9" s="35"/>
      <c r="I9" s="35"/>
      <c r="J9" s="35"/>
      <c r="K9" s="11"/>
      <c r="L9" s="35"/>
      <c r="M9" s="35"/>
      <c r="N9" s="35"/>
      <c r="O9" s="6"/>
      <c r="P9" s="6"/>
      <c r="Q9" s="6"/>
      <c r="R9" s="6"/>
      <c r="S9" s="6"/>
      <c r="T9" s="6"/>
      <c r="U9" s="6"/>
      <c r="V9" s="6"/>
      <c r="W9" s="6"/>
      <c r="X9" s="6"/>
      <c r="Y9" s="6"/>
      <c r="Z9" s="6"/>
      <c r="AA9" s="6"/>
      <c r="AB9" s="6"/>
      <c r="AC9" s="6"/>
      <c r="AD9" s="6"/>
      <c r="AE9" s="6"/>
      <c r="AF9" s="6"/>
    </row>
    <row r="10" spans="1:32" s="13" customFormat="1" ht="15" customHeight="1" x14ac:dyDescent="0.2">
      <c r="A10" s="102" t="s">
        <v>51</v>
      </c>
      <c r="B10" s="170"/>
      <c r="C10" s="170"/>
      <c r="D10" s="144"/>
      <c r="E10" s="144">
        <f>+C10-D10</f>
        <v>0</v>
      </c>
      <c r="F10" s="146"/>
      <c r="G10" s="147"/>
      <c r="H10" s="145"/>
      <c r="I10" s="145"/>
      <c r="J10" s="146"/>
      <c r="K10" s="147"/>
      <c r="L10" s="145"/>
      <c r="M10" s="145"/>
      <c r="N10" s="32"/>
      <c r="O10" s="12"/>
      <c r="P10" s="12"/>
      <c r="Q10" s="12"/>
      <c r="R10" s="12"/>
      <c r="S10" s="12"/>
      <c r="T10" s="12"/>
      <c r="U10" s="12"/>
      <c r="V10" s="12"/>
      <c r="W10" s="12"/>
      <c r="X10" s="12"/>
      <c r="Y10" s="12"/>
      <c r="Z10" s="12"/>
      <c r="AA10" s="12"/>
      <c r="AB10" s="12"/>
      <c r="AC10" s="12"/>
      <c r="AD10" s="12"/>
      <c r="AE10" s="12"/>
      <c r="AF10" s="12"/>
    </row>
    <row r="11" spans="1:32" s="46" customFormat="1" ht="15" customHeight="1" x14ac:dyDescent="0.25">
      <c r="A11" s="108" t="s">
        <v>50</v>
      </c>
      <c r="B11" s="109">
        <f>SUM(B10:B10)</f>
        <v>0</v>
      </c>
      <c r="C11" s="109">
        <f>SUM(C10:C10)</f>
        <v>0</v>
      </c>
      <c r="D11" s="190">
        <f>SUM(D10:D10)</f>
        <v>0</v>
      </c>
      <c r="E11" s="190">
        <f>SUM(E10:E10)</f>
        <v>0</v>
      </c>
      <c r="F11" s="110"/>
      <c r="G11" s="48"/>
      <c r="H11" s="110">
        <f>SUM(H10:H10)</f>
        <v>0</v>
      </c>
      <c r="I11" s="110">
        <f>SUM(I10:I10)</f>
        <v>0</v>
      </c>
      <c r="J11" s="110">
        <f>SUM(J10:J10)</f>
        <v>0</v>
      </c>
      <c r="K11" s="48"/>
      <c r="L11" s="110">
        <f>SUM(L10:L10)</f>
        <v>0</v>
      </c>
      <c r="M11" s="110">
        <f>SUM(M10:M10)</f>
        <v>0</v>
      </c>
      <c r="N11" s="44"/>
      <c r="O11" s="45"/>
      <c r="P11" s="45"/>
      <c r="Q11" s="45"/>
      <c r="R11" s="45"/>
      <c r="S11" s="45"/>
      <c r="T11" s="45"/>
      <c r="U11" s="45"/>
      <c r="V11" s="45"/>
      <c r="W11" s="45"/>
      <c r="X11" s="45"/>
      <c r="Y11" s="45"/>
      <c r="Z11" s="45"/>
      <c r="AA11" s="45"/>
      <c r="AB11" s="45"/>
      <c r="AC11" s="45"/>
      <c r="AD11" s="45"/>
      <c r="AE11" s="45"/>
      <c r="AF11" s="45"/>
    </row>
    <row r="12" spans="1:32" s="13" customFormat="1" ht="15" customHeight="1" x14ac:dyDescent="0.2">
      <c r="A12" s="23"/>
      <c r="B12" s="35"/>
      <c r="C12" s="35"/>
      <c r="D12" s="130"/>
      <c r="E12" s="130"/>
      <c r="F12" s="35"/>
      <c r="G12" s="48"/>
      <c r="H12" s="35"/>
      <c r="I12" s="35"/>
      <c r="J12" s="35"/>
      <c r="K12" s="48"/>
      <c r="L12" s="35"/>
      <c r="M12" s="35"/>
      <c r="N12" s="35"/>
      <c r="O12" s="12"/>
      <c r="P12" s="12"/>
      <c r="Q12" s="12"/>
      <c r="R12" s="12"/>
      <c r="S12" s="12"/>
      <c r="T12" s="12"/>
      <c r="U12" s="12"/>
      <c r="V12" s="12"/>
      <c r="W12" s="12"/>
      <c r="X12" s="12"/>
      <c r="Y12" s="12"/>
      <c r="Z12" s="12"/>
      <c r="AA12" s="12"/>
      <c r="AB12" s="12"/>
      <c r="AC12" s="12"/>
      <c r="AD12" s="12"/>
      <c r="AE12" s="12"/>
      <c r="AF12" s="12"/>
    </row>
    <row r="13" spans="1:32" s="7" customFormat="1" ht="15.75" x14ac:dyDescent="0.2">
      <c r="A13" s="101" t="s">
        <v>5</v>
      </c>
      <c r="B13" s="36"/>
      <c r="C13" s="36"/>
      <c r="D13" s="130"/>
      <c r="E13" s="130"/>
      <c r="F13" s="95"/>
      <c r="G13" s="48"/>
      <c r="H13" s="95"/>
      <c r="I13" s="95"/>
      <c r="J13" s="95"/>
      <c r="K13" s="48"/>
      <c r="L13" s="95"/>
      <c r="M13" s="95"/>
      <c r="N13" s="35"/>
      <c r="O13" s="6"/>
      <c r="P13" s="6"/>
      <c r="Q13" s="6"/>
      <c r="R13" s="6"/>
      <c r="S13" s="6"/>
      <c r="T13" s="6"/>
      <c r="U13" s="6"/>
      <c r="V13" s="6"/>
      <c r="W13" s="6"/>
      <c r="X13" s="6"/>
      <c r="Y13" s="6"/>
      <c r="Z13" s="6"/>
      <c r="AA13" s="6"/>
      <c r="AB13" s="6"/>
      <c r="AC13" s="6"/>
      <c r="AD13" s="6"/>
      <c r="AE13" s="6"/>
      <c r="AF13" s="6"/>
    </row>
    <row r="14" spans="1:32" s="16" customFormat="1" ht="15" customHeight="1" x14ac:dyDescent="0.25">
      <c r="A14" s="103" t="s">
        <v>30</v>
      </c>
      <c r="B14" s="36"/>
      <c r="C14" s="36"/>
      <c r="D14" s="130"/>
      <c r="E14" s="130"/>
      <c r="F14" s="95"/>
      <c r="G14" s="48"/>
      <c r="H14" s="95"/>
      <c r="I14" s="95"/>
      <c r="J14" s="95"/>
      <c r="K14" s="48"/>
      <c r="L14" s="95"/>
      <c r="M14" s="95"/>
      <c r="N14" s="35"/>
      <c r="O14" s="15"/>
      <c r="P14" s="15"/>
      <c r="Q14" s="15"/>
      <c r="R14" s="15"/>
      <c r="S14" s="15"/>
      <c r="T14" s="15"/>
      <c r="U14" s="15"/>
      <c r="V14" s="15"/>
      <c r="W14" s="15"/>
      <c r="X14" s="15"/>
      <c r="Y14" s="15"/>
      <c r="Z14" s="15"/>
      <c r="AA14" s="15"/>
      <c r="AB14" s="15"/>
      <c r="AC14" s="15"/>
      <c r="AD14" s="15"/>
      <c r="AE14" s="15"/>
      <c r="AF14" s="15"/>
    </row>
    <row r="15" spans="1:32" s="18" customFormat="1" ht="15" customHeight="1" x14ac:dyDescent="0.2">
      <c r="A15" s="102" t="s">
        <v>155</v>
      </c>
      <c r="B15" s="170"/>
      <c r="C15" s="170"/>
      <c r="D15" s="130"/>
      <c r="E15" s="130">
        <f>+C15-D15</f>
        <v>0</v>
      </c>
      <c r="F15" s="146"/>
      <c r="G15" s="147"/>
      <c r="H15" s="205"/>
      <c r="I15" s="205"/>
      <c r="J15" s="146"/>
      <c r="K15" s="147"/>
      <c r="L15" s="205"/>
      <c r="M15" s="205"/>
      <c r="N15" s="32"/>
      <c r="O15" s="17"/>
      <c r="P15" s="17"/>
      <c r="Q15" s="17"/>
      <c r="R15" s="17"/>
      <c r="S15" s="17"/>
      <c r="T15" s="17"/>
      <c r="U15" s="17"/>
      <c r="V15" s="17"/>
      <c r="W15" s="17"/>
      <c r="X15" s="17"/>
      <c r="Y15" s="17"/>
      <c r="Z15" s="17"/>
      <c r="AA15" s="17"/>
      <c r="AB15" s="17"/>
      <c r="AC15" s="17"/>
      <c r="AD15" s="17"/>
      <c r="AE15" s="17"/>
      <c r="AF15" s="17"/>
    </row>
    <row r="16" spans="1:32" s="18" customFormat="1" ht="15" customHeight="1" x14ac:dyDescent="0.2">
      <c r="A16" s="102" t="s">
        <v>7</v>
      </c>
      <c r="B16" s="50"/>
      <c r="C16" s="50"/>
      <c r="D16" s="141"/>
      <c r="E16" s="141">
        <f>+C16-D16</f>
        <v>0</v>
      </c>
      <c r="F16" s="47"/>
      <c r="G16" s="48"/>
      <c r="H16" s="205"/>
      <c r="I16" s="205"/>
      <c r="J16" s="47"/>
      <c r="K16" s="48"/>
      <c r="L16" s="205"/>
      <c r="M16" s="205"/>
      <c r="N16" s="32"/>
      <c r="O16" s="17"/>
      <c r="P16" s="17"/>
      <c r="Q16" s="17"/>
      <c r="R16" s="17"/>
      <c r="S16" s="17"/>
      <c r="T16" s="17"/>
      <c r="U16" s="17"/>
      <c r="V16" s="17"/>
      <c r="W16" s="17"/>
      <c r="X16" s="17"/>
      <c r="Y16" s="17"/>
      <c r="Z16" s="17"/>
      <c r="AA16" s="17"/>
      <c r="AB16" s="17"/>
      <c r="AC16" s="17"/>
      <c r="AD16" s="17"/>
      <c r="AE16" s="17"/>
      <c r="AF16" s="17"/>
    </row>
    <row r="17" spans="1:32" s="18" customFormat="1" ht="15" customHeight="1" x14ac:dyDescent="0.2">
      <c r="A17" s="102" t="s">
        <v>150</v>
      </c>
      <c r="B17" s="50"/>
      <c r="C17" s="50"/>
      <c r="D17" s="141"/>
      <c r="E17" s="141">
        <f t="shared" ref="E17:E27" si="0">+C17-D17</f>
        <v>0</v>
      </c>
      <c r="F17" s="47"/>
      <c r="G17" s="48"/>
      <c r="H17" s="205"/>
      <c r="I17" s="205"/>
      <c r="J17" s="47"/>
      <c r="K17" s="48"/>
      <c r="L17" s="205"/>
      <c r="M17" s="205"/>
      <c r="N17" s="32"/>
      <c r="O17" s="17"/>
      <c r="P17" s="17"/>
      <c r="Q17" s="17"/>
      <c r="R17" s="17"/>
      <c r="S17" s="17"/>
      <c r="T17" s="17"/>
      <c r="U17" s="17"/>
      <c r="V17" s="17"/>
      <c r="W17" s="17"/>
      <c r="X17" s="17"/>
      <c r="Y17" s="17"/>
      <c r="Z17" s="17"/>
      <c r="AA17" s="17"/>
      <c r="AB17" s="17"/>
      <c r="AC17" s="17"/>
      <c r="AD17" s="17"/>
      <c r="AE17" s="17"/>
      <c r="AF17" s="17"/>
    </row>
    <row r="18" spans="1:32" s="18" customFormat="1" ht="15" customHeight="1" x14ac:dyDescent="0.2">
      <c r="A18" s="102" t="s">
        <v>10</v>
      </c>
      <c r="B18" s="50"/>
      <c r="C18" s="50"/>
      <c r="D18" s="141"/>
      <c r="E18" s="141">
        <f t="shared" si="0"/>
        <v>0</v>
      </c>
      <c r="F18" s="47"/>
      <c r="G18" s="48"/>
      <c r="H18" s="205"/>
      <c r="I18" s="205"/>
      <c r="J18" s="47"/>
      <c r="K18" s="48"/>
      <c r="L18" s="205"/>
      <c r="M18" s="205"/>
      <c r="N18" s="32"/>
      <c r="O18" s="17"/>
      <c r="P18" s="17"/>
      <c r="Q18" s="17"/>
      <c r="R18" s="17"/>
      <c r="S18" s="17"/>
      <c r="T18" s="17"/>
      <c r="U18" s="17"/>
      <c r="V18" s="17"/>
      <c r="W18" s="17"/>
      <c r="X18" s="17"/>
      <c r="Y18" s="17"/>
      <c r="Z18" s="17"/>
      <c r="AA18" s="17"/>
      <c r="AB18" s="17"/>
      <c r="AC18" s="17"/>
      <c r="AD18" s="17"/>
      <c r="AE18" s="17"/>
      <c r="AF18" s="17"/>
    </row>
    <row r="19" spans="1:32" s="18" customFormat="1" ht="15" customHeight="1" x14ac:dyDescent="0.2">
      <c r="A19" s="102" t="s">
        <v>9</v>
      </c>
      <c r="B19" s="50"/>
      <c r="C19" s="50"/>
      <c r="D19" s="141"/>
      <c r="E19" s="141">
        <f t="shared" si="0"/>
        <v>0</v>
      </c>
      <c r="F19" s="47"/>
      <c r="G19" s="48"/>
      <c r="H19" s="205"/>
      <c r="I19" s="205"/>
      <c r="J19" s="47"/>
      <c r="K19" s="48"/>
      <c r="L19" s="205"/>
      <c r="M19" s="205"/>
      <c r="N19" s="32"/>
      <c r="O19" s="17"/>
      <c r="P19" s="17"/>
      <c r="Q19" s="17"/>
      <c r="R19" s="17"/>
      <c r="S19" s="17"/>
      <c r="T19" s="17"/>
      <c r="U19" s="17"/>
      <c r="V19" s="17"/>
      <c r="W19" s="17"/>
      <c r="X19" s="17"/>
      <c r="Y19" s="17"/>
      <c r="Z19" s="17"/>
      <c r="AA19" s="17"/>
      <c r="AB19" s="17"/>
      <c r="AC19" s="17"/>
      <c r="AD19" s="17"/>
      <c r="AE19" s="17"/>
      <c r="AF19" s="17"/>
    </row>
    <row r="20" spans="1:32" s="18" customFormat="1" ht="15" customHeight="1" x14ac:dyDescent="0.2">
      <c r="A20" s="102" t="s">
        <v>8</v>
      </c>
      <c r="B20" s="50"/>
      <c r="C20" s="50"/>
      <c r="D20" s="141"/>
      <c r="E20" s="141">
        <f t="shared" si="0"/>
        <v>0</v>
      </c>
      <c r="F20" s="47"/>
      <c r="G20" s="48"/>
      <c r="H20" s="205"/>
      <c r="I20" s="205"/>
      <c r="J20" s="47"/>
      <c r="K20" s="48"/>
      <c r="L20" s="205"/>
      <c r="M20" s="205"/>
      <c r="N20" s="32"/>
      <c r="O20" s="17"/>
      <c r="P20" s="17"/>
      <c r="Q20" s="17"/>
      <c r="R20" s="17"/>
      <c r="S20" s="17"/>
      <c r="T20" s="17"/>
      <c r="U20" s="17"/>
      <c r="V20" s="17"/>
      <c r="W20" s="17"/>
      <c r="X20" s="17"/>
      <c r="Y20" s="17"/>
      <c r="Z20" s="17"/>
      <c r="AA20" s="17"/>
      <c r="AB20" s="17"/>
      <c r="AC20" s="17"/>
      <c r="AD20" s="17"/>
      <c r="AE20" s="17"/>
      <c r="AF20" s="17"/>
    </row>
    <row r="21" spans="1:32" s="18" customFormat="1" ht="15" customHeight="1" x14ac:dyDescent="0.2">
      <c r="A21" s="102" t="s">
        <v>11</v>
      </c>
      <c r="B21" s="50"/>
      <c r="C21" s="50"/>
      <c r="D21" s="141"/>
      <c r="E21" s="141">
        <f t="shared" si="0"/>
        <v>0</v>
      </c>
      <c r="F21" s="47"/>
      <c r="G21" s="48"/>
      <c r="H21" s="205"/>
      <c r="I21" s="205"/>
      <c r="J21" s="47"/>
      <c r="K21" s="48"/>
      <c r="L21" s="205"/>
      <c r="M21" s="205"/>
      <c r="N21" s="32"/>
      <c r="O21" s="17"/>
      <c r="P21" s="17"/>
      <c r="Q21" s="17"/>
      <c r="R21" s="17"/>
      <c r="S21" s="17"/>
      <c r="T21" s="17"/>
      <c r="U21" s="17"/>
      <c r="V21" s="17"/>
      <c r="W21" s="17"/>
      <c r="X21" s="17"/>
      <c r="Y21" s="17"/>
      <c r="Z21" s="17"/>
      <c r="AA21" s="17"/>
      <c r="AB21" s="17"/>
      <c r="AC21" s="17"/>
      <c r="AD21" s="17"/>
      <c r="AE21" s="17"/>
      <c r="AF21" s="17"/>
    </row>
    <row r="22" spans="1:32" s="18" customFormat="1" ht="15" customHeight="1" x14ac:dyDescent="0.2">
      <c r="A22" s="102" t="s">
        <v>151</v>
      </c>
      <c r="B22" s="50"/>
      <c r="C22" s="50"/>
      <c r="D22" s="141"/>
      <c r="E22" s="141">
        <f t="shared" si="0"/>
        <v>0</v>
      </c>
      <c r="F22" s="47"/>
      <c r="G22" s="48"/>
      <c r="H22" s="205"/>
      <c r="I22" s="205"/>
      <c r="J22" s="47"/>
      <c r="K22" s="48"/>
      <c r="L22" s="205"/>
      <c r="M22" s="205"/>
      <c r="N22" s="32"/>
      <c r="O22" s="17"/>
      <c r="P22" s="17"/>
      <c r="Q22" s="17"/>
      <c r="R22" s="17"/>
      <c r="S22" s="17"/>
      <c r="T22" s="17"/>
      <c r="U22" s="17"/>
      <c r="V22" s="17"/>
      <c r="W22" s="17"/>
      <c r="X22" s="17"/>
      <c r="Y22" s="17"/>
      <c r="Z22" s="17"/>
      <c r="AA22" s="17"/>
      <c r="AB22" s="17"/>
      <c r="AC22" s="17"/>
      <c r="AD22" s="17"/>
      <c r="AE22" s="17"/>
      <c r="AF22" s="17"/>
    </row>
    <row r="23" spans="1:32" s="18" customFormat="1" ht="15" customHeight="1" x14ac:dyDescent="0.2">
      <c r="A23" s="123" t="s">
        <v>12</v>
      </c>
      <c r="B23" s="50"/>
      <c r="C23" s="50"/>
      <c r="D23" s="141"/>
      <c r="E23" s="141">
        <f t="shared" si="0"/>
        <v>0</v>
      </c>
      <c r="F23" s="98"/>
      <c r="G23" s="48"/>
      <c r="H23" s="193">
        <f>(_xlfn.IFNA(VLOOKUP($A15,'Benefits Drivers'!$A$6:$F$13,3,FALSE)*H$15,0))+(_xlfn.IFNA(VLOOKUP($A16,'Benefits Drivers'!$A$6:$F$13,3,FALSE)*H$16,0))+(_xlfn.IFNA(VLOOKUP($A17,'Benefits Drivers'!$A$6:$F$13,3,FALSE)*H$17,0))+(_xlfn.IFNA(VLOOKUP($A18,'Benefits Drivers'!$A$6:$F$13,3,FALSE)*H$18,0))+(_xlfn.IFNA(VLOOKUP($A19,'Benefits Drivers'!$A$6:$F$13,3,FALSE)*H$19,0))+(_xlfn.IFNA(VLOOKUP($A21,'Benefits Drivers'!$A$6:$F$13,3,FALSE)*H$21,0))+(_xlfn.IFNA(VLOOKUP($A22,'Benefits Drivers'!$A$6:$F$13,3,FALSE)*H$22,0))+(_xlfn.IFNA(VLOOKUP($A20,'Benefits Drivers'!$A$6:$F$13,3,FALSE)*H$20,0))</f>
        <v>0</v>
      </c>
      <c r="I23" s="193">
        <f>(_xlfn.IFNA(VLOOKUP($A15,'Benefits Drivers'!$A$6:$F$13,4,FALSE)*I$15,0))+(_xlfn.IFNA(VLOOKUP($A16,'Benefits Drivers'!$A$6:$F$13,4,FALSE)*I$16,0))+(_xlfn.IFNA(VLOOKUP($A17,'Benefits Drivers'!$A$6:$F$13,4,FALSE)*I$17,0))+(_xlfn.IFNA(VLOOKUP($A18,'Benefits Drivers'!$A$6:$F$13,4,FALSE)*I$18,0))+(_xlfn.IFNA(VLOOKUP($A19,'Benefits Drivers'!$A$6:$F$13,4,FALSE)*I$19,0))+(_xlfn.IFNA(VLOOKUP($A21,'Benefits Drivers'!$A$6:$F$13,4,FALSE)*I$21,0))+(_xlfn.IFNA(VLOOKUP($A22,'Benefits Drivers'!$A$6:$F$13,4,FALSE)*I$22,0))+(_xlfn.IFNA(VLOOKUP($A20,'Benefits Drivers'!$A$6:$F$13,4,FALSE)*I$20,0))</f>
        <v>0</v>
      </c>
      <c r="J23" s="193"/>
      <c r="K23" s="48"/>
      <c r="L23" s="193">
        <f>(_xlfn.IFNA(VLOOKUP($A15,'Benefits Drivers'!$A$6:$F$13,5,FALSE)*L$15,0))+(_xlfn.IFNA(VLOOKUP($A16,'Benefits Drivers'!$A$6:$F$13,5,FALSE)*L$16,0))+(_xlfn.IFNA(VLOOKUP($A17,'Benefits Drivers'!$A$6:$F$13,5,FALSE)*L$17,0))+(_xlfn.IFNA(VLOOKUP($A18,'Benefits Drivers'!$A$6:$F$13,5,FALSE)*L$18,0))+(_xlfn.IFNA(VLOOKUP($A19,'Benefits Drivers'!$A$6:$F$13,5,FALSE)*L$19,0))+(_xlfn.IFNA(VLOOKUP($A21,'Benefits Drivers'!$A$6:$F$13,5,FALSE)*L$21,0))+(_xlfn.IFNA(VLOOKUP($A22,'Benefits Drivers'!$A$6:$F$13,5,FALSE)*L$22,0))+(_xlfn.IFNA(VLOOKUP($A20,'Benefits Drivers'!$A$6:$F$13,5,FALSE)*L$20,0))</f>
        <v>0</v>
      </c>
      <c r="M23" s="193">
        <f>(_xlfn.IFNA(VLOOKUP($A15,'Benefits Drivers'!$A$6:$F$13,6,FALSE)*M$15,0))+(_xlfn.IFNA(VLOOKUP($A16,'Benefits Drivers'!$A$6:$F$13,6,FALSE)*M$16,0))+(_xlfn.IFNA(VLOOKUP($A17,'Benefits Drivers'!$A$6:$F$13,6,FALSE)*M$17,0))+(_xlfn.IFNA(VLOOKUP($A18,'Benefits Drivers'!$A$6:$F$13,6,FALSE)*M$18,0))+(_xlfn.IFNA(VLOOKUP($A19,'Benefits Drivers'!$A$6:$F$13,6,FALSE)*M$19,0))+(_xlfn.IFNA(VLOOKUP($A21,'Benefits Drivers'!$A$6:$F$13,6,FALSE)*M$21,0))+(_xlfn.IFNA(VLOOKUP($A22,'Benefits Drivers'!$A$6:$F$13,6,FALSE)*M$22,0))+(_xlfn.IFNA(VLOOKUP($A20,'Benefits Drivers'!$A$6:$F$13,6,FALSE)*M$20,0))</f>
        <v>0</v>
      </c>
      <c r="N23" s="32"/>
      <c r="O23" s="17"/>
      <c r="P23" s="17"/>
      <c r="Q23" s="17"/>
      <c r="R23" s="17"/>
      <c r="S23" s="17"/>
      <c r="T23" s="17"/>
      <c r="U23" s="17"/>
      <c r="V23" s="17"/>
      <c r="W23" s="17"/>
      <c r="X23" s="17"/>
      <c r="Y23" s="17"/>
      <c r="Z23" s="17"/>
      <c r="AA23" s="17"/>
      <c r="AB23" s="17"/>
      <c r="AC23" s="17"/>
      <c r="AD23" s="17"/>
      <c r="AE23" s="17"/>
      <c r="AF23" s="17"/>
    </row>
    <row r="24" spans="1:32" s="20" customFormat="1" ht="15" customHeight="1" x14ac:dyDescent="0.25">
      <c r="A24" s="105" t="s">
        <v>31</v>
      </c>
      <c r="B24" s="106">
        <f>SUM(B15:B23)</f>
        <v>0</v>
      </c>
      <c r="C24" s="106">
        <f t="shared" ref="C24" si="1">SUM(C15:C23)</f>
        <v>0</v>
      </c>
      <c r="D24" s="183">
        <f t="shared" ref="D24:M24" si="2">SUM(D15:D23)</f>
        <v>0</v>
      </c>
      <c r="E24" s="183">
        <f t="shared" si="2"/>
        <v>0</v>
      </c>
      <c r="F24" s="107">
        <f t="shared" si="2"/>
        <v>0</v>
      </c>
      <c r="G24" s="48"/>
      <c r="H24" s="107">
        <f t="shared" si="2"/>
        <v>0</v>
      </c>
      <c r="I24" s="107">
        <f t="shared" si="2"/>
        <v>0</v>
      </c>
      <c r="J24" s="107">
        <f t="shared" si="2"/>
        <v>0</v>
      </c>
      <c r="K24" s="48"/>
      <c r="L24" s="107">
        <f t="shared" si="2"/>
        <v>0</v>
      </c>
      <c r="M24" s="107">
        <f t="shared" si="2"/>
        <v>0</v>
      </c>
      <c r="N24" s="32"/>
      <c r="O24" s="19"/>
      <c r="P24" s="19"/>
      <c r="Q24" s="19"/>
      <c r="R24" s="19"/>
      <c r="S24" s="19"/>
      <c r="T24" s="19"/>
      <c r="U24" s="19"/>
      <c r="V24" s="19"/>
      <c r="W24" s="19"/>
      <c r="X24" s="19"/>
      <c r="Y24" s="19"/>
      <c r="Z24" s="19"/>
      <c r="AA24" s="19"/>
      <c r="AB24" s="19"/>
      <c r="AC24" s="19"/>
      <c r="AD24" s="19"/>
      <c r="AE24" s="19"/>
      <c r="AF24" s="19"/>
    </row>
    <row r="25" spans="1:32" s="7" customFormat="1" ht="30" x14ac:dyDescent="0.2">
      <c r="A25" s="126" t="s">
        <v>153</v>
      </c>
      <c r="B25" s="50"/>
      <c r="C25" s="50"/>
      <c r="D25" s="141"/>
      <c r="E25" s="141">
        <f t="shared" si="0"/>
        <v>0</v>
      </c>
      <c r="F25" s="47"/>
      <c r="G25" s="48"/>
      <c r="H25" s="116"/>
      <c r="I25" s="116"/>
      <c r="J25" s="47"/>
      <c r="K25" s="48"/>
      <c r="L25" s="116"/>
      <c r="M25" s="116"/>
      <c r="N25" s="32"/>
      <c r="O25" s="6"/>
      <c r="P25" s="6"/>
      <c r="Q25" s="6"/>
      <c r="R25" s="6"/>
      <c r="S25" s="6"/>
      <c r="T25" s="6"/>
      <c r="U25" s="6"/>
      <c r="V25" s="6"/>
      <c r="W25" s="6"/>
      <c r="X25" s="6"/>
      <c r="Y25" s="6"/>
      <c r="Z25" s="6"/>
      <c r="AA25" s="6"/>
      <c r="AB25" s="6"/>
      <c r="AC25" s="6"/>
      <c r="AD25" s="6"/>
      <c r="AE25" s="6"/>
      <c r="AF25" s="6"/>
    </row>
    <row r="26" spans="1:32" s="7" customFormat="1" ht="15" customHeight="1" x14ac:dyDescent="0.2">
      <c r="A26" s="127" t="s">
        <v>13</v>
      </c>
      <c r="B26" s="50"/>
      <c r="C26" s="50"/>
      <c r="D26" s="141"/>
      <c r="E26" s="141">
        <f t="shared" si="0"/>
        <v>0</v>
      </c>
      <c r="F26" s="47"/>
      <c r="G26" s="48"/>
      <c r="H26" s="116"/>
      <c r="I26" s="116"/>
      <c r="J26" s="47"/>
      <c r="K26" s="48"/>
      <c r="L26" s="116"/>
      <c r="M26" s="116"/>
      <c r="N26" s="32"/>
      <c r="O26" s="6"/>
      <c r="P26" s="6"/>
      <c r="Q26" s="6"/>
      <c r="R26" s="6"/>
      <c r="S26" s="6"/>
      <c r="T26" s="6"/>
      <c r="U26" s="6"/>
      <c r="V26" s="6"/>
      <c r="W26" s="6"/>
      <c r="X26" s="6"/>
      <c r="Y26" s="6"/>
      <c r="Z26" s="6"/>
      <c r="AA26" s="6"/>
      <c r="AB26" s="6"/>
      <c r="AC26" s="6"/>
      <c r="AD26" s="6"/>
      <c r="AE26" s="6"/>
      <c r="AF26" s="6"/>
    </row>
    <row r="27" spans="1:32" s="7" customFormat="1" ht="15" customHeight="1" x14ac:dyDescent="0.2">
      <c r="A27" s="127" t="s">
        <v>16</v>
      </c>
      <c r="B27" s="50"/>
      <c r="C27" s="50"/>
      <c r="D27" s="141"/>
      <c r="E27" s="141">
        <f t="shared" si="0"/>
        <v>0</v>
      </c>
      <c r="F27" s="47"/>
      <c r="G27" s="48"/>
      <c r="H27" s="116"/>
      <c r="I27" s="116"/>
      <c r="J27" s="47"/>
      <c r="K27" s="48"/>
      <c r="L27" s="116"/>
      <c r="M27" s="116"/>
      <c r="N27" s="32"/>
      <c r="O27" s="6"/>
      <c r="P27" s="6"/>
      <c r="Q27" s="6"/>
      <c r="R27" s="6"/>
      <c r="S27" s="6"/>
      <c r="T27" s="6"/>
      <c r="U27" s="6"/>
      <c r="V27" s="6"/>
      <c r="W27" s="6"/>
      <c r="X27" s="6"/>
      <c r="Y27" s="6"/>
      <c r="Z27" s="6"/>
      <c r="AA27" s="6"/>
      <c r="AB27" s="6"/>
      <c r="AC27" s="6"/>
      <c r="AD27" s="6"/>
      <c r="AE27" s="6"/>
      <c r="AF27" s="6"/>
    </row>
    <row r="28" spans="1:32" s="20" customFormat="1" ht="15.75" x14ac:dyDescent="0.25">
      <c r="A28" s="108" t="s">
        <v>14</v>
      </c>
      <c r="B28" s="109">
        <f>SUM(B24:B27)</f>
        <v>0</v>
      </c>
      <c r="C28" s="109">
        <f>SUM(C24:C27)</f>
        <v>0</v>
      </c>
      <c r="D28" s="184">
        <f t="shared" ref="D28:E28" si="3">SUM(D24:D27)</f>
        <v>0</v>
      </c>
      <c r="E28" s="184">
        <f t="shared" si="3"/>
        <v>0</v>
      </c>
      <c r="F28" s="110"/>
      <c r="G28" s="48"/>
      <c r="H28" s="110">
        <f>SUM(H24:H27)</f>
        <v>0</v>
      </c>
      <c r="I28" s="110">
        <f>SUM(I24:I27)</f>
        <v>0</v>
      </c>
      <c r="J28" s="110"/>
      <c r="K28" s="48"/>
      <c r="L28" s="110">
        <f>SUM(L24:L27)</f>
        <v>0</v>
      </c>
      <c r="M28" s="110">
        <f>SUM(M24:M27)</f>
        <v>0</v>
      </c>
      <c r="N28" s="44"/>
      <c r="O28" s="19"/>
      <c r="P28" s="19"/>
      <c r="Q28" s="19"/>
      <c r="R28" s="19"/>
      <c r="S28" s="19"/>
      <c r="T28" s="19"/>
      <c r="U28" s="19"/>
      <c r="V28" s="19"/>
      <c r="W28" s="19"/>
      <c r="X28" s="19"/>
      <c r="Y28" s="19"/>
      <c r="Z28" s="19"/>
      <c r="AA28" s="19"/>
      <c r="AB28" s="19"/>
      <c r="AC28" s="19"/>
      <c r="AD28" s="19"/>
      <c r="AE28" s="19"/>
      <c r="AF28" s="19"/>
    </row>
    <row r="29" spans="1:32" s="20" customFormat="1" ht="17.25" customHeight="1" thickBot="1" x14ac:dyDescent="0.3">
      <c r="A29" s="117" t="s">
        <v>47</v>
      </c>
      <c r="B29" s="118">
        <f>+B11-B28</f>
        <v>0</v>
      </c>
      <c r="C29" s="118">
        <f>+C11-C28</f>
        <v>0</v>
      </c>
      <c r="D29" s="185">
        <f t="shared" ref="D29" si="4">+D11-D28</f>
        <v>0</v>
      </c>
      <c r="E29" s="185">
        <f t="shared" ref="E29" si="5">+E11-E28</f>
        <v>0</v>
      </c>
      <c r="F29" s="119"/>
      <c r="G29" s="115"/>
      <c r="H29" s="119">
        <f>+H11-H28</f>
        <v>0</v>
      </c>
      <c r="I29" s="119">
        <f>+I11-I28</f>
        <v>0</v>
      </c>
      <c r="J29" s="119"/>
      <c r="K29" s="115"/>
      <c r="L29" s="119">
        <f>+L11-L28</f>
        <v>0</v>
      </c>
      <c r="M29" s="120">
        <f>+M11-M28</f>
        <v>0</v>
      </c>
      <c r="N29" s="44"/>
      <c r="O29" s="19"/>
      <c r="P29" s="19"/>
      <c r="Q29" s="19"/>
      <c r="R29" s="19"/>
      <c r="S29" s="19"/>
      <c r="T29" s="19"/>
      <c r="U29" s="19"/>
      <c r="V29" s="19"/>
      <c r="W29" s="19"/>
      <c r="X29" s="19"/>
      <c r="Y29" s="19"/>
      <c r="Z29" s="19"/>
      <c r="AA29" s="19"/>
      <c r="AB29" s="19"/>
      <c r="AC29" s="19"/>
      <c r="AD29" s="19"/>
      <c r="AE29" s="19"/>
      <c r="AF29" s="19"/>
    </row>
    <row r="30" spans="1:32" s="7" customFormat="1" ht="9" customHeight="1" thickTop="1" x14ac:dyDescent="0.2">
      <c r="A30" s="104"/>
      <c r="B30" s="100"/>
      <c r="C30" s="100"/>
      <c r="D30" s="186"/>
      <c r="E30" s="187"/>
      <c r="F30" s="53"/>
      <c r="G30" s="48"/>
      <c r="H30" s="53"/>
      <c r="I30" s="53"/>
      <c r="J30" s="114"/>
      <c r="K30" s="48"/>
      <c r="L30" s="53"/>
      <c r="M30" s="53"/>
      <c r="N30" s="43"/>
      <c r="O30" s="6"/>
      <c r="P30" s="6"/>
      <c r="Q30" s="6"/>
      <c r="R30" s="6"/>
      <c r="S30" s="6"/>
      <c r="T30" s="6"/>
      <c r="U30" s="6"/>
      <c r="V30" s="6"/>
      <c r="W30" s="6"/>
      <c r="X30" s="6"/>
      <c r="Y30" s="6"/>
      <c r="Z30" s="6"/>
      <c r="AA30" s="6"/>
      <c r="AB30" s="6"/>
      <c r="AC30" s="6"/>
      <c r="AD30" s="6"/>
      <c r="AE30" s="6"/>
      <c r="AF30" s="6"/>
    </row>
    <row r="31" spans="1:32" s="13" customFormat="1" ht="18" customHeight="1" x14ac:dyDescent="0.2">
      <c r="A31" s="284" t="s">
        <v>229</v>
      </c>
      <c r="B31" s="121"/>
      <c r="C31" s="121">
        <f>+B33</f>
        <v>0</v>
      </c>
      <c r="D31" s="188">
        <f>+C31</f>
        <v>0</v>
      </c>
      <c r="E31" s="141">
        <f t="shared" ref="E31" si="6">+C31-D31</f>
        <v>0</v>
      </c>
      <c r="F31" s="96"/>
      <c r="G31" s="48"/>
      <c r="H31" s="124">
        <f>+C33</f>
        <v>0</v>
      </c>
      <c r="I31" s="124">
        <f>+H33</f>
        <v>0</v>
      </c>
      <c r="J31" s="96"/>
      <c r="K31" s="48"/>
      <c r="L31" s="124">
        <f>+I33</f>
        <v>0</v>
      </c>
      <c r="M31" s="124">
        <f>+L33</f>
        <v>0</v>
      </c>
      <c r="N31" s="35"/>
      <c r="O31" s="12"/>
      <c r="P31" s="12"/>
      <c r="Q31" s="12"/>
      <c r="R31" s="12"/>
      <c r="S31" s="12"/>
      <c r="T31" s="12"/>
      <c r="U31" s="12"/>
      <c r="V31" s="12"/>
      <c r="W31" s="12"/>
      <c r="X31" s="12"/>
      <c r="Y31" s="12"/>
      <c r="Z31" s="12"/>
      <c r="AA31" s="12"/>
      <c r="AB31" s="12"/>
      <c r="AC31" s="12"/>
      <c r="AD31" s="12"/>
      <c r="AE31" s="12"/>
      <c r="AF31" s="12"/>
    </row>
    <row r="32" spans="1:32" s="139" customFormat="1" ht="15.75" x14ac:dyDescent="0.2">
      <c r="A32" s="132" t="s">
        <v>47</v>
      </c>
      <c r="B32" s="133">
        <f>+B29</f>
        <v>0</v>
      </c>
      <c r="C32" s="133">
        <f>+C29</f>
        <v>0</v>
      </c>
      <c r="D32" s="143">
        <f>+D29</f>
        <v>0</v>
      </c>
      <c r="E32" s="143">
        <f>+E29</f>
        <v>0</v>
      </c>
      <c r="F32" s="135"/>
      <c r="G32" s="136"/>
      <c r="H32" s="134">
        <f>+H29</f>
        <v>0</v>
      </c>
      <c r="I32" s="134">
        <f>+I29</f>
        <v>0</v>
      </c>
      <c r="J32" s="135"/>
      <c r="K32" s="136"/>
      <c r="L32" s="134">
        <f>+L29</f>
        <v>0</v>
      </c>
      <c r="M32" s="134">
        <f>+M29</f>
        <v>0</v>
      </c>
      <c r="N32" s="137"/>
      <c r="O32" s="138"/>
      <c r="P32" s="12"/>
      <c r="Q32" s="12"/>
      <c r="R32" s="12"/>
      <c r="S32" s="12"/>
      <c r="T32" s="12"/>
      <c r="U32" s="12"/>
      <c r="V32" s="138"/>
      <c r="W32" s="138"/>
      <c r="X32" s="138"/>
      <c r="Y32" s="138"/>
      <c r="Z32" s="138"/>
      <c r="AA32" s="138"/>
      <c r="AB32" s="138"/>
      <c r="AC32" s="138"/>
      <c r="AD32" s="138"/>
      <c r="AE32" s="138"/>
      <c r="AF32" s="138"/>
    </row>
    <row r="33" spans="1:32" s="7" customFormat="1" ht="15.75" x14ac:dyDescent="0.2">
      <c r="A33" s="123" t="s">
        <v>46</v>
      </c>
      <c r="B33" s="121">
        <f>+B31+B32</f>
        <v>0</v>
      </c>
      <c r="C33" s="121">
        <f>+C31+C32</f>
        <v>0</v>
      </c>
      <c r="D33" s="188">
        <f>+D31+D32</f>
        <v>0</v>
      </c>
      <c r="E33" s="188">
        <f>+E31+E32</f>
        <v>0</v>
      </c>
      <c r="F33" s="96"/>
      <c r="G33" s="48"/>
      <c r="H33" s="124">
        <f>+H31+H32</f>
        <v>0</v>
      </c>
      <c r="I33" s="124">
        <f>+I31+I32</f>
        <v>0</v>
      </c>
      <c r="J33" s="96"/>
      <c r="K33" s="48"/>
      <c r="L33" s="124">
        <f>+L31+L32</f>
        <v>0</v>
      </c>
      <c r="M33" s="124">
        <f>+M31+M32</f>
        <v>0</v>
      </c>
      <c r="N33" s="43"/>
      <c r="O33" s="6"/>
      <c r="P33" s="12"/>
      <c r="Q33" s="12"/>
      <c r="R33" s="12"/>
      <c r="S33" s="12"/>
      <c r="T33" s="12"/>
      <c r="U33" s="12"/>
      <c r="V33" s="6"/>
      <c r="W33" s="6"/>
      <c r="X33" s="6"/>
      <c r="Y33" s="6"/>
      <c r="Z33" s="6"/>
      <c r="AA33" s="6"/>
      <c r="AB33" s="6"/>
      <c r="AC33" s="6"/>
      <c r="AD33" s="6"/>
      <c r="AE33" s="6"/>
      <c r="AF33" s="6"/>
    </row>
    <row r="34" spans="1:32" ht="15" x14ac:dyDescent="0.2">
      <c r="B34" s="22"/>
      <c r="C34" s="22"/>
      <c r="D34" s="192"/>
      <c r="E34" s="192"/>
      <c r="P34" s="12"/>
      <c r="Q34" s="12"/>
      <c r="R34" s="12"/>
      <c r="S34" s="12"/>
      <c r="T34" s="12"/>
      <c r="U34" s="12"/>
    </row>
  </sheetData>
  <protectedRanges>
    <protectedRange sqref="A35:XFD233 A34:O34 V34:XFD34" name="Range3"/>
    <protectedRange sqref="H10:I10 L10:M10 H25:I27 L25:M27" name="UnitEdit"/>
    <protectedRange sqref="O1:IJ1 O8:IJ1048576 O3:IJ3" name="Range2"/>
    <protectedRange sqref="O4:IJ5" name="Range2_1"/>
    <protectedRange sqref="O6:IJ7" name="Range2_2"/>
    <protectedRange sqref="O2:IJ2" name="Range2_3"/>
    <protectedRange sqref="H15:I22" name="UnitEdit_1"/>
    <protectedRange sqref="L15:M22" name="UnitEdit_2"/>
  </protectedRanges>
  <mergeCells count="6">
    <mergeCell ref="L6:M6"/>
    <mergeCell ref="A3:E3"/>
    <mergeCell ref="H6:I6"/>
    <mergeCell ref="A4:M4"/>
    <mergeCell ref="B6:E6"/>
    <mergeCell ref="A5:M5"/>
  </mergeCells>
  <dataValidations count="1">
    <dataValidation type="decimal" allowBlank="1" showInputMessage="1" showErrorMessage="1" error="You must enter a numerical value in this cell" sqref="H15:I22 H25:I27 L10:M10 L25:M27 H10:I10 L15:M22">
      <formula1>-1E+23</formula1>
      <formula2>1E+23</formula2>
    </dataValidation>
  </dataValidations>
  <pageMargins left="0.25" right="0.25" top="0.13" bottom="0.14000000000000001" header="0" footer="0"/>
  <pageSetup scale="61"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7030A0"/>
    <pageSetUpPr fitToPage="1"/>
  </sheetPr>
  <dimension ref="A1:AF36"/>
  <sheetViews>
    <sheetView zoomScaleNormal="100" zoomScaleSheetLayoutView="100" workbookViewId="0">
      <selection activeCell="A31" sqref="A31"/>
    </sheetView>
  </sheetViews>
  <sheetFormatPr defaultColWidth="9.140625" defaultRowHeight="12.75" x14ac:dyDescent="0.2"/>
  <cols>
    <col min="1" max="1" width="42.140625" style="1" customWidth="1"/>
    <col min="2" max="5" width="16.7109375" style="1" customWidth="1"/>
    <col min="6" max="6" width="16.7109375" style="1" hidden="1" customWidth="1"/>
    <col min="7" max="7" width="1.85546875" style="28" customWidth="1"/>
    <col min="8" max="9" width="16.7109375" style="1" customWidth="1"/>
    <col min="10" max="10" width="16.7109375" style="1" hidden="1" customWidth="1"/>
    <col min="11" max="11" width="1.85546875" style="28" customWidth="1"/>
    <col min="12" max="13" width="16.7109375" style="1" customWidth="1"/>
    <col min="14" max="14" width="0" style="1" hidden="1" customWidth="1"/>
    <col min="15" max="16384" width="9.140625" style="1"/>
  </cols>
  <sheetData>
    <row r="1" spans="1:32" ht="18.75" x14ac:dyDescent="0.2">
      <c r="A1" s="21"/>
      <c r="B1" s="21"/>
      <c r="C1" s="21"/>
      <c r="D1" s="21"/>
      <c r="E1" s="21"/>
      <c r="F1" s="39"/>
      <c r="G1" s="21"/>
      <c r="H1" s="39"/>
      <c r="I1" s="39"/>
      <c r="J1" s="39"/>
      <c r="K1" s="21"/>
      <c r="L1" s="39"/>
      <c r="M1" s="39"/>
      <c r="N1" s="3"/>
      <c r="O1" s="3"/>
      <c r="P1" s="3"/>
      <c r="Q1" s="3"/>
      <c r="R1" s="3"/>
      <c r="S1" s="3"/>
      <c r="T1" s="3"/>
      <c r="U1" s="3"/>
      <c r="V1" s="3"/>
      <c r="W1" s="3"/>
      <c r="X1" s="3"/>
      <c r="Y1" s="3"/>
      <c r="Z1" s="3"/>
      <c r="AA1" s="3"/>
      <c r="AB1" s="3"/>
      <c r="AC1" s="3"/>
      <c r="AD1" s="3"/>
      <c r="AE1" s="3"/>
    </row>
    <row r="2" spans="1:32" s="21" customFormat="1" x14ac:dyDescent="0.2"/>
    <row r="3" spans="1:32" ht="15" x14ac:dyDescent="0.2">
      <c r="A3" s="429"/>
      <c r="B3" s="429"/>
      <c r="C3" s="429"/>
      <c r="D3" s="429"/>
      <c r="E3" s="429"/>
      <c r="F3" s="156"/>
      <c r="G3" s="29"/>
      <c r="H3" s="156"/>
      <c r="I3" s="217"/>
      <c r="J3" s="156"/>
      <c r="K3" s="29"/>
      <c r="L3" s="156"/>
      <c r="M3" s="156"/>
      <c r="N3" s="3"/>
      <c r="O3" s="3"/>
      <c r="P3" s="3"/>
      <c r="Q3" s="3"/>
      <c r="R3" s="3"/>
      <c r="S3" s="3"/>
      <c r="T3" s="3"/>
      <c r="U3" s="3"/>
      <c r="V3" s="3"/>
      <c r="W3" s="3"/>
      <c r="X3" s="3"/>
      <c r="Y3" s="3"/>
      <c r="Z3" s="3"/>
      <c r="AA3" s="3"/>
      <c r="AB3" s="3"/>
      <c r="AC3" s="3"/>
      <c r="AD3" s="3"/>
      <c r="AE3" s="3"/>
    </row>
    <row r="4" spans="1:32" ht="75.75" customHeight="1" x14ac:dyDescent="0.2">
      <c r="A4" s="432" t="s">
        <v>218</v>
      </c>
      <c r="B4" s="432"/>
      <c r="C4" s="432"/>
      <c r="D4" s="432"/>
      <c r="E4" s="432"/>
      <c r="F4" s="432"/>
      <c r="G4" s="432"/>
      <c r="H4" s="432"/>
      <c r="I4" s="432"/>
      <c r="J4" s="432"/>
      <c r="K4" s="432"/>
      <c r="L4" s="432"/>
      <c r="M4" s="432"/>
      <c r="N4" s="3"/>
      <c r="O4" s="3"/>
      <c r="P4" s="3"/>
      <c r="Q4" s="3"/>
      <c r="R4" s="3"/>
      <c r="S4" s="3"/>
      <c r="T4" s="3"/>
      <c r="U4" s="3"/>
      <c r="V4" s="3"/>
      <c r="W4" s="3"/>
      <c r="X4" s="3"/>
      <c r="Y4" s="3"/>
      <c r="Z4" s="3"/>
      <c r="AA4" s="3"/>
      <c r="AB4" s="3"/>
      <c r="AC4" s="3"/>
      <c r="AD4" s="3"/>
      <c r="AE4" s="3"/>
    </row>
    <row r="5" spans="1:32" ht="54.95" customHeight="1" x14ac:dyDescent="0.2">
      <c r="A5" s="435" t="s">
        <v>216</v>
      </c>
      <c r="B5" s="436"/>
      <c r="C5" s="436"/>
      <c r="D5" s="436"/>
      <c r="E5" s="436"/>
      <c r="F5" s="436"/>
      <c r="G5" s="436"/>
      <c r="H5" s="436"/>
      <c r="I5" s="436"/>
      <c r="J5" s="436"/>
      <c r="K5" s="436"/>
      <c r="L5" s="436"/>
      <c r="M5" s="436"/>
      <c r="N5" s="3"/>
      <c r="O5" s="3"/>
      <c r="P5" s="3"/>
      <c r="Q5" s="3"/>
      <c r="R5" s="3"/>
      <c r="S5" s="3"/>
      <c r="T5" s="3"/>
      <c r="U5" s="3"/>
      <c r="V5" s="3"/>
      <c r="W5" s="3"/>
      <c r="X5" s="3"/>
      <c r="Y5" s="3"/>
      <c r="Z5" s="3"/>
      <c r="AA5" s="3"/>
      <c r="AB5" s="3"/>
      <c r="AC5" s="3"/>
      <c r="AD5" s="3"/>
      <c r="AE5" s="3"/>
    </row>
    <row r="6" spans="1:32" s="7" customFormat="1" ht="15" customHeight="1" x14ac:dyDescent="0.2">
      <c r="A6" s="5"/>
      <c r="B6" s="433" t="s">
        <v>174</v>
      </c>
      <c r="C6" s="433"/>
      <c r="D6" s="433"/>
      <c r="E6" s="433"/>
      <c r="F6" s="31"/>
      <c r="G6" s="26"/>
      <c r="H6" s="430" t="s">
        <v>160</v>
      </c>
      <c r="I6" s="431"/>
      <c r="J6" s="31"/>
      <c r="K6" s="26"/>
      <c r="L6" s="430" t="s">
        <v>161</v>
      </c>
      <c r="M6" s="431"/>
      <c r="N6" s="31"/>
      <c r="O6" s="6"/>
      <c r="P6" s="3"/>
      <c r="Q6" s="3"/>
      <c r="R6" s="3"/>
      <c r="S6" s="3"/>
      <c r="T6" s="3"/>
      <c r="U6" s="3"/>
      <c r="V6" s="6"/>
      <c r="W6" s="6"/>
      <c r="X6" s="6"/>
      <c r="Y6" s="6"/>
      <c r="Z6" s="6"/>
      <c r="AA6" s="6"/>
      <c r="AB6" s="6"/>
      <c r="AC6" s="6"/>
      <c r="AD6" s="6"/>
      <c r="AE6" s="6"/>
      <c r="AF6" s="6"/>
    </row>
    <row r="7" spans="1:32" s="7" customFormat="1" ht="46.5" customHeight="1" x14ac:dyDescent="0.2">
      <c r="A7" s="8"/>
      <c r="B7" s="181" t="s">
        <v>41</v>
      </c>
      <c r="C7" s="181" t="s">
        <v>157</v>
      </c>
      <c r="D7" s="140" t="s">
        <v>158</v>
      </c>
      <c r="E7" s="140" t="s">
        <v>159</v>
      </c>
      <c r="F7" s="181" t="s">
        <v>0</v>
      </c>
      <c r="G7" s="9"/>
      <c r="H7" s="181" t="s">
        <v>1</v>
      </c>
      <c r="I7" s="181" t="s">
        <v>2</v>
      </c>
      <c r="J7" s="181" t="s">
        <v>0</v>
      </c>
      <c r="K7" s="9"/>
      <c r="L7" s="181" t="s">
        <v>39</v>
      </c>
      <c r="M7" s="181" t="s">
        <v>40</v>
      </c>
      <c r="N7" s="25" t="s">
        <v>0</v>
      </c>
      <c r="O7" s="6"/>
      <c r="P7" s="3"/>
      <c r="Q7" s="3"/>
      <c r="R7" s="3"/>
      <c r="S7" s="3"/>
      <c r="T7" s="3"/>
      <c r="U7" s="3"/>
      <c r="V7" s="6"/>
      <c r="W7" s="6"/>
      <c r="X7" s="6"/>
      <c r="Y7" s="6"/>
      <c r="Z7" s="6"/>
      <c r="AA7" s="6"/>
      <c r="AB7" s="6"/>
      <c r="AC7" s="6"/>
      <c r="AD7" s="6"/>
      <c r="AE7" s="6"/>
      <c r="AF7" s="6"/>
    </row>
    <row r="8" spans="1:32" s="7" customFormat="1" ht="15" customHeight="1" x14ac:dyDescent="0.2">
      <c r="A8" s="10" t="s">
        <v>21</v>
      </c>
      <c r="B8" s="35"/>
      <c r="C8" s="35"/>
      <c r="D8" s="131"/>
      <c r="E8" s="131"/>
      <c r="F8" s="35"/>
      <c r="G8" s="11"/>
      <c r="H8" s="35"/>
      <c r="I8" s="35"/>
      <c r="J8" s="35"/>
      <c r="K8" s="11"/>
      <c r="L8" s="35"/>
      <c r="M8" s="35"/>
      <c r="N8" s="35"/>
      <c r="O8" s="6"/>
      <c r="P8" s="3"/>
      <c r="Q8" s="3"/>
      <c r="R8" s="3"/>
      <c r="S8" s="3"/>
      <c r="T8" s="3"/>
      <c r="U8" s="3"/>
      <c r="V8" s="6"/>
      <c r="W8" s="6"/>
      <c r="X8" s="6"/>
      <c r="Y8" s="6"/>
      <c r="Z8" s="6"/>
      <c r="AA8" s="6"/>
      <c r="AB8" s="6"/>
      <c r="AC8" s="6"/>
      <c r="AD8" s="6"/>
      <c r="AE8" s="6"/>
      <c r="AF8" s="6"/>
    </row>
    <row r="9" spans="1:32" s="7" customFormat="1" ht="15" customHeight="1" x14ac:dyDescent="0.2">
      <c r="A9" s="14" t="s">
        <v>156</v>
      </c>
      <c r="B9" s="35"/>
      <c r="C9" s="35"/>
      <c r="D9" s="130"/>
      <c r="E9" s="130"/>
      <c r="F9" s="35"/>
      <c r="G9" s="11"/>
      <c r="H9" s="35"/>
      <c r="I9" s="35"/>
      <c r="J9" s="35"/>
      <c r="K9" s="11"/>
      <c r="L9" s="35"/>
      <c r="M9" s="35"/>
      <c r="N9" s="35"/>
      <c r="O9" s="6"/>
      <c r="P9" s="6"/>
      <c r="Q9" s="6"/>
      <c r="R9" s="6"/>
      <c r="S9" s="6"/>
      <c r="T9" s="6"/>
      <c r="U9" s="6"/>
      <c r="V9" s="6"/>
      <c r="W9" s="6"/>
      <c r="X9" s="6"/>
      <c r="Y9" s="6"/>
      <c r="Z9" s="6"/>
      <c r="AA9" s="6"/>
      <c r="AB9" s="6"/>
      <c r="AC9" s="6"/>
      <c r="AD9" s="6"/>
      <c r="AE9" s="6"/>
      <c r="AF9" s="6"/>
    </row>
    <row r="10" spans="1:32" s="13" customFormat="1" ht="15" customHeight="1" x14ac:dyDescent="0.2">
      <c r="A10" s="102" t="s">
        <v>51</v>
      </c>
      <c r="B10" s="170"/>
      <c r="C10" s="170"/>
      <c r="D10" s="144"/>
      <c r="E10" s="144">
        <f>+C10-D10</f>
        <v>0</v>
      </c>
      <c r="F10" s="146"/>
      <c r="G10" s="147"/>
      <c r="H10" s="145"/>
      <c r="I10" s="145"/>
      <c r="J10" s="146"/>
      <c r="K10" s="147"/>
      <c r="L10" s="145"/>
      <c r="M10" s="145"/>
      <c r="N10" s="32"/>
      <c r="O10" s="12"/>
      <c r="P10" s="12"/>
      <c r="Q10" s="12"/>
      <c r="R10" s="12"/>
      <c r="S10" s="12"/>
      <c r="T10" s="12"/>
      <c r="U10" s="12"/>
      <c r="V10" s="12"/>
      <c r="W10" s="12"/>
      <c r="X10" s="12"/>
      <c r="Y10" s="12"/>
      <c r="Z10" s="12"/>
      <c r="AA10" s="12"/>
      <c r="AB10" s="12"/>
      <c r="AC10" s="12"/>
      <c r="AD10" s="12"/>
      <c r="AE10" s="12"/>
      <c r="AF10" s="12"/>
    </row>
    <row r="11" spans="1:32" s="46" customFormat="1" ht="15" customHeight="1" x14ac:dyDescent="0.25">
      <c r="A11" s="108" t="s">
        <v>50</v>
      </c>
      <c r="B11" s="109">
        <f>SUM(B10:B10)</f>
        <v>0</v>
      </c>
      <c r="C11" s="109">
        <f>SUM(C10:C10)</f>
        <v>0</v>
      </c>
      <c r="D11" s="190">
        <f>SUM(D10:D10)</f>
        <v>0</v>
      </c>
      <c r="E11" s="190">
        <f>SUM(E10:E10)</f>
        <v>0</v>
      </c>
      <c r="F11" s="110"/>
      <c r="G11" s="48"/>
      <c r="H11" s="110">
        <f>SUM(H10:H10)</f>
        <v>0</v>
      </c>
      <c r="I11" s="110">
        <f>SUM(I10:I10)</f>
        <v>0</v>
      </c>
      <c r="J11" s="110">
        <f>SUM(J10:J10)</f>
        <v>0</v>
      </c>
      <c r="K11" s="48"/>
      <c r="L11" s="110">
        <f>SUM(L10:L10)</f>
        <v>0</v>
      </c>
      <c r="M11" s="110">
        <f>SUM(M10:M10)</f>
        <v>0</v>
      </c>
      <c r="N11" s="44"/>
      <c r="O11" s="45"/>
      <c r="P11" s="45"/>
      <c r="Q11" s="45"/>
      <c r="R11" s="45"/>
      <c r="S11" s="45"/>
      <c r="T11" s="45"/>
      <c r="U11" s="45"/>
      <c r="V11" s="45"/>
      <c r="W11" s="45"/>
      <c r="X11" s="45"/>
      <c r="Y11" s="45"/>
      <c r="Z11" s="45"/>
      <c r="AA11" s="45"/>
      <c r="AB11" s="45"/>
      <c r="AC11" s="45"/>
      <c r="AD11" s="45"/>
      <c r="AE11" s="45"/>
      <c r="AF11" s="45"/>
    </row>
    <row r="12" spans="1:32" s="13" customFormat="1" ht="15" customHeight="1" x14ac:dyDescent="0.2">
      <c r="A12" s="23"/>
      <c r="B12" s="35"/>
      <c r="C12" s="35"/>
      <c r="D12" s="130"/>
      <c r="E12" s="130"/>
      <c r="F12" s="35"/>
      <c r="G12" s="48"/>
      <c r="H12" s="35"/>
      <c r="I12" s="35"/>
      <c r="J12" s="35"/>
      <c r="K12" s="48"/>
      <c r="L12" s="35"/>
      <c r="M12" s="35"/>
      <c r="N12" s="35"/>
      <c r="O12" s="12"/>
      <c r="P12" s="12"/>
      <c r="Q12" s="12"/>
      <c r="R12" s="12"/>
      <c r="S12" s="12"/>
      <c r="T12" s="12"/>
      <c r="U12" s="12"/>
      <c r="V12" s="12"/>
      <c r="W12" s="12"/>
      <c r="X12" s="12"/>
      <c r="Y12" s="12"/>
      <c r="Z12" s="12"/>
      <c r="AA12" s="12"/>
      <c r="AB12" s="12"/>
      <c r="AC12" s="12"/>
      <c r="AD12" s="12"/>
      <c r="AE12" s="12"/>
      <c r="AF12" s="12"/>
    </row>
    <row r="13" spans="1:32" s="7" customFormat="1" ht="15.75" x14ac:dyDescent="0.2">
      <c r="A13" s="101" t="s">
        <v>5</v>
      </c>
      <c r="B13" s="36"/>
      <c r="C13" s="36"/>
      <c r="D13" s="130"/>
      <c r="E13" s="130"/>
      <c r="F13" s="95"/>
      <c r="G13" s="48"/>
      <c r="H13" s="95"/>
      <c r="I13" s="95"/>
      <c r="J13" s="95"/>
      <c r="K13" s="48"/>
      <c r="L13" s="95"/>
      <c r="M13" s="95"/>
      <c r="N13" s="35"/>
      <c r="O13" s="6"/>
      <c r="P13" s="6"/>
      <c r="Q13" s="6"/>
      <c r="R13" s="6"/>
      <c r="S13" s="6"/>
      <c r="T13" s="6"/>
      <c r="U13" s="6"/>
      <c r="V13" s="6"/>
      <c r="W13" s="6"/>
      <c r="X13" s="6"/>
      <c r="Y13" s="6"/>
      <c r="Z13" s="6"/>
      <c r="AA13" s="6"/>
      <c r="AB13" s="6"/>
      <c r="AC13" s="6"/>
      <c r="AD13" s="6"/>
      <c r="AE13" s="6"/>
      <c r="AF13" s="6"/>
    </row>
    <row r="14" spans="1:32" s="16" customFormat="1" ht="15" customHeight="1" x14ac:dyDescent="0.25">
      <c r="A14" s="103" t="s">
        <v>30</v>
      </c>
      <c r="B14" s="36"/>
      <c r="C14" s="36"/>
      <c r="D14" s="130"/>
      <c r="E14" s="130"/>
      <c r="F14" s="95"/>
      <c r="G14" s="48"/>
      <c r="H14" s="95"/>
      <c r="I14" s="95"/>
      <c r="J14" s="95"/>
      <c r="K14" s="48"/>
      <c r="L14" s="95"/>
      <c r="M14" s="95"/>
      <c r="N14" s="35"/>
      <c r="O14" s="15"/>
      <c r="P14" s="15"/>
      <c r="Q14" s="15"/>
      <c r="R14" s="15"/>
      <c r="S14" s="15"/>
      <c r="T14" s="15"/>
      <c r="U14" s="15"/>
      <c r="V14" s="15"/>
      <c r="W14" s="15"/>
      <c r="X14" s="15"/>
      <c r="Y14" s="15"/>
      <c r="Z14" s="15"/>
      <c r="AA14" s="15"/>
      <c r="AB14" s="15"/>
      <c r="AC14" s="15"/>
      <c r="AD14" s="15"/>
      <c r="AE14" s="15"/>
      <c r="AF14" s="15"/>
    </row>
    <row r="15" spans="1:32" s="18" customFormat="1" ht="15" customHeight="1" x14ac:dyDescent="0.2">
      <c r="A15" s="102" t="s">
        <v>155</v>
      </c>
      <c r="B15" s="170"/>
      <c r="C15" s="170"/>
      <c r="D15" s="144"/>
      <c r="E15" s="130">
        <f>+C15-D15</f>
        <v>0</v>
      </c>
      <c r="F15" s="146"/>
      <c r="G15" s="147"/>
      <c r="H15" s="205"/>
      <c r="I15" s="205"/>
      <c r="J15" s="146"/>
      <c r="K15" s="147"/>
      <c r="L15" s="205"/>
      <c r="M15" s="205"/>
      <c r="N15" s="32"/>
      <c r="O15" s="17"/>
      <c r="P15" s="17"/>
      <c r="Q15" s="17"/>
      <c r="R15" s="17"/>
      <c r="S15" s="17"/>
      <c r="T15" s="17"/>
      <c r="U15" s="17"/>
      <c r="V15" s="17"/>
      <c r="W15" s="17"/>
      <c r="X15" s="17"/>
      <c r="Y15" s="17"/>
      <c r="Z15" s="17"/>
      <c r="AA15" s="17"/>
      <c r="AB15" s="17"/>
      <c r="AC15" s="17"/>
      <c r="AD15" s="17"/>
      <c r="AE15" s="17"/>
      <c r="AF15" s="17"/>
    </row>
    <row r="16" spans="1:32" s="18" customFormat="1" ht="15" customHeight="1" x14ac:dyDescent="0.2">
      <c r="A16" s="102" t="s">
        <v>7</v>
      </c>
      <c r="B16" s="50"/>
      <c r="C16" s="50"/>
      <c r="D16" s="141"/>
      <c r="E16" s="141">
        <f>+C16-D16</f>
        <v>0</v>
      </c>
      <c r="F16" s="47"/>
      <c r="G16" s="48"/>
      <c r="H16" s="205"/>
      <c r="I16" s="205"/>
      <c r="J16" s="47"/>
      <c r="K16" s="48"/>
      <c r="L16" s="205"/>
      <c r="M16" s="205"/>
      <c r="N16" s="32"/>
      <c r="O16" s="17"/>
      <c r="P16" s="17"/>
      <c r="Q16" s="17"/>
      <c r="R16" s="17"/>
      <c r="S16" s="17"/>
      <c r="T16" s="17"/>
      <c r="U16" s="17"/>
      <c r="V16" s="17"/>
      <c r="W16" s="17"/>
      <c r="X16" s="17"/>
      <c r="Y16" s="17"/>
      <c r="Z16" s="17"/>
      <c r="AA16" s="17"/>
      <c r="AB16" s="17"/>
      <c r="AC16" s="17"/>
      <c r="AD16" s="17"/>
      <c r="AE16" s="17"/>
      <c r="AF16" s="17"/>
    </row>
    <row r="17" spans="1:32" s="18" customFormat="1" ht="15" customHeight="1" x14ac:dyDescent="0.2">
      <c r="A17" s="102" t="s">
        <v>150</v>
      </c>
      <c r="B17" s="50"/>
      <c r="C17" s="50"/>
      <c r="D17" s="141"/>
      <c r="E17" s="141">
        <f t="shared" ref="E17:E23" si="0">+C17-D17</f>
        <v>0</v>
      </c>
      <c r="F17" s="47"/>
      <c r="G17" s="48"/>
      <c r="H17" s="205"/>
      <c r="I17" s="205"/>
      <c r="J17" s="47"/>
      <c r="K17" s="48"/>
      <c r="L17" s="205"/>
      <c r="M17" s="205"/>
      <c r="N17" s="32"/>
      <c r="O17" s="17"/>
      <c r="P17" s="17"/>
      <c r="Q17" s="17"/>
      <c r="R17" s="17"/>
      <c r="S17" s="17"/>
      <c r="T17" s="17"/>
      <c r="U17" s="17"/>
      <c r="V17" s="17"/>
      <c r="W17" s="17"/>
      <c r="X17" s="17"/>
      <c r="Y17" s="17"/>
      <c r="Z17" s="17"/>
      <c r="AA17" s="17"/>
      <c r="AB17" s="17"/>
      <c r="AC17" s="17"/>
      <c r="AD17" s="17"/>
      <c r="AE17" s="17"/>
      <c r="AF17" s="17"/>
    </row>
    <row r="18" spans="1:32" s="18" customFormat="1" ht="15" customHeight="1" x14ac:dyDescent="0.2">
      <c r="A18" s="102" t="s">
        <v>10</v>
      </c>
      <c r="B18" s="50"/>
      <c r="C18" s="50"/>
      <c r="D18" s="141"/>
      <c r="E18" s="141">
        <f t="shared" si="0"/>
        <v>0</v>
      </c>
      <c r="F18" s="47"/>
      <c r="G18" s="48"/>
      <c r="H18" s="205"/>
      <c r="I18" s="205"/>
      <c r="J18" s="47"/>
      <c r="K18" s="48"/>
      <c r="L18" s="205"/>
      <c r="M18" s="205"/>
      <c r="N18" s="32"/>
      <c r="O18" s="17"/>
      <c r="P18" s="17"/>
      <c r="Q18" s="17"/>
      <c r="R18" s="17"/>
      <c r="S18" s="17"/>
      <c r="T18" s="17"/>
      <c r="U18" s="17"/>
      <c r="V18" s="17"/>
      <c r="W18" s="17"/>
      <c r="X18" s="17"/>
      <c r="Y18" s="17"/>
      <c r="Z18" s="17"/>
      <c r="AA18" s="17"/>
      <c r="AB18" s="17"/>
      <c r="AC18" s="17"/>
      <c r="AD18" s="17"/>
      <c r="AE18" s="17"/>
      <c r="AF18" s="17"/>
    </row>
    <row r="19" spans="1:32" s="18" customFormat="1" ht="15" customHeight="1" x14ac:dyDescent="0.2">
      <c r="A19" s="102" t="s">
        <v>9</v>
      </c>
      <c r="B19" s="50"/>
      <c r="C19" s="50"/>
      <c r="D19" s="141"/>
      <c r="E19" s="141">
        <f t="shared" si="0"/>
        <v>0</v>
      </c>
      <c r="F19" s="47"/>
      <c r="G19" s="48"/>
      <c r="H19" s="205"/>
      <c r="I19" s="205"/>
      <c r="J19" s="47"/>
      <c r="K19" s="48"/>
      <c r="L19" s="205"/>
      <c r="M19" s="205"/>
      <c r="N19" s="32"/>
      <c r="O19" s="17"/>
      <c r="P19" s="17"/>
      <c r="Q19" s="17"/>
      <c r="R19" s="17"/>
      <c r="S19" s="17"/>
      <c r="T19" s="17"/>
      <c r="U19" s="17"/>
      <c r="V19" s="17"/>
      <c r="W19" s="17"/>
      <c r="X19" s="17"/>
      <c r="Y19" s="17"/>
      <c r="Z19" s="17"/>
      <c r="AA19" s="17"/>
      <c r="AB19" s="17"/>
      <c r="AC19" s="17"/>
      <c r="AD19" s="17"/>
      <c r="AE19" s="17"/>
      <c r="AF19" s="17"/>
    </row>
    <row r="20" spans="1:32" s="18" customFormat="1" ht="15" customHeight="1" x14ac:dyDescent="0.2">
      <c r="A20" s="102" t="s">
        <v>8</v>
      </c>
      <c r="B20" s="50"/>
      <c r="C20" s="50"/>
      <c r="D20" s="141"/>
      <c r="E20" s="141">
        <f t="shared" si="0"/>
        <v>0</v>
      </c>
      <c r="F20" s="47"/>
      <c r="G20" s="48"/>
      <c r="H20" s="205"/>
      <c r="I20" s="205"/>
      <c r="J20" s="47"/>
      <c r="K20" s="48"/>
      <c r="L20" s="205"/>
      <c r="M20" s="205"/>
      <c r="N20" s="32"/>
      <c r="O20" s="17"/>
      <c r="P20" s="17"/>
      <c r="Q20" s="17"/>
      <c r="R20" s="17"/>
      <c r="S20" s="17"/>
      <c r="T20" s="17"/>
      <c r="U20" s="17"/>
      <c r="V20" s="17"/>
      <c r="W20" s="17"/>
      <c r="X20" s="17"/>
      <c r="Y20" s="17"/>
      <c r="Z20" s="17"/>
      <c r="AA20" s="17"/>
      <c r="AB20" s="17"/>
      <c r="AC20" s="17"/>
      <c r="AD20" s="17"/>
      <c r="AE20" s="17"/>
      <c r="AF20" s="17"/>
    </row>
    <row r="21" spans="1:32" s="18" customFormat="1" ht="15" customHeight="1" x14ac:dyDescent="0.2">
      <c r="A21" s="102" t="s">
        <v>11</v>
      </c>
      <c r="B21" s="50"/>
      <c r="C21" s="50"/>
      <c r="D21" s="141"/>
      <c r="E21" s="141">
        <f t="shared" si="0"/>
        <v>0</v>
      </c>
      <c r="F21" s="47"/>
      <c r="G21" s="48"/>
      <c r="H21" s="205"/>
      <c r="I21" s="205"/>
      <c r="J21" s="47"/>
      <c r="K21" s="48"/>
      <c r="L21" s="205"/>
      <c r="M21" s="205"/>
      <c r="N21" s="32"/>
      <c r="O21" s="17"/>
      <c r="P21" s="17"/>
      <c r="Q21" s="17"/>
      <c r="R21" s="17"/>
      <c r="S21" s="17"/>
      <c r="T21" s="17"/>
      <c r="U21" s="17"/>
      <c r="V21" s="17"/>
      <c r="W21" s="17"/>
      <c r="X21" s="17"/>
      <c r="Y21" s="17"/>
      <c r="Z21" s="17"/>
      <c r="AA21" s="17"/>
      <c r="AB21" s="17"/>
      <c r="AC21" s="17"/>
      <c r="AD21" s="17"/>
      <c r="AE21" s="17"/>
      <c r="AF21" s="17"/>
    </row>
    <row r="22" spans="1:32" s="18" customFormat="1" ht="15" customHeight="1" x14ac:dyDescent="0.2">
      <c r="A22" s="102" t="s">
        <v>151</v>
      </c>
      <c r="B22" s="50"/>
      <c r="C22" s="50"/>
      <c r="D22" s="141"/>
      <c r="E22" s="141">
        <f t="shared" si="0"/>
        <v>0</v>
      </c>
      <c r="F22" s="47"/>
      <c r="G22" s="48"/>
      <c r="H22" s="205"/>
      <c r="I22" s="205"/>
      <c r="J22" s="47"/>
      <c r="K22" s="48"/>
      <c r="L22" s="116"/>
      <c r="M22" s="116"/>
      <c r="N22" s="32"/>
      <c r="O22" s="17"/>
      <c r="P22" s="17"/>
      <c r="Q22" s="17"/>
      <c r="R22" s="17"/>
      <c r="S22" s="17"/>
      <c r="T22" s="17"/>
      <c r="U22" s="17"/>
      <c r="V22" s="17"/>
      <c r="W22" s="17"/>
      <c r="X22" s="17"/>
      <c r="Y22" s="17"/>
      <c r="Z22" s="17"/>
      <c r="AA22" s="17"/>
      <c r="AB22" s="17"/>
      <c r="AC22" s="17"/>
      <c r="AD22" s="17"/>
      <c r="AE22" s="17"/>
      <c r="AF22" s="17"/>
    </row>
    <row r="23" spans="1:32" s="18" customFormat="1" ht="15" customHeight="1" x14ac:dyDescent="0.2">
      <c r="A23" s="123" t="s">
        <v>12</v>
      </c>
      <c r="B23" s="50"/>
      <c r="C23" s="50"/>
      <c r="D23" s="141"/>
      <c r="E23" s="141">
        <f t="shared" si="0"/>
        <v>0</v>
      </c>
      <c r="F23" s="98"/>
      <c r="G23" s="48"/>
      <c r="H23" s="193">
        <f>(_xlfn.IFNA(VLOOKUP($A15,'Benefits Drivers'!$A$6:$F$13,3,FALSE)*H$15,0))+(_xlfn.IFNA(VLOOKUP($A16,'Benefits Drivers'!$A$6:$F$13,3,FALSE)*H$16,0))+(_xlfn.IFNA(VLOOKUP($A17,'Benefits Drivers'!$A$6:$F$13,3,FALSE)*H$17,0))+(_xlfn.IFNA(VLOOKUP($A18,'Benefits Drivers'!$A$6:$F$13,3,FALSE)*H$18,0))+(_xlfn.IFNA(VLOOKUP($A19,'Benefits Drivers'!$A$6:$F$13,3,FALSE)*H$19,0))+(_xlfn.IFNA(VLOOKUP($A21,'Benefits Drivers'!$A$6:$F$13,3,FALSE)*H$21,0))+(_xlfn.IFNA(VLOOKUP($A22,'Benefits Drivers'!$A$6:$F$13,3,FALSE)*H$22,0))+(_xlfn.IFNA(VLOOKUP($A20,'Benefits Drivers'!$A$6:$F$13,3,FALSE)*H$20,0))</f>
        <v>0</v>
      </c>
      <c r="I23" s="193">
        <f>(_xlfn.IFNA(VLOOKUP($A15,'Benefits Drivers'!$A$6:$F$13,4,FALSE)*I$15,0))+(_xlfn.IFNA(VLOOKUP($A16,'Benefits Drivers'!$A$6:$F$13,4,FALSE)*I$16,0))+(_xlfn.IFNA(VLOOKUP($A17,'Benefits Drivers'!$A$6:$F$13,4,FALSE)*I$17,0))+(_xlfn.IFNA(VLOOKUP($A18,'Benefits Drivers'!$A$6:$F$13,4,FALSE)*I$18,0))+(_xlfn.IFNA(VLOOKUP($A19,'Benefits Drivers'!$A$6:$F$13,4,FALSE)*I$19,0))+(_xlfn.IFNA(VLOOKUP($A21,'Benefits Drivers'!$A$6:$F$13,4,FALSE)*I$21,0))+(_xlfn.IFNA(VLOOKUP($A22,'Benefits Drivers'!$A$6:$F$13,4,FALSE)*I$22,0))+(_xlfn.IFNA(VLOOKUP($A20,'Benefits Drivers'!$A$6:$F$13,4,FALSE)*I$20,0))</f>
        <v>0</v>
      </c>
      <c r="J23" s="193"/>
      <c r="K23" s="48"/>
      <c r="L23" s="193">
        <f>(_xlfn.IFNA(VLOOKUP($A15,'Benefits Drivers'!$A$6:$F$13,5,FALSE)*L$15,0))+(_xlfn.IFNA(VLOOKUP($A16,'Benefits Drivers'!$A$6:$F$13,5,FALSE)*L$16,0))+(_xlfn.IFNA(VLOOKUP($A17,'Benefits Drivers'!$A$6:$F$13,5,FALSE)*L$17,0))+(_xlfn.IFNA(VLOOKUP($A18,'Benefits Drivers'!$A$6:$F$13,5,FALSE)*L$18,0))+(_xlfn.IFNA(VLOOKUP($A19,'Benefits Drivers'!$A$6:$F$13,5,FALSE)*L$19,0))+(_xlfn.IFNA(VLOOKUP($A21,'Benefits Drivers'!$A$6:$F$13,5,FALSE)*L$21,0))+(_xlfn.IFNA(VLOOKUP($A22,'Benefits Drivers'!$A$6:$F$13,5,FALSE)*L$22,0))+(_xlfn.IFNA(VLOOKUP($A20,'Benefits Drivers'!$A$6:$F$13,5,FALSE)*L$20,0))</f>
        <v>0</v>
      </c>
      <c r="M23" s="193">
        <f>(_xlfn.IFNA(VLOOKUP($A15,'Benefits Drivers'!$A$6:$F$13,6,FALSE)*M$15,0))+(_xlfn.IFNA(VLOOKUP($A16,'Benefits Drivers'!$A$6:$F$13,6,FALSE)*M$16,0))+(_xlfn.IFNA(VLOOKUP($A17,'Benefits Drivers'!$A$6:$F$13,6,FALSE)*M$17,0))+(_xlfn.IFNA(VLOOKUP($A18,'Benefits Drivers'!$A$6:$F$13,6,FALSE)*M$18,0))+(_xlfn.IFNA(VLOOKUP($A19,'Benefits Drivers'!$A$6:$F$13,6,FALSE)*M$19,0))+(_xlfn.IFNA(VLOOKUP($A21,'Benefits Drivers'!$A$6:$F$13,6,FALSE)*M$21,0))+(_xlfn.IFNA(VLOOKUP($A22,'Benefits Drivers'!$A$6:$F$13,6,FALSE)*M$22,0))+(_xlfn.IFNA(VLOOKUP($A20,'Benefits Drivers'!$A$6:$F$13,6,FALSE)*M$20,0))</f>
        <v>0</v>
      </c>
      <c r="N23" s="32"/>
      <c r="O23" s="17"/>
      <c r="P23" s="17"/>
      <c r="Q23" s="17"/>
      <c r="R23" s="17"/>
      <c r="S23" s="17"/>
      <c r="T23" s="17"/>
      <c r="U23" s="17"/>
      <c r="V23" s="17"/>
      <c r="W23" s="17"/>
      <c r="X23" s="17"/>
      <c r="Y23" s="17"/>
      <c r="Z23" s="17"/>
      <c r="AA23" s="17"/>
      <c r="AB23" s="17"/>
      <c r="AC23" s="17"/>
      <c r="AD23" s="17"/>
      <c r="AE23" s="17"/>
      <c r="AF23" s="17"/>
    </row>
    <row r="24" spans="1:32" s="20" customFormat="1" ht="15" customHeight="1" x14ac:dyDescent="0.25">
      <c r="A24" s="105" t="s">
        <v>31</v>
      </c>
      <c r="B24" s="106">
        <f>SUM(B15:B23)</f>
        <v>0</v>
      </c>
      <c r="C24" s="106">
        <f t="shared" ref="C24" si="1">SUM(C15:C23)</f>
        <v>0</v>
      </c>
      <c r="D24" s="183">
        <f t="shared" ref="D24:M24" si="2">SUM(D15:D23)</f>
        <v>0</v>
      </c>
      <c r="E24" s="183">
        <f t="shared" si="2"/>
        <v>0</v>
      </c>
      <c r="F24" s="107">
        <f t="shared" si="2"/>
        <v>0</v>
      </c>
      <c r="G24" s="48"/>
      <c r="H24" s="107">
        <f t="shared" si="2"/>
        <v>0</v>
      </c>
      <c r="I24" s="107">
        <f t="shared" si="2"/>
        <v>0</v>
      </c>
      <c r="J24" s="107">
        <f t="shared" si="2"/>
        <v>0</v>
      </c>
      <c r="K24" s="48"/>
      <c r="L24" s="107">
        <f t="shared" si="2"/>
        <v>0</v>
      </c>
      <c r="M24" s="107">
        <f t="shared" si="2"/>
        <v>0</v>
      </c>
      <c r="N24" s="32"/>
      <c r="O24" s="19"/>
      <c r="P24" s="19"/>
      <c r="Q24" s="19"/>
      <c r="R24" s="19"/>
      <c r="S24" s="19"/>
      <c r="T24" s="19"/>
      <c r="U24" s="19"/>
      <c r="V24" s="19"/>
      <c r="W24" s="19"/>
      <c r="X24" s="19"/>
      <c r="Y24" s="19"/>
      <c r="Z24" s="19"/>
      <c r="AA24" s="19"/>
      <c r="AB24" s="19"/>
      <c r="AC24" s="19"/>
      <c r="AD24" s="19"/>
      <c r="AE24" s="19"/>
      <c r="AF24" s="19"/>
    </row>
    <row r="25" spans="1:32" s="7" customFormat="1" ht="30" x14ac:dyDescent="0.2">
      <c r="A25" s="126" t="s">
        <v>153</v>
      </c>
      <c r="B25" s="50"/>
      <c r="C25" s="50"/>
      <c r="D25" s="141"/>
      <c r="E25" s="141">
        <f t="shared" ref="E25:E27" si="3">+C25-D25</f>
        <v>0</v>
      </c>
      <c r="F25" s="47"/>
      <c r="G25" s="48"/>
      <c r="H25" s="116"/>
      <c r="I25" s="116"/>
      <c r="J25" s="47"/>
      <c r="K25" s="48"/>
      <c r="L25" s="116"/>
      <c r="M25" s="116"/>
      <c r="N25" s="32"/>
      <c r="O25" s="6"/>
      <c r="P25" s="6"/>
      <c r="Q25" s="6"/>
      <c r="R25" s="6"/>
      <c r="S25" s="6"/>
      <c r="T25" s="6"/>
      <c r="U25" s="6"/>
      <c r="V25" s="6"/>
      <c r="W25" s="6"/>
      <c r="X25" s="6"/>
      <c r="Y25" s="6"/>
      <c r="Z25" s="6"/>
      <c r="AA25" s="6"/>
      <c r="AB25" s="6"/>
      <c r="AC25" s="6"/>
      <c r="AD25" s="6"/>
      <c r="AE25" s="6"/>
      <c r="AF25" s="6"/>
    </row>
    <row r="26" spans="1:32" s="7" customFormat="1" ht="15" customHeight="1" x14ac:dyDescent="0.2">
      <c r="A26" s="127" t="s">
        <v>13</v>
      </c>
      <c r="B26" s="50"/>
      <c r="C26" s="50"/>
      <c r="D26" s="141"/>
      <c r="E26" s="141">
        <f t="shared" si="3"/>
        <v>0</v>
      </c>
      <c r="F26" s="47"/>
      <c r="G26" s="48"/>
      <c r="H26" s="116"/>
      <c r="I26" s="116"/>
      <c r="J26" s="47"/>
      <c r="K26" s="48"/>
      <c r="L26" s="116"/>
      <c r="M26" s="116"/>
      <c r="N26" s="32"/>
      <c r="O26" s="6"/>
      <c r="P26" s="6"/>
      <c r="Q26" s="6"/>
      <c r="R26" s="6"/>
      <c r="S26" s="6"/>
      <c r="T26" s="6"/>
      <c r="U26" s="6"/>
      <c r="V26" s="6"/>
      <c r="W26" s="6"/>
      <c r="X26" s="6"/>
      <c r="Y26" s="6"/>
      <c r="Z26" s="6"/>
      <c r="AA26" s="6"/>
      <c r="AB26" s="6"/>
      <c r="AC26" s="6"/>
      <c r="AD26" s="6"/>
      <c r="AE26" s="6"/>
      <c r="AF26" s="6"/>
    </row>
    <row r="27" spans="1:32" s="7" customFormat="1" ht="15" customHeight="1" x14ac:dyDescent="0.2">
      <c r="A27" s="127" t="s">
        <v>16</v>
      </c>
      <c r="B27" s="50"/>
      <c r="C27" s="50"/>
      <c r="D27" s="141"/>
      <c r="E27" s="141">
        <f t="shared" si="3"/>
        <v>0</v>
      </c>
      <c r="F27" s="47"/>
      <c r="G27" s="48"/>
      <c r="H27" s="116"/>
      <c r="I27" s="116"/>
      <c r="J27" s="47"/>
      <c r="K27" s="48"/>
      <c r="L27" s="116"/>
      <c r="M27" s="116"/>
      <c r="N27" s="32"/>
      <c r="O27" s="6"/>
      <c r="P27" s="6"/>
      <c r="Q27" s="6"/>
      <c r="R27" s="6"/>
      <c r="S27" s="6"/>
      <c r="T27" s="6"/>
      <c r="U27" s="6"/>
      <c r="V27" s="6"/>
      <c r="W27" s="6"/>
      <c r="X27" s="6"/>
      <c r="Y27" s="6"/>
      <c r="Z27" s="6"/>
      <c r="AA27" s="6"/>
      <c r="AB27" s="6"/>
      <c r="AC27" s="6"/>
      <c r="AD27" s="6"/>
      <c r="AE27" s="6"/>
      <c r="AF27" s="6"/>
    </row>
    <row r="28" spans="1:32" s="20" customFormat="1" ht="15.75" x14ac:dyDescent="0.25">
      <c r="A28" s="108" t="s">
        <v>14</v>
      </c>
      <c r="B28" s="109">
        <f>SUM(B24:B27)</f>
        <v>0</v>
      </c>
      <c r="C28" s="109">
        <f>SUM(C24:C27)</f>
        <v>0</v>
      </c>
      <c r="D28" s="184">
        <f t="shared" ref="D28:E28" si="4">SUM(D24:D27)</f>
        <v>0</v>
      </c>
      <c r="E28" s="184">
        <f t="shared" si="4"/>
        <v>0</v>
      </c>
      <c r="F28" s="110"/>
      <c r="G28" s="48"/>
      <c r="H28" s="110">
        <f>SUM(H24:H27)</f>
        <v>0</v>
      </c>
      <c r="I28" s="110">
        <f>SUM(I24:I27)</f>
        <v>0</v>
      </c>
      <c r="J28" s="110"/>
      <c r="K28" s="48"/>
      <c r="L28" s="110">
        <f>SUM(L24:L27)</f>
        <v>0</v>
      </c>
      <c r="M28" s="110">
        <f>SUM(M24:M27)</f>
        <v>0</v>
      </c>
      <c r="N28" s="44"/>
      <c r="O28" s="19"/>
      <c r="P28" s="19"/>
      <c r="Q28" s="19"/>
      <c r="R28" s="19"/>
      <c r="S28" s="19"/>
      <c r="T28" s="19"/>
      <c r="U28" s="19"/>
      <c r="V28" s="19"/>
      <c r="W28" s="19"/>
      <c r="X28" s="19"/>
      <c r="Y28" s="19"/>
      <c r="Z28" s="19"/>
      <c r="AA28" s="19"/>
      <c r="AB28" s="19"/>
      <c r="AC28" s="19"/>
      <c r="AD28" s="19"/>
      <c r="AE28" s="19"/>
      <c r="AF28" s="19"/>
    </row>
    <row r="29" spans="1:32" s="20" customFormat="1" ht="17.25" customHeight="1" thickBot="1" x14ac:dyDescent="0.3">
      <c r="A29" s="117" t="s">
        <v>47</v>
      </c>
      <c r="B29" s="118">
        <f>+B11-B28</f>
        <v>0</v>
      </c>
      <c r="C29" s="118">
        <f>+C11-C28</f>
        <v>0</v>
      </c>
      <c r="D29" s="185">
        <f t="shared" ref="D29" si="5">+D11-D28</f>
        <v>0</v>
      </c>
      <c r="E29" s="185">
        <f t="shared" ref="E29" si="6">+E11-E28</f>
        <v>0</v>
      </c>
      <c r="F29" s="119"/>
      <c r="G29" s="115"/>
      <c r="H29" s="119">
        <f>+H11-H28</f>
        <v>0</v>
      </c>
      <c r="I29" s="119">
        <f>+I11-I28</f>
        <v>0</v>
      </c>
      <c r="J29" s="119"/>
      <c r="K29" s="115"/>
      <c r="L29" s="119">
        <f>+L11-L28</f>
        <v>0</v>
      </c>
      <c r="M29" s="120">
        <f>+M11-M28</f>
        <v>0</v>
      </c>
      <c r="N29" s="44"/>
      <c r="O29" s="19"/>
      <c r="P29" s="19"/>
      <c r="Q29" s="19"/>
      <c r="R29" s="19"/>
      <c r="S29" s="19"/>
      <c r="T29" s="19"/>
      <c r="U29" s="19"/>
      <c r="V29" s="19"/>
      <c r="W29" s="19"/>
      <c r="X29" s="19"/>
      <c r="Y29" s="19"/>
      <c r="Z29" s="19"/>
      <c r="AA29" s="19"/>
      <c r="AB29" s="19"/>
      <c r="AC29" s="19"/>
      <c r="AD29" s="19"/>
      <c r="AE29" s="19"/>
      <c r="AF29" s="19"/>
    </row>
    <row r="30" spans="1:32" s="7" customFormat="1" ht="9" customHeight="1" thickTop="1" x14ac:dyDescent="0.2">
      <c r="A30" s="104"/>
      <c r="B30" s="100"/>
      <c r="C30" s="100"/>
      <c r="D30" s="186"/>
      <c r="E30" s="187"/>
      <c r="F30" s="53"/>
      <c r="G30" s="48"/>
      <c r="H30" s="53"/>
      <c r="I30" s="53"/>
      <c r="J30" s="114"/>
      <c r="K30" s="48"/>
      <c r="L30" s="53"/>
      <c r="M30" s="53"/>
      <c r="N30" s="43"/>
      <c r="O30" s="6"/>
      <c r="P30" s="6"/>
      <c r="Q30" s="6"/>
      <c r="R30" s="6"/>
      <c r="S30" s="6"/>
      <c r="T30" s="6"/>
      <c r="U30" s="6"/>
      <c r="V30" s="6"/>
      <c r="W30" s="6"/>
      <c r="X30" s="6"/>
      <c r="Y30" s="6"/>
      <c r="Z30" s="6"/>
      <c r="AA30" s="6"/>
      <c r="AB30" s="6"/>
      <c r="AC30" s="6"/>
      <c r="AD30" s="6"/>
      <c r="AE30" s="6"/>
      <c r="AF30" s="6"/>
    </row>
    <row r="31" spans="1:32" s="13" customFormat="1" ht="18" customHeight="1" x14ac:dyDescent="0.2">
      <c r="A31" s="284" t="s">
        <v>227</v>
      </c>
      <c r="B31" s="121"/>
      <c r="C31" s="121">
        <f>+B33</f>
        <v>0</v>
      </c>
      <c r="D31" s="188">
        <f>+C31</f>
        <v>0</v>
      </c>
      <c r="E31" s="141">
        <f t="shared" ref="E31" si="7">+C31-D31</f>
        <v>0</v>
      </c>
      <c r="F31" s="96"/>
      <c r="G31" s="48"/>
      <c r="H31" s="124">
        <f>+C33</f>
        <v>0</v>
      </c>
      <c r="I31" s="124">
        <f>+H33</f>
        <v>0</v>
      </c>
      <c r="J31" s="96"/>
      <c r="K31" s="48"/>
      <c r="L31" s="124">
        <f>+I33</f>
        <v>0</v>
      </c>
      <c r="M31" s="124">
        <f>+L33</f>
        <v>0</v>
      </c>
      <c r="N31" s="35"/>
      <c r="O31" s="12"/>
      <c r="P31" s="12"/>
      <c r="Q31" s="12"/>
      <c r="R31" s="12"/>
      <c r="S31" s="12"/>
      <c r="T31" s="12"/>
      <c r="U31" s="12"/>
      <c r="V31" s="12"/>
      <c r="W31" s="12"/>
      <c r="X31" s="12"/>
      <c r="Y31" s="12"/>
      <c r="Z31" s="12"/>
      <c r="AA31" s="12"/>
      <c r="AB31" s="12"/>
      <c r="AC31" s="12"/>
      <c r="AD31" s="12"/>
      <c r="AE31" s="12"/>
      <c r="AF31" s="12"/>
    </row>
    <row r="32" spans="1:32" s="139" customFormat="1" ht="15.75" x14ac:dyDescent="0.2">
      <c r="A32" s="132" t="s">
        <v>47</v>
      </c>
      <c r="B32" s="133">
        <f>+B29</f>
        <v>0</v>
      </c>
      <c r="C32" s="133">
        <f>+C29</f>
        <v>0</v>
      </c>
      <c r="D32" s="143">
        <f>+D29</f>
        <v>0</v>
      </c>
      <c r="E32" s="143">
        <f>+E29</f>
        <v>0</v>
      </c>
      <c r="F32" s="135"/>
      <c r="G32" s="136"/>
      <c r="H32" s="134">
        <f>+H29</f>
        <v>0</v>
      </c>
      <c r="I32" s="134">
        <f>+I29</f>
        <v>0</v>
      </c>
      <c r="J32" s="135"/>
      <c r="K32" s="136"/>
      <c r="L32" s="134">
        <f>+L29</f>
        <v>0</v>
      </c>
      <c r="M32" s="134">
        <f>+M29</f>
        <v>0</v>
      </c>
      <c r="N32" s="137"/>
      <c r="O32" s="138"/>
      <c r="P32" s="138"/>
      <c r="Q32" s="138"/>
      <c r="R32" s="138"/>
      <c r="S32" s="138"/>
      <c r="T32" s="138"/>
      <c r="U32" s="138"/>
      <c r="V32" s="138"/>
      <c r="W32" s="138"/>
      <c r="X32" s="138"/>
      <c r="Y32" s="138"/>
      <c r="Z32" s="138"/>
      <c r="AA32" s="138"/>
      <c r="AB32" s="138"/>
      <c r="AC32" s="138"/>
      <c r="AD32" s="138"/>
      <c r="AE32" s="138"/>
      <c r="AF32" s="138"/>
    </row>
    <row r="33" spans="1:32" s="7" customFormat="1" ht="15.75" x14ac:dyDescent="0.2">
      <c r="A33" s="123" t="s">
        <v>46</v>
      </c>
      <c r="B33" s="121">
        <f>+B31+B32</f>
        <v>0</v>
      </c>
      <c r="C33" s="121">
        <f>+C31+C32</f>
        <v>0</v>
      </c>
      <c r="D33" s="188">
        <f>+D31+D32</f>
        <v>0</v>
      </c>
      <c r="E33" s="188">
        <f>+E31+E32</f>
        <v>0</v>
      </c>
      <c r="F33" s="96"/>
      <c r="G33" s="48"/>
      <c r="H33" s="124">
        <f>+H31+H32</f>
        <v>0</v>
      </c>
      <c r="I33" s="124">
        <f>+I31+I32</f>
        <v>0</v>
      </c>
      <c r="J33" s="96"/>
      <c r="K33" s="48"/>
      <c r="L33" s="124">
        <f>+L31+L32</f>
        <v>0</v>
      </c>
      <c r="M33" s="124">
        <f>+M31+M32</f>
        <v>0</v>
      </c>
      <c r="N33" s="43"/>
      <c r="O33" s="6"/>
      <c r="P33" s="6"/>
      <c r="Q33" s="6"/>
      <c r="R33" s="6"/>
      <c r="S33" s="6"/>
      <c r="T33" s="6"/>
      <c r="U33" s="6"/>
      <c r="V33" s="6"/>
      <c r="W33" s="6"/>
      <c r="X33" s="6"/>
      <c r="Y33" s="6"/>
      <c r="Z33" s="6"/>
      <c r="AA33" s="6"/>
      <c r="AB33" s="6"/>
      <c r="AC33" s="6"/>
      <c r="AD33" s="6"/>
      <c r="AE33" s="6"/>
      <c r="AF33" s="6"/>
    </row>
    <row r="34" spans="1:32" x14ac:dyDescent="0.2">
      <c r="B34" s="22"/>
      <c r="C34" s="22"/>
      <c r="D34" s="192"/>
      <c r="E34" s="192"/>
    </row>
    <row r="36" spans="1:32" x14ac:dyDescent="0.2">
      <c r="F36" s="1">
        <v>-698.27311773999998</v>
      </c>
    </row>
  </sheetData>
  <protectedRanges>
    <protectedRange sqref="A34:XFD233" name="Range3"/>
    <protectedRange sqref="H10:I10 L10:M10 L22:M22 H25:I27 L25:M27" name="UnitEdit"/>
    <protectedRange sqref="O1:IJ1 O9:IJ1048576 O3:IJ3 O8 V8:IJ8" name="Range2"/>
    <protectedRange sqref="O4:IJ4 O5 V5:IJ5 P5:U8" name="Range2_1"/>
    <protectedRange sqref="O6:O7 V6:IJ7" name="Range2_2"/>
    <protectedRange sqref="O2:IJ2" name="Range2_3"/>
    <protectedRange sqref="H15:I22" name="UnitEdit_1"/>
    <protectedRange sqref="L15:M21" name="UnitEdit_2"/>
  </protectedRanges>
  <mergeCells count="6">
    <mergeCell ref="L6:M6"/>
    <mergeCell ref="A3:E3"/>
    <mergeCell ref="H6:I6"/>
    <mergeCell ref="A4:M4"/>
    <mergeCell ref="B6:E6"/>
    <mergeCell ref="A5:M5"/>
  </mergeCells>
  <dataValidations count="1">
    <dataValidation type="decimal" allowBlank="1" showInputMessage="1" showErrorMessage="1" error="You must enter a numerical value in this cell" sqref="H15:I22 H25:I27 L10:M10 L25:M27 H10:I10 L15:M22">
      <formula1>-1E+23</formula1>
      <formula2>1E+23</formula2>
    </dataValidation>
  </dataValidations>
  <pageMargins left="0.25" right="0.25" top="0.13" bottom="0.14000000000000001" header="0" footer="0"/>
  <pageSetup scale="62"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7030A0"/>
    <pageSetUpPr fitToPage="1"/>
  </sheetPr>
  <dimension ref="A1:AF34"/>
  <sheetViews>
    <sheetView zoomScaleNormal="100" zoomScaleSheetLayoutView="100" workbookViewId="0">
      <selection activeCell="A31" sqref="A31"/>
    </sheetView>
  </sheetViews>
  <sheetFormatPr defaultColWidth="9.140625" defaultRowHeight="12.75" x14ac:dyDescent="0.2"/>
  <cols>
    <col min="1" max="1" width="42.140625" style="1" customWidth="1"/>
    <col min="2" max="5" width="16.7109375" style="1" customWidth="1"/>
    <col min="6" max="6" width="16.7109375" style="1" hidden="1" customWidth="1"/>
    <col min="7" max="7" width="1.85546875" style="28" customWidth="1"/>
    <col min="8" max="9" width="16.7109375" style="1" customWidth="1"/>
    <col min="10" max="10" width="16.7109375" style="1" hidden="1" customWidth="1"/>
    <col min="11" max="11" width="1.85546875" style="28" customWidth="1"/>
    <col min="12" max="13" width="16.7109375" style="1" customWidth="1"/>
    <col min="14" max="14" width="0" style="1" hidden="1" customWidth="1"/>
    <col min="15" max="15" width="9.140625" style="1"/>
    <col min="16" max="17" width="10.5703125" style="1" bestFit="1" customWidth="1"/>
    <col min="18" max="18" width="10.42578125" style="1" bestFit="1" customWidth="1"/>
    <col min="19" max="19" width="10.5703125" style="1" bestFit="1" customWidth="1"/>
    <col min="20" max="20" width="10.42578125" style="1" bestFit="1" customWidth="1"/>
    <col min="21" max="16384" width="9.140625" style="1"/>
  </cols>
  <sheetData>
    <row r="1" spans="1:32" ht="18.75" x14ac:dyDescent="0.2">
      <c r="A1" s="21"/>
      <c r="B1" s="21"/>
      <c r="C1" s="21"/>
      <c r="D1" s="21"/>
      <c r="E1" s="21"/>
      <c r="F1" s="39"/>
      <c r="G1" s="21"/>
      <c r="H1" s="39"/>
      <c r="I1" s="39"/>
      <c r="J1" s="39"/>
      <c r="K1" s="21"/>
      <c r="L1" s="39"/>
      <c r="M1" s="39"/>
      <c r="N1" s="3"/>
      <c r="O1" s="3"/>
      <c r="P1" s="3"/>
      <c r="Q1" s="3"/>
      <c r="R1" s="3"/>
      <c r="S1" s="3"/>
      <c r="T1" s="3"/>
      <c r="U1" s="3"/>
      <c r="V1" s="3"/>
      <c r="W1" s="3"/>
      <c r="X1" s="3"/>
      <c r="Y1" s="3"/>
      <c r="Z1" s="3"/>
      <c r="AA1" s="3"/>
      <c r="AB1" s="3"/>
      <c r="AC1" s="3"/>
      <c r="AD1" s="3"/>
      <c r="AE1" s="3"/>
    </row>
    <row r="2" spans="1:32" s="21" customFormat="1" x14ac:dyDescent="0.2"/>
    <row r="3" spans="1:32" ht="15" x14ac:dyDescent="0.2">
      <c r="A3" s="429"/>
      <c r="B3" s="429"/>
      <c r="C3" s="429"/>
      <c r="D3" s="429"/>
      <c r="E3" s="429"/>
      <c r="F3" s="167"/>
      <c r="G3" s="29"/>
      <c r="H3" s="167"/>
      <c r="I3" s="167"/>
      <c r="J3" s="167"/>
      <c r="K3" s="29"/>
      <c r="L3" s="167"/>
      <c r="M3" s="167"/>
      <c r="N3" s="3"/>
      <c r="O3" s="3"/>
      <c r="P3" s="3"/>
      <c r="Q3" s="3"/>
      <c r="R3" s="3"/>
      <c r="S3" s="3"/>
      <c r="T3" s="3"/>
      <c r="U3" s="3"/>
      <c r="V3" s="3"/>
      <c r="W3" s="3"/>
      <c r="X3" s="3"/>
      <c r="Y3" s="3"/>
      <c r="Z3" s="3"/>
      <c r="AA3" s="3"/>
      <c r="AB3" s="3"/>
      <c r="AC3" s="3"/>
      <c r="AD3" s="3"/>
      <c r="AE3" s="3"/>
    </row>
    <row r="4" spans="1:32" ht="77.25" customHeight="1" x14ac:dyDescent="0.2">
      <c r="A4" s="432" t="s">
        <v>218</v>
      </c>
      <c r="B4" s="432"/>
      <c r="C4" s="432"/>
      <c r="D4" s="432"/>
      <c r="E4" s="432"/>
      <c r="F4" s="432"/>
      <c r="G4" s="432"/>
      <c r="H4" s="432"/>
      <c r="I4" s="432"/>
      <c r="J4" s="432"/>
      <c r="K4" s="432"/>
      <c r="L4" s="432"/>
      <c r="M4" s="432"/>
      <c r="N4" s="3"/>
      <c r="O4" s="3"/>
      <c r="P4" s="3"/>
      <c r="Q4" s="3"/>
      <c r="R4" s="3"/>
      <c r="S4" s="3"/>
      <c r="T4" s="3"/>
      <c r="U4" s="3"/>
      <c r="V4" s="3"/>
      <c r="W4" s="3"/>
      <c r="X4" s="3"/>
      <c r="Y4" s="3"/>
      <c r="Z4" s="3"/>
      <c r="AA4" s="3"/>
      <c r="AB4" s="3"/>
      <c r="AC4" s="3"/>
      <c r="AD4" s="3"/>
      <c r="AE4" s="3"/>
    </row>
    <row r="5" spans="1:32" ht="27" customHeight="1" x14ac:dyDescent="0.2">
      <c r="A5" s="435" t="s">
        <v>217</v>
      </c>
      <c r="B5" s="435"/>
      <c r="C5" s="435"/>
      <c r="D5" s="435"/>
      <c r="E5" s="435"/>
      <c r="F5" s="435"/>
      <c r="G5" s="435"/>
      <c r="H5" s="435"/>
      <c r="I5" s="435"/>
      <c r="J5" s="435"/>
      <c r="K5" s="435"/>
      <c r="L5" s="435"/>
      <c r="M5" s="435"/>
      <c r="N5" s="3"/>
      <c r="O5" s="3"/>
      <c r="P5" s="3"/>
      <c r="Q5" s="3"/>
      <c r="R5" s="3"/>
      <c r="S5" s="3"/>
      <c r="T5" s="3"/>
      <c r="U5" s="3"/>
      <c r="V5" s="3"/>
      <c r="W5" s="3"/>
      <c r="X5" s="3"/>
      <c r="Y5" s="3"/>
      <c r="Z5" s="3"/>
      <c r="AA5" s="3"/>
      <c r="AB5" s="3"/>
      <c r="AC5" s="3"/>
      <c r="AD5" s="3"/>
      <c r="AE5" s="3"/>
    </row>
    <row r="6" spans="1:32" s="7" customFormat="1" ht="15" customHeight="1" x14ac:dyDescent="0.2">
      <c r="A6" s="5"/>
      <c r="B6" s="433" t="s">
        <v>174</v>
      </c>
      <c r="C6" s="433"/>
      <c r="D6" s="433"/>
      <c r="E6" s="433"/>
      <c r="F6" s="31"/>
      <c r="G6" s="26"/>
      <c r="H6" s="430" t="s">
        <v>160</v>
      </c>
      <c r="I6" s="431"/>
      <c r="J6" s="31"/>
      <c r="K6" s="26"/>
      <c r="L6" s="430" t="s">
        <v>161</v>
      </c>
      <c r="M6" s="431"/>
      <c r="N6" s="31"/>
      <c r="O6" s="6"/>
      <c r="P6" s="3"/>
      <c r="Q6" s="3"/>
      <c r="R6" s="3"/>
      <c r="S6" s="3"/>
      <c r="T6" s="3"/>
      <c r="U6" s="3"/>
      <c r="V6" s="6"/>
      <c r="W6" s="6"/>
      <c r="X6" s="6"/>
      <c r="Y6" s="6"/>
      <c r="Z6" s="6"/>
      <c r="AA6" s="6"/>
      <c r="AB6" s="6"/>
      <c r="AC6" s="6"/>
      <c r="AD6" s="6"/>
      <c r="AE6" s="6"/>
      <c r="AF6" s="6"/>
    </row>
    <row r="7" spans="1:32" s="7" customFormat="1" ht="46.5" customHeight="1" x14ac:dyDescent="0.2">
      <c r="A7" s="8"/>
      <c r="B7" s="181" t="s">
        <v>41</v>
      </c>
      <c r="C7" s="181" t="s">
        <v>157</v>
      </c>
      <c r="D7" s="140" t="s">
        <v>158</v>
      </c>
      <c r="E7" s="140" t="s">
        <v>159</v>
      </c>
      <c r="F7" s="181" t="s">
        <v>0</v>
      </c>
      <c r="G7" s="9"/>
      <c r="H7" s="181" t="s">
        <v>1</v>
      </c>
      <c r="I7" s="181" t="s">
        <v>2</v>
      </c>
      <c r="J7" s="181" t="s">
        <v>0</v>
      </c>
      <c r="K7" s="9"/>
      <c r="L7" s="181" t="s">
        <v>39</v>
      </c>
      <c r="M7" s="181" t="s">
        <v>40</v>
      </c>
      <c r="N7" s="25" t="s">
        <v>0</v>
      </c>
      <c r="O7" s="6"/>
      <c r="P7" s="3"/>
      <c r="Q7" s="3"/>
      <c r="R7" s="3"/>
      <c r="S7" s="3"/>
      <c r="T7" s="3"/>
      <c r="U7" s="3"/>
      <c r="V7" s="6"/>
      <c r="W7" s="6"/>
      <c r="X7" s="6"/>
      <c r="Y7" s="6"/>
      <c r="Z7" s="6"/>
      <c r="AA7" s="6"/>
      <c r="AB7" s="6"/>
      <c r="AC7" s="6"/>
      <c r="AD7" s="6"/>
      <c r="AE7" s="6"/>
      <c r="AF7" s="6"/>
    </row>
    <row r="8" spans="1:32" s="7" customFormat="1" ht="15" customHeight="1" x14ac:dyDescent="0.2">
      <c r="A8" s="10" t="s">
        <v>21</v>
      </c>
      <c r="B8" s="35"/>
      <c r="C8" s="35"/>
      <c r="D8" s="131"/>
      <c r="E8" s="131"/>
      <c r="F8" s="35"/>
      <c r="G8" s="11"/>
      <c r="H8" s="35"/>
      <c r="I8" s="35"/>
      <c r="J8" s="35"/>
      <c r="K8" s="11"/>
      <c r="L8" s="35"/>
      <c r="M8" s="35"/>
      <c r="N8" s="35"/>
      <c r="O8" s="6"/>
      <c r="P8" s="6"/>
      <c r="Q8" s="6"/>
      <c r="R8" s="6"/>
      <c r="S8" s="6"/>
      <c r="T8" s="6"/>
      <c r="U8" s="6"/>
      <c r="V8" s="6"/>
      <c r="W8" s="6"/>
      <c r="X8" s="6"/>
      <c r="Y8" s="6"/>
      <c r="Z8" s="6"/>
      <c r="AA8" s="6"/>
      <c r="AB8" s="6"/>
      <c r="AC8" s="6"/>
      <c r="AD8" s="6"/>
      <c r="AE8" s="6"/>
      <c r="AF8" s="6"/>
    </row>
    <row r="9" spans="1:32" s="7" customFormat="1" ht="15" customHeight="1" x14ac:dyDescent="0.2">
      <c r="A9" s="128" t="s">
        <v>25</v>
      </c>
      <c r="B9" s="49"/>
      <c r="C9" s="49"/>
      <c r="D9" s="130"/>
      <c r="E9" s="130"/>
      <c r="F9" s="49"/>
      <c r="G9" s="48"/>
      <c r="H9" s="49"/>
      <c r="I9" s="49"/>
      <c r="J9" s="49"/>
      <c r="K9" s="48"/>
      <c r="L9" s="49"/>
      <c r="M9" s="49"/>
      <c r="N9" s="35"/>
      <c r="O9" s="6"/>
      <c r="P9" s="6"/>
      <c r="Q9" s="6"/>
      <c r="R9" s="6"/>
      <c r="S9" s="6"/>
      <c r="T9" s="6"/>
      <c r="U9" s="6"/>
      <c r="V9" s="6"/>
      <c r="W9" s="6"/>
      <c r="X9" s="6"/>
      <c r="Y9" s="6"/>
      <c r="Z9" s="6"/>
      <c r="AA9" s="6"/>
      <c r="AB9" s="6"/>
      <c r="AC9" s="6"/>
      <c r="AD9" s="6"/>
      <c r="AE9" s="6"/>
      <c r="AF9" s="6"/>
    </row>
    <row r="10" spans="1:32" s="13" customFormat="1" ht="15" customHeight="1" x14ac:dyDescent="0.2">
      <c r="A10" s="102" t="s">
        <v>51</v>
      </c>
      <c r="B10" s="170"/>
      <c r="C10" s="170"/>
      <c r="D10" s="144"/>
      <c r="E10" s="144">
        <f>+C10-D10</f>
        <v>0</v>
      </c>
      <c r="F10" s="146"/>
      <c r="G10" s="147"/>
      <c r="H10" s="145"/>
      <c r="I10" s="145"/>
      <c r="J10" s="146"/>
      <c r="K10" s="147"/>
      <c r="L10" s="145"/>
      <c r="M10" s="145"/>
      <c r="N10" s="32"/>
      <c r="O10" s="12"/>
      <c r="P10" s="12"/>
      <c r="Q10" s="12"/>
      <c r="R10" s="12"/>
      <c r="S10" s="12"/>
      <c r="T10" s="12"/>
      <c r="U10" s="12"/>
      <c r="V10" s="12"/>
      <c r="W10" s="12"/>
      <c r="X10" s="12"/>
      <c r="Y10" s="12"/>
      <c r="Z10" s="12"/>
      <c r="AA10" s="12"/>
      <c r="AB10" s="12"/>
      <c r="AC10" s="12"/>
      <c r="AD10" s="12"/>
      <c r="AE10" s="12"/>
      <c r="AF10" s="12"/>
    </row>
    <row r="11" spans="1:32" s="46" customFormat="1" ht="15" customHeight="1" x14ac:dyDescent="0.25">
      <c r="A11" s="108" t="s">
        <v>50</v>
      </c>
      <c r="B11" s="109">
        <f>SUM(B10:B10)</f>
        <v>0</v>
      </c>
      <c r="C11" s="109">
        <f>SUM(C10:C10)</f>
        <v>0</v>
      </c>
      <c r="D11" s="190">
        <f>SUM(D10:D10)</f>
        <v>0</v>
      </c>
      <c r="E11" s="190">
        <f>SUM(E10:E10)</f>
        <v>0</v>
      </c>
      <c r="F11" s="110"/>
      <c r="G11" s="48"/>
      <c r="H11" s="110">
        <f>SUM(H10:H10)</f>
        <v>0</v>
      </c>
      <c r="I11" s="110">
        <f>SUM(I10:I10)</f>
        <v>0</v>
      </c>
      <c r="J11" s="110">
        <f>SUM(J10:J10)</f>
        <v>0</v>
      </c>
      <c r="K11" s="48"/>
      <c r="L11" s="110">
        <f>SUM(L10:L10)</f>
        <v>0</v>
      </c>
      <c r="M11" s="110">
        <f>SUM(M10:M10)</f>
        <v>0</v>
      </c>
      <c r="N11" s="44"/>
      <c r="O11" s="45"/>
      <c r="P11" s="45"/>
      <c r="Q11" s="45"/>
      <c r="R11" s="45"/>
      <c r="S11" s="45"/>
      <c r="T11" s="45"/>
      <c r="U11" s="45"/>
      <c r="V11" s="45"/>
      <c r="W11" s="45"/>
      <c r="X11" s="45"/>
      <c r="Y11" s="45"/>
      <c r="Z11" s="45"/>
      <c r="AA11" s="45"/>
      <c r="AB11" s="45"/>
      <c r="AC11" s="45"/>
      <c r="AD11" s="45"/>
      <c r="AE11" s="45"/>
      <c r="AF11" s="45"/>
    </row>
    <row r="12" spans="1:32" s="13" customFormat="1" ht="15" customHeight="1" x14ac:dyDescent="0.2">
      <c r="A12" s="23"/>
      <c r="B12" s="35"/>
      <c r="C12" s="35"/>
      <c r="D12" s="130"/>
      <c r="E12" s="130"/>
      <c r="F12" s="35"/>
      <c r="G12" s="48"/>
      <c r="H12" s="35"/>
      <c r="I12" s="35"/>
      <c r="J12" s="35"/>
      <c r="K12" s="48"/>
      <c r="L12" s="35"/>
      <c r="M12" s="35"/>
      <c r="N12" s="35"/>
      <c r="O12" s="12"/>
      <c r="P12" s="12"/>
      <c r="Q12" s="12"/>
      <c r="R12" s="12"/>
      <c r="S12" s="12"/>
      <c r="T12" s="12"/>
      <c r="U12" s="12"/>
      <c r="V12" s="12"/>
      <c r="W12" s="12"/>
      <c r="X12" s="12"/>
      <c r="Y12" s="12"/>
      <c r="Z12" s="12"/>
      <c r="AA12" s="12"/>
      <c r="AB12" s="12"/>
      <c r="AC12" s="12"/>
      <c r="AD12" s="12"/>
      <c r="AE12" s="12"/>
      <c r="AF12" s="12"/>
    </row>
    <row r="13" spans="1:32" s="7" customFormat="1" ht="15.75" x14ac:dyDescent="0.2">
      <c r="A13" s="101" t="s">
        <v>5</v>
      </c>
      <c r="B13" s="36"/>
      <c r="C13" s="36"/>
      <c r="D13" s="130"/>
      <c r="E13" s="130"/>
      <c r="F13" s="95"/>
      <c r="G13" s="48"/>
      <c r="H13" s="95"/>
      <c r="I13" s="95"/>
      <c r="J13" s="95"/>
      <c r="K13" s="48"/>
      <c r="L13" s="95"/>
      <c r="M13" s="95"/>
      <c r="N13" s="35"/>
      <c r="O13" s="6"/>
      <c r="P13" s="6"/>
      <c r="Q13" s="6"/>
      <c r="R13" s="6"/>
      <c r="S13" s="6"/>
      <c r="T13" s="6"/>
      <c r="U13" s="6"/>
      <c r="V13" s="6"/>
      <c r="W13" s="6"/>
      <c r="X13" s="6"/>
      <c r="Y13" s="6"/>
      <c r="Z13" s="6"/>
      <c r="AA13" s="6"/>
      <c r="AB13" s="6"/>
      <c r="AC13" s="6"/>
      <c r="AD13" s="6"/>
      <c r="AE13" s="6"/>
      <c r="AF13" s="6"/>
    </row>
    <row r="14" spans="1:32" s="16" customFormat="1" ht="15" customHeight="1" x14ac:dyDescent="0.25">
      <c r="A14" s="103" t="s">
        <v>30</v>
      </c>
      <c r="B14" s="36"/>
      <c r="C14" s="36"/>
      <c r="D14" s="130"/>
      <c r="E14" s="130"/>
      <c r="F14" s="95"/>
      <c r="G14" s="48"/>
      <c r="H14" s="95"/>
      <c r="I14" s="95"/>
      <c r="J14" s="95"/>
      <c r="K14" s="48"/>
      <c r="L14" s="95"/>
      <c r="M14" s="95"/>
      <c r="N14" s="35"/>
      <c r="O14" s="15"/>
      <c r="P14" s="12"/>
      <c r="Q14" s="12"/>
      <c r="R14" s="12"/>
      <c r="S14" s="12"/>
      <c r="T14" s="12"/>
      <c r="U14" s="12"/>
      <c r="V14" s="15"/>
      <c r="W14" s="15"/>
      <c r="X14" s="15"/>
      <c r="Y14" s="15"/>
      <c r="Z14" s="15"/>
      <c r="AA14" s="15"/>
      <c r="AB14" s="15"/>
      <c r="AC14" s="15"/>
      <c r="AD14" s="15"/>
      <c r="AE14" s="15"/>
      <c r="AF14" s="15"/>
    </row>
    <row r="15" spans="1:32" s="18" customFormat="1" ht="15" customHeight="1" x14ac:dyDescent="0.2">
      <c r="A15" s="102" t="s">
        <v>155</v>
      </c>
      <c r="B15" s="170"/>
      <c r="C15" s="170"/>
      <c r="D15" s="144"/>
      <c r="E15" s="130">
        <f>+C15-D15</f>
        <v>0</v>
      </c>
      <c r="F15" s="146"/>
      <c r="G15" s="147"/>
      <c r="H15" s="205"/>
      <c r="I15" s="205"/>
      <c r="J15" s="146"/>
      <c r="K15" s="147"/>
      <c r="L15" s="205"/>
      <c r="M15" s="205"/>
      <c r="N15" s="32"/>
      <c r="O15" s="17"/>
      <c r="P15" s="6"/>
      <c r="Q15" s="6"/>
      <c r="R15" s="6"/>
      <c r="S15" s="6"/>
      <c r="T15" s="6"/>
      <c r="U15" s="6"/>
      <c r="V15" s="17"/>
      <c r="W15" s="17"/>
      <c r="X15" s="17"/>
      <c r="Y15" s="17"/>
      <c r="Z15" s="17"/>
      <c r="AA15" s="17"/>
      <c r="AB15" s="17"/>
      <c r="AC15" s="17"/>
      <c r="AD15" s="17"/>
      <c r="AE15" s="17"/>
      <c r="AF15" s="17"/>
    </row>
    <row r="16" spans="1:32" s="18" customFormat="1" ht="15" customHeight="1" x14ac:dyDescent="0.2">
      <c r="A16" s="102" t="s">
        <v>7</v>
      </c>
      <c r="B16" s="50"/>
      <c r="C16" s="50"/>
      <c r="D16" s="141"/>
      <c r="E16" s="141">
        <f>+C16-D16</f>
        <v>0</v>
      </c>
      <c r="F16" s="47"/>
      <c r="G16" s="48"/>
      <c r="H16" s="208"/>
      <c r="I16" s="208"/>
      <c r="J16" s="47"/>
      <c r="K16" s="48"/>
      <c r="L16" s="208"/>
      <c r="M16" s="208"/>
      <c r="N16" s="32"/>
      <c r="O16" s="17"/>
      <c r="P16" s="12"/>
      <c r="Q16" s="12"/>
      <c r="R16" s="12"/>
      <c r="S16" s="12"/>
      <c r="T16" s="12"/>
      <c r="U16" s="12"/>
      <c r="V16" s="17"/>
      <c r="W16" s="17"/>
      <c r="X16" s="17"/>
      <c r="Y16" s="17"/>
      <c r="Z16" s="17"/>
      <c r="AA16" s="17"/>
      <c r="AB16" s="17"/>
      <c r="AC16" s="17"/>
      <c r="AD16" s="17"/>
      <c r="AE16" s="17"/>
      <c r="AF16" s="17"/>
    </row>
    <row r="17" spans="1:32" s="18" customFormat="1" ht="15" customHeight="1" x14ac:dyDescent="0.2">
      <c r="A17" s="102" t="s">
        <v>150</v>
      </c>
      <c r="B17" s="50"/>
      <c r="C17" s="50"/>
      <c r="D17" s="141"/>
      <c r="E17" s="141">
        <f t="shared" ref="E17:E23" si="0">+C17-D17</f>
        <v>0</v>
      </c>
      <c r="F17" s="47"/>
      <c r="G17" s="48"/>
      <c r="H17" s="208"/>
      <c r="I17" s="208"/>
      <c r="J17" s="47"/>
      <c r="K17" s="48"/>
      <c r="L17" s="208"/>
      <c r="M17" s="208"/>
      <c r="N17" s="32"/>
      <c r="O17" s="17"/>
      <c r="P17" s="6"/>
      <c r="Q17" s="6"/>
      <c r="R17" s="6"/>
      <c r="S17" s="6"/>
      <c r="T17" s="6"/>
      <c r="U17" s="6"/>
      <c r="V17" s="17"/>
      <c r="W17" s="17"/>
      <c r="X17" s="17"/>
      <c r="Y17" s="17"/>
      <c r="Z17" s="17"/>
      <c r="AA17" s="17"/>
      <c r="AB17" s="17"/>
      <c r="AC17" s="17"/>
      <c r="AD17" s="17"/>
      <c r="AE17" s="17"/>
      <c r="AF17" s="17"/>
    </row>
    <row r="18" spans="1:32" s="18" customFormat="1" ht="15" customHeight="1" x14ac:dyDescent="0.2">
      <c r="A18" s="102" t="s">
        <v>10</v>
      </c>
      <c r="B18" s="50"/>
      <c r="C18" s="50"/>
      <c r="D18" s="141"/>
      <c r="E18" s="141">
        <f t="shared" si="0"/>
        <v>0</v>
      </c>
      <c r="F18" s="47"/>
      <c r="G18" s="48"/>
      <c r="H18" s="208"/>
      <c r="I18" s="208"/>
      <c r="J18" s="47"/>
      <c r="K18" s="48"/>
      <c r="L18" s="208"/>
      <c r="M18" s="208"/>
      <c r="N18" s="32"/>
      <c r="O18" s="17"/>
      <c r="P18" s="12"/>
      <c r="Q18" s="12"/>
      <c r="R18" s="12"/>
      <c r="S18" s="12"/>
      <c r="T18" s="12"/>
      <c r="U18" s="12"/>
      <c r="V18" s="17"/>
      <c r="W18" s="17"/>
      <c r="X18" s="17"/>
      <c r="Y18" s="17"/>
      <c r="Z18" s="17"/>
      <c r="AA18" s="17"/>
      <c r="AB18" s="17"/>
      <c r="AC18" s="17"/>
      <c r="AD18" s="17"/>
      <c r="AE18" s="17"/>
      <c r="AF18" s="17"/>
    </row>
    <row r="19" spans="1:32" s="18" customFormat="1" ht="15" customHeight="1" x14ac:dyDescent="0.2">
      <c r="A19" s="102" t="s">
        <v>9</v>
      </c>
      <c r="B19" s="50"/>
      <c r="C19" s="50"/>
      <c r="D19" s="141"/>
      <c r="E19" s="141">
        <f t="shared" si="0"/>
        <v>0</v>
      </c>
      <c r="F19" s="47"/>
      <c r="G19" s="48"/>
      <c r="H19" s="208"/>
      <c r="I19" s="208"/>
      <c r="J19" s="47"/>
      <c r="K19" s="48"/>
      <c r="L19" s="208"/>
      <c r="M19" s="208"/>
      <c r="N19" s="32"/>
      <c r="O19" s="17"/>
      <c r="P19" s="6"/>
      <c r="Q19" s="6"/>
      <c r="R19" s="6"/>
      <c r="S19" s="6"/>
      <c r="T19" s="6"/>
      <c r="U19" s="6"/>
      <c r="V19" s="17"/>
      <c r="W19" s="17"/>
      <c r="X19" s="17"/>
      <c r="Y19" s="17"/>
      <c r="Z19" s="17"/>
      <c r="AA19" s="17"/>
      <c r="AB19" s="17"/>
      <c r="AC19" s="17"/>
      <c r="AD19" s="17"/>
      <c r="AE19" s="17"/>
      <c r="AF19" s="17"/>
    </row>
    <row r="20" spans="1:32" s="18" customFormat="1" ht="15" customHeight="1" x14ac:dyDescent="0.2">
      <c r="A20" s="102" t="s">
        <v>8</v>
      </c>
      <c r="B20" s="50"/>
      <c r="C20" s="50"/>
      <c r="D20" s="141"/>
      <c r="E20" s="141">
        <f t="shared" si="0"/>
        <v>0</v>
      </c>
      <c r="F20" s="47"/>
      <c r="G20" s="48"/>
      <c r="H20" s="208"/>
      <c r="I20" s="208"/>
      <c r="J20" s="47"/>
      <c r="K20" s="48"/>
      <c r="L20" s="208"/>
      <c r="M20" s="208"/>
      <c r="N20" s="32"/>
      <c r="O20" s="17"/>
      <c r="P20" s="12"/>
      <c r="Q20" s="12"/>
      <c r="R20" s="12"/>
      <c r="S20" s="12"/>
      <c r="T20" s="12"/>
      <c r="U20" s="12"/>
      <c r="V20" s="17"/>
      <c r="W20" s="17"/>
      <c r="X20" s="17"/>
      <c r="Y20" s="17"/>
      <c r="Z20" s="17"/>
      <c r="AA20" s="17"/>
      <c r="AB20" s="17"/>
      <c r="AC20" s="17"/>
      <c r="AD20" s="17"/>
      <c r="AE20" s="17"/>
      <c r="AF20" s="17"/>
    </row>
    <row r="21" spans="1:32" s="18" customFormat="1" ht="15" customHeight="1" x14ac:dyDescent="0.2">
      <c r="A21" s="102" t="s">
        <v>11</v>
      </c>
      <c r="B21" s="50"/>
      <c r="C21" s="50"/>
      <c r="D21" s="141"/>
      <c r="E21" s="141">
        <f t="shared" si="0"/>
        <v>0</v>
      </c>
      <c r="F21" s="47"/>
      <c r="G21" s="48"/>
      <c r="H21" s="208"/>
      <c r="I21" s="208"/>
      <c r="J21" s="47"/>
      <c r="K21" s="48"/>
      <c r="L21" s="208"/>
      <c r="M21" s="208"/>
      <c r="N21" s="32"/>
      <c r="O21" s="17"/>
      <c r="P21" s="6"/>
      <c r="Q21" s="6"/>
      <c r="R21" s="6"/>
      <c r="S21" s="6"/>
      <c r="T21" s="6"/>
      <c r="U21" s="6"/>
      <c r="V21" s="17"/>
      <c r="W21" s="17"/>
      <c r="X21" s="17"/>
      <c r="Y21" s="17"/>
      <c r="Z21" s="17"/>
      <c r="AA21" s="17"/>
      <c r="AB21" s="17"/>
      <c r="AC21" s="17"/>
      <c r="AD21" s="17"/>
      <c r="AE21" s="17"/>
      <c r="AF21" s="17"/>
    </row>
    <row r="22" spans="1:32" s="18" customFormat="1" ht="15" customHeight="1" x14ac:dyDescent="0.2">
      <c r="A22" s="102" t="s">
        <v>151</v>
      </c>
      <c r="B22" s="50"/>
      <c r="C22" s="50"/>
      <c r="D22" s="141"/>
      <c r="E22" s="141">
        <f t="shared" si="0"/>
        <v>0</v>
      </c>
      <c r="F22" s="47"/>
      <c r="G22" s="48"/>
      <c r="H22" s="208"/>
      <c r="I22" s="208"/>
      <c r="J22" s="47"/>
      <c r="K22" s="48"/>
      <c r="L22" s="208"/>
      <c r="M22" s="208"/>
      <c r="N22" s="32"/>
      <c r="O22" s="17"/>
      <c r="P22" s="12"/>
      <c r="Q22" s="12"/>
      <c r="R22" s="12"/>
      <c r="S22" s="12"/>
      <c r="T22" s="12"/>
      <c r="U22" s="12"/>
      <c r="V22" s="17"/>
      <c r="W22" s="17"/>
      <c r="X22" s="17"/>
      <c r="Y22" s="17"/>
      <c r="Z22" s="17"/>
      <c r="AA22" s="17"/>
      <c r="AB22" s="17"/>
      <c r="AC22" s="17"/>
      <c r="AD22" s="17"/>
      <c r="AE22" s="17"/>
      <c r="AF22" s="17"/>
    </row>
    <row r="23" spans="1:32" s="18" customFormat="1" ht="15" customHeight="1" x14ac:dyDescent="0.2">
      <c r="A23" s="123" t="s">
        <v>12</v>
      </c>
      <c r="B23" s="50"/>
      <c r="C23" s="50"/>
      <c r="D23" s="141"/>
      <c r="E23" s="141">
        <f t="shared" si="0"/>
        <v>0</v>
      </c>
      <c r="F23" s="98"/>
      <c r="G23" s="48"/>
      <c r="H23" s="193">
        <f>(_xlfn.IFNA(VLOOKUP($A15,'Benefits Drivers'!$A$6:$F$13,3,FALSE)*H$15,0))+(_xlfn.IFNA(VLOOKUP($A16,'Benefits Drivers'!$A$6:$F$13,3,FALSE)*H$16,0))+(_xlfn.IFNA(VLOOKUP($A17,'Benefits Drivers'!$A$6:$F$13,3,FALSE)*H$17,0))+(_xlfn.IFNA(VLOOKUP($A18,'Benefits Drivers'!$A$6:$F$13,3,FALSE)*H$18,0))+(_xlfn.IFNA(VLOOKUP($A19,'Benefits Drivers'!$A$6:$F$13,3,FALSE)*H$19,0))+(_xlfn.IFNA(VLOOKUP($A21,'Benefits Drivers'!$A$6:$F$13,3,FALSE)*H$21,0))+(_xlfn.IFNA(VLOOKUP($A22,'Benefits Drivers'!$A$6:$F$13,3,FALSE)*H$22,0))+(_xlfn.IFNA(VLOOKUP($A20,'Benefits Drivers'!$A$6:$F$13,3,FALSE)*H$20,0))</f>
        <v>0</v>
      </c>
      <c r="I23" s="193">
        <f>(_xlfn.IFNA(VLOOKUP($A15,'Benefits Drivers'!$A$6:$F$13,4,FALSE)*I$15,0))+(_xlfn.IFNA(VLOOKUP($A16,'Benefits Drivers'!$A$6:$F$13,4,FALSE)*I$16,0))+(_xlfn.IFNA(VLOOKUP($A17,'Benefits Drivers'!$A$6:$F$13,4,FALSE)*I$17,0))+(_xlfn.IFNA(VLOOKUP($A18,'Benefits Drivers'!$A$6:$F$13,4,FALSE)*I$18,0))+(_xlfn.IFNA(VLOOKUP($A19,'Benefits Drivers'!$A$6:$F$13,4,FALSE)*I$19,0))+(_xlfn.IFNA(VLOOKUP($A21,'Benefits Drivers'!$A$6:$F$13,4,FALSE)*I$21,0))+(_xlfn.IFNA(VLOOKUP($A22,'Benefits Drivers'!$A$6:$F$13,4,FALSE)*I$22,0))+(_xlfn.IFNA(VLOOKUP($A20,'Benefits Drivers'!$A$6:$F$13,4,FALSE)*I$20,0))</f>
        <v>0</v>
      </c>
      <c r="J23" s="193"/>
      <c r="K23" s="48"/>
      <c r="L23" s="193">
        <f>(_xlfn.IFNA(VLOOKUP($A15,'Benefits Drivers'!$A$6:$F$13,5,FALSE)*L$15,0))+(_xlfn.IFNA(VLOOKUP($A16,'Benefits Drivers'!$A$6:$F$13,5,FALSE)*L$16,0))+(_xlfn.IFNA(VLOOKUP($A17,'Benefits Drivers'!$A$6:$F$13,5,FALSE)*L$17,0))+(_xlfn.IFNA(VLOOKUP($A18,'Benefits Drivers'!$A$6:$F$13,5,FALSE)*L$18,0))+(_xlfn.IFNA(VLOOKUP($A19,'Benefits Drivers'!$A$6:$F$13,5,FALSE)*L$19,0))+(_xlfn.IFNA(VLOOKUP($A21,'Benefits Drivers'!$A$6:$F$13,5,FALSE)*L$21,0))+(_xlfn.IFNA(VLOOKUP($A22,'Benefits Drivers'!$A$6:$F$13,5,FALSE)*L$22,0))+(_xlfn.IFNA(VLOOKUP($A20,'Benefits Drivers'!$A$6:$F$13,5,FALSE)*L$20,0))</f>
        <v>0</v>
      </c>
      <c r="M23" s="193">
        <f>(_xlfn.IFNA(VLOOKUP($A15,'Benefits Drivers'!$A$6:$F$13,6,FALSE)*M$15,0))+(_xlfn.IFNA(VLOOKUP($A16,'Benefits Drivers'!$A$6:$F$13,6,FALSE)*M$16,0))+(_xlfn.IFNA(VLOOKUP($A17,'Benefits Drivers'!$A$6:$F$13,6,FALSE)*M$17,0))+(_xlfn.IFNA(VLOOKUP($A18,'Benefits Drivers'!$A$6:$F$13,6,FALSE)*M$18,0))+(_xlfn.IFNA(VLOOKUP($A19,'Benefits Drivers'!$A$6:$F$13,6,FALSE)*M$19,0))+(_xlfn.IFNA(VLOOKUP($A21,'Benefits Drivers'!$A$6:$F$13,6,FALSE)*M$21,0))+(_xlfn.IFNA(VLOOKUP($A22,'Benefits Drivers'!$A$6:$F$13,6,FALSE)*M$22,0))+(_xlfn.IFNA(VLOOKUP($A20,'Benefits Drivers'!$A$6:$F$13,6,FALSE)*M$20,0))</f>
        <v>0</v>
      </c>
      <c r="N23" s="32"/>
      <c r="O23" s="17"/>
      <c r="P23" s="6"/>
      <c r="Q23" s="6"/>
      <c r="R23" s="6"/>
      <c r="S23" s="6"/>
      <c r="T23" s="6"/>
      <c r="U23" s="6"/>
      <c r="V23" s="17"/>
      <c r="W23" s="17"/>
      <c r="X23" s="17"/>
      <c r="Y23" s="17"/>
      <c r="Z23" s="17"/>
      <c r="AA23" s="17"/>
      <c r="AB23" s="17"/>
      <c r="AC23" s="17"/>
      <c r="AD23" s="17"/>
      <c r="AE23" s="17"/>
      <c r="AF23" s="17"/>
    </row>
    <row r="24" spans="1:32" s="20" customFormat="1" ht="15" customHeight="1" x14ac:dyDescent="0.25">
      <c r="A24" s="105" t="s">
        <v>31</v>
      </c>
      <c r="B24" s="106">
        <f>SUM(B15:B23)</f>
        <v>0</v>
      </c>
      <c r="C24" s="106">
        <f t="shared" ref="C24" si="1">SUM(C15:C23)</f>
        <v>0</v>
      </c>
      <c r="D24" s="183">
        <f t="shared" ref="D24:M24" si="2">SUM(D15:D23)</f>
        <v>0</v>
      </c>
      <c r="E24" s="183">
        <f t="shared" si="2"/>
        <v>0</v>
      </c>
      <c r="F24" s="107">
        <f t="shared" si="2"/>
        <v>0</v>
      </c>
      <c r="G24" s="48"/>
      <c r="H24" s="107">
        <f t="shared" si="2"/>
        <v>0</v>
      </c>
      <c r="I24" s="107">
        <f t="shared" si="2"/>
        <v>0</v>
      </c>
      <c r="J24" s="107">
        <f t="shared" si="2"/>
        <v>0</v>
      </c>
      <c r="K24" s="48"/>
      <c r="L24" s="107">
        <f t="shared" si="2"/>
        <v>0</v>
      </c>
      <c r="M24" s="107">
        <f t="shared" si="2"/>
        <v>0</v>
      </c>
      <c r="N24" s="32"/>
      <c r="O24" s="19"/>
      <c r="P24" s="12"/>
      <c r="Q24" s="12"/>
      <c r="R24" s="12"/>
      <c r="S24" s="12"/>
      <c r="T24" s="12"/>
      <c r="U24" s="12"/>
      <c r="V24" s="19"/>
      <c r="W24" s="19"/>
      <c r="X24" s="19"/>
      <c r="Y24" s="19"/>
      <c r="Z24" s="19"/>
      <c r="AA24" s="19"/>
      <c r="AB24" s="19"/>
      <c r="AC24" s="19"/>
      <c r="AD24" s="19"/>
      <c r="AE24" s="19"/>
      <c r="AF24" s="19"/>
    </row>
    <row r="25" spans="1:32" s="7" customFormat="1" ht="30" x14ac:dyDescent="0.2">
      <c r="A25" s="126" t="s">
        <v>153</v>
      </c>
      <c r="B25" s="50"/>
      <c r="C25" s="50"/>
      <c r="D25" s="141"/>
      <c r="E25" s="141">
        <f t="shared" ref="E25:E27" si="3">+C25-D25</f>
        <v>0</v>
      </c>
      <c r="F25" s="47"/>
      <c r="G25" s="48"/>
      <c r="H25" s="116"/>
      <c r="I25" s="116"/>
      <c r="J25" s="47"/>
      <c r="K25" s="48"/>
      <c r="L25" s="116"/>
      <c r="M25" s="116"/>
      <c r="N25" s="32"/>
      <c r="O25" s="6"/>
      <c r="P25" s="6"/>
      <c r="Q25" s="6"/>
      <c r="R25" s="6"/>
      <c r="S25" s="6"/>
      <c r="T25" s="6"/>
      <c r="U25" s="6"/>
      <c r="V25" s="6"/>
      <c r="W25" s="6"/>
      <c r="X25" s="6"/>
      <c r="Y25" s="6"/>
      <c r="Z25" s="6"/>
      <c r="AA25" s="6"/>
      <c r="AB25" s="6"/>
      <c r="AC25" s="6"/>
      <c r="AD25" s="6"/>
      <c r="AE25" s="6"/>
      <c r="AF25" s="6"/>
    </row>
    <row r="26" spans="1:32" s="7" customFormat="1" ht="15" customHeight="1" x14ac:dyDescent="0.2">
      <c r="A26" s="127" t="s">
        <v>13</v>
      </c>
      <c r="B26" s="50"/>
      <c r="C26" s="50"/>
      <c r="D26" s="141"/>
      <c r="E26" s="141">
        <f t="shared" si="3"/>
        <v>0</v>
      </c>
      <c r="F26" s="47"/>
      <c r="G26" s="48"/>
      <c r="H26" s="116"/>
      <c r="I26" s="116"/>
      <c r="J26" s="47"/>
      <c r="K26" s="48"/>
      <c r="L26" s="116"/>
      <c r="M26" s="116"/>
      <c r="N26" s="32"/>
      <c r="O26" s="6"/>
      <c r="P26" s="6"/>
      <c r="Q26" s="6"/>
      <c r="R26" s="6"/>
      <c r="S26" s="6"/>
      <c r="T26" s="6"/>
      <c r="U26" s="6"/>
      <c r="V26" s="6"/>
      <c r="W26" s="6"/>
      <c r="X26" s="6"/>
      <c r="Y26" s="6"/>
      <c r="Z26" s="6"/>
      <c r="AA26" s="6"/>
      <c r="AB26" s="6"/>
      <c r="AC26" s="6"/>
      <c r="AD26" s="6"/>
      <c r="AE26" s="6"/>
      <c r="AF26" s="6"/>
    </row>
    <row r="27" spans="1:32" s="7" customFormat="1" ht="15" customHeight="1" x14ac:dyDescent="0.2">
      <c r="A27" s="127" t="s">
        <v>16</v>
      </c>
      <c r="B27" s="50"/>
      <c r="C27" s="50"/>
      <c r="D27" s="141"/>
      <c r="E27" s="141">
        <f t="shared" si="3"/>
        <v>0</v>
      </c>
      <c r="F27" s="47"/>
      <c r="G27" s="48"/>
      <c r="H27" s="116"/>
      <c r="I27" s="116"/>
      <c r="J27" s="47"/>
      <c r="K27" s="48"/>
      <c r="L27" s="116"/>
      <c r="M27" s="116"/>
      <c r="N27" s="32"/>
      <c r="O27" s="6"/>
      <c r="P27" s="6"/>
      <c r="Q27" s="6"/>
      <c r="R27" s="6"/>
      <c r="S27" s="6"/>
      <c r="T27" s="6"/>
      <c r="U27" s="6"/>
      <c r="V27" s="6"/>
      <c r="W27" s="6"/>
      <c r="X27" s="6"/>
      <c r="Y27" s="6"/>
      <c r="Z27" s="6"/>
      <c r="AA27" s="6"/>
      <c r="AB27" s="6"/>
      <c r="AC27" s="6"/>
      <c r="AD27" s="6"/>
      <c r="AE27" s="6"/>
      <c r="AF27" s="6"/>
    </row>
    <row r="28" spans="1:32" s="20" customFormat="1" ht="15.75" x14ac:dyDescent="0.25">
      <c r="A28" s="108" t="s">
        <v>14</v>
      </c>
      <c r="B28" s="109">
        <f>SUM(B24:B27)</f>
        <v>0</v>
      </c>
      <c r="C28" s="109">
        <f>SUM(C24:C27)</f>
        <v>0</v>
      </c>
      <c r="D28" s="184">
        <f t="shared" ref="D28:E28" si="4">SUM(D24:D27)</f>
        <v>0</v>
      </c>
      <c r="E28" s="184">
        <f t="shared" si="4"/>
        <v>0</v>
      </c>
      <c r="F28" s="110"/>
      <c r="G28" s="48"/>
      <c r="H28" s="110">
        <f>SUM(H24:H27)</f>
        <v>0</v>
      </c>
      <c r="I28" s="110">
        <f>SUM(I24:I27)</f>
        <v>0</v>
      </c>
      <c r="J28" s="110"/>
      <c r="K28" s="48"/>
      <c r="L28" s="110">
        <f>SUM(L24:L27)</f>
        <v>0</v>
      </c>
      <c r="M28" s="110">
        <f>SUM(M24:M27)</f>
        <v>0</v>
      </c>
      <c r="N28" s="44"/>
      <c r="O28" s="19"/>
      <c r="P28" s="19"/>
      <c r="Q28" s="19"/>
      <c r="R28" s="19"/>
      <c r="S28" s="19"/>
      <c r="T28" s="19"/>
      <c r="U28" s="19"/>
      <c r="V28" s="19"/>
      <c r="W28" s="19"/>
      <c r="X28" s="19"/>
      <c r="Y28" s="19"/>
      <c r="Z28" s="19"/>
      <c r="AA28" s="19"/>
      <c r="AB28" s="19"/>
      <c r="AC28" s="19"/>
      <c r="AD28" s="19"/>
      <c r="AE28" s="19"/>
      <c r="AF28" s="19"/>
    </row>
    <row r="29" spans="1:32" s="20" customFormat="1" ht="17.25" customHeight="1" thickBot="1" x14ac:dyDescent="0.3">
      <c r="A29" s="117" t="s">
        <v>47</v>
      </c>
      <c r="B29" s="118">
        <f>+B11-B28</f>
        <v>0</v>
      </c>
      <c r="C29" s="118">
        <f>+C11-C28</f>
        <v>0</v>
      </c>
      <c r="D29" s="185">
        <f t="shared" ref="D29" si="5">+D11-D28</f>
        <v>0</v>
      </c>
      <c r="E29" s="185">
        <f t="shared" ref="E29" si="6">+E11-E28</f>
        <v>0</v>
      </c>
      <c r="F29" s="119"/>
      <c r="G29" s="115"/>
      <c r="H29" s="119">
        <f>+H11-H28</f>
        <v>0</v>
      </c>
      <c r="I29" s="119">
        <f>+I11-I28</f>
        <v>0</v>
      </c>
      <c r="J29" s="119"/>
      <c r="K29" s="115"/>
      <c r="L29" s="119">
        <f>+L11-L28</f>
        <v>0</v>
      </c>
      <c r="M29" s="120">
        <f>+M11-M28</f>
        <v>0</v>
      </c>
      <c r="N29" s="44"/>
      <c r="O29" s="19"/>
      <c r="P29" s="19"/>
      <c r="Q29" s="19"/>
      <c r="R29" s="19"/>
      <c r="S29" s="19"/>
      <c r="T29" s="19"/>
      <c r="U29" s="19"/>
      <c r="V29" s="19"/>
      <c r="W29" s="19"/>
      <c r="X29" s="19"/>
      <c r="Y29" s="19"/>
      <c r="Z29" s="19"/>
      <c r="AA29" s="19"/>
      <c r="AB29" s="19"/>
      <c r="AC29" s="19"/>
      <c r="AD29" s="19"/>
      <c r="AE29" s="19"/>
      <c r="AF29" s="19"/>
    </row>
    <row r="30" spans="1:32" s="7" customFormat="1" ht="9" customHeight="1" thickTop="1" x14ac:dyDescent="0.2">
      <c r="A30" s="104"/>
      <c r="B30" s="100"/>
      <c r="C30" s="100"/>
      <c r="D30" s="186"/>
      <c r="E30" s="187"/>
      <c r="F30" s="53"/>
      <c r="G30" s="48"/>
      <c r="H30" s="53"/>
      <c r="I30" s="53"/>
      <c r="J30" s="114"/>
      <c r="K30" s="48"/>
      <c r="L30" s="53"/>
      <c r="M30" s="53"/>
      <c r="N30" s="43"/>
      <c r="O30" s="6"/>
      <c r="P30" s="6"/>
      <c r="Q30" s="6"/>
      <c r="R30" s="6"/>
      <c r="S30" s="6"/>
      <c r="T30" s="6"/>
      <c r="U30" s="6"/>
      <c r="V30" s="6"/>
      <c r="W30" s="6"/>
      <c r="X30" s="6"/>
      <c r="Y30" s="6"/>
      <c r="Z30" s="6"/>
      <c r="AA30" s="6"/>
      <c r="AB30" s="6"/>
      <c r="AC30" s="6"/>
      <c r="AD30" s="6"/>
      <c r="AE30" s="6"/>
      <c r="AF30" s="6"/>
    </row>
    <row r="31" spans="1:32" s="13" customFormat="1" ht="18" customHeight="1" x14ac:dyDescent="0.2">
      <c r="A31" s="284" t="s">
        <v>229</v>
      </c>
      <c r="B31" s="121"/>
      <c r="C31" s="121">
        <f>+B33</f>
        <v>0</v>
      </c>
      <c r="D31" s="188">
        <f>+C31</f>
        <v>0</v>
      </c>
      <c r="E31" s="141">
        <f>+C31-D31</f>
        <v>0</v>
      </c>
      <c r="F31" s="96"/>
      <c r="G31" s="48"/>
      <c r="H31" s="124">
        <f>+C33</f>
        <v>0</v>
      </c>
      <c r="I31" s="124">
        <f>+H33</f>
        <v>0</v>
      </c>
      <c r="J31" s="96"/>
      <c r="K31" s="48"/>
      <c r="L31" s="124">
        <f>+I33</f>
        <v>0</v>
      </c>
      <c r="M31" s="124">
        <f>+L33</f>
        <v>0</v>
      </c>
      <c r="N31" s="35"/>
      <c r="O31" s="12"/>
      <c r="P31" s="12"/>
      <c r="Q31" s="12"/>
      <c r="R31" s="12"/>
      <c r="S31" s="12"/>
      <c r="T31" s="12"/>
      <c r="U31" s="12"/>
      <c r="V31" s="12"/>
      <c r="W31" s="12"/>
      <c r="X31" s="12"/>
      <c r="Y31" s="12"/>
      <c r="Z31" s="12"/>
      <c r="AA31" s="12"/>
      <c r="AB31" s="12"/>
      <c r="AC31" s="12"/>
      <c r="AD31" s="12"/>
      <c r="AE31" s="12"/>
      <c r="AF31" s="12"/>
    </row>
    <row r="32" spans="1:32" s="139" customFormat="1" ht="15.75" x14ac:dyDescent="0.2">
      <c r="A32" s="132" t="s">
        <v>47</v>
      </c>
      <c r="B32" s="133">
        <f>+B29</f>
        <v>0</v>
      </c>
      <c r="C32" s="133">
        <f>+C29</f>
        <v>0</v>
      </c>
      <c r="D32" s="143">
        <f>+D29</f>
        <v>0</v>
      </c>
      <c r="E32" s="143">
        <f>+E29</f>
        <v>0</v>
      </c>
      <c r="F32" s="135"/>
      <c r="G32" s="136"/>
      <c r="H32" s="134">
        <f>+H29</f>
        <v>0</v>
      </c>
      <c r="I32" s="134">
        <f>+I29</f>
        <v>0</v>
      </c>
      <c r="J32" s="135"/>
      <c r="K32" s="136"/>
      <c r="L32" s="134">
        <f>+L29</f>
        <v>0</v>
      </c>
      <c r="M32" s="134">
        <f>+M29</f>
        <v>0</v>
      </c>
      <c r="N32" s="137"/>
      <c r="O32" s="138"/>
      <c r="P32" s="138"/>
      <c r="Q32" s="138"/>
      <c r="R32" s="138"/>
      <c r="S32" s="138"/>
      <c r="T32" s="138"/>
      <c r="U32" s="138"/>
      <c r="V32" s="138"/>
      <c r="W32" s="138"/>
      <c r="X32" s="138"/>
      <c r="Y32" s="138"/>
      <c r="Z32" s="138"/>
      <c r="AA32" s="138"/>
      <c r="AB32" s="138"/>
      <c r="AC32" s="138"/>
      <c r="AD32" s="138"/>
      <c r="AE32" s="138"/>
      <c r="AF32" s="138"/>
    </row>
    <row r="33" spans="1:32" s="7" customFormat="1" ht="15.75" x14ac:dyDescent="0.2">
      <c r="A33" s="123" t="s">
        <v>46</v>
      </c>
      <c r="B33" s="121">
        <f>+B31+B32</f>
        <v>0</v>
      </c>
      <c r="C33" s="121">
        <f>+C31+C32</f>
        <v>0</v>
      </c>
      <c r="D33" s="188">
        <f>+D31+D32</f>
        <v>0</v>
      </c>
      <c r="E33" s="188">
        <f>+E31+E32</f>
        <v>0</v>
      </c>
      <c r="F33" s="96"/>
      <c r="G33" s="48"/>
      <c r="H33" s="124">
        <f>+H31+H32</f>
        <v>0</v>
      </c>
      <c r="I33" s="124">
        <f>+I31+I32</f>
        <v>0</v>
      </c>
      <c r="J33" s="96"/>
      <c r="K33" s="48"/>
      <c r="L33" s="124">
        <f>+L31+L32</f>
        <v>0</v>
      </c>
      <c r="M33" s="124">
        <f>+M31+M32</f>
        <v>0</v>
      </c>
      <c r="N33" s="43"/>
      <c r="O33" s="6"/>
      <c r="P33" s="6"/>
      <c r="Q33" s="6"/>
      <c r="R33" s="6"/>
      <c r="S33" s="6"/>
      <c r="T33" s="6"/>
      <c r="U33" s="6"/>
      <c r="V33" s="6"/>
      <c r="W33" s="6"/>
      <c r="X33" s="6"/>
      <c r="Y33" s="6"/>
      <c r="Z33" s="6"/>
      <c r="AA33" s="6"/>
      <c r="AB33" s="6"/>
      <c r="AC33" s="6"/>
      <c r="AD33" s="6"/>
      <c r="AE33" s="6"/>
      <c r="AF33" s="6"/>
    </row>
    <row r="34" spans="1:32" x14ac:dyDescent="0.2">
      <c r="B34" s="22"/>
      <c r="C34" s="22"/>
      <c r="D34" s="192"/>
      <c r="E34" s="192"/>
    </row>
  </sheetData>
  <protectedRanges>
    <protectedRange sqref="A34:XFD501" name="Range3"/>
    <protectedRange sqref="H10:I10 L10:M10 H25:I27 L25:M27" name="UnitEdit"/>
    <protectedRange sqref="O1:IJ1 O8:IJ1048576 O3:IJ3" name="Range2"/>
    <protectedRange sqref="O4:IJ4 O5 V5:IJ5 P5:U7" name="Range2_1"/>
    <protectedRange sqref="O6:O7 V6:IJ7" name="Range2_2"/>
    <protectedRange sqref="O2:IJ2" name="Range2_3"/>
    <protectedRange sqref="H15:I22" name="UnitEdit_1"/>
    <protectedRange sqref="L15:M22" name="UnitEdit_2"/>
  </protectedRanges>
  <mergeCells count="6">
    <mergeCell ref="L6:M6"/>
    <mergeCell ref="A3:E3"/>
    <mergeCell ref="H6:I6"/>
    <mergeCell ref="A4:M4"/>
    <mergeCell ref="B6:E6"/>
    <mergeCell ref="A5:M5"/>
  </mergeCells>
  <dataValidations count="1">
    <dataValidation type="decimal" allowBlank="1" showInputMessage="1" showErrorMessage="1" error="You must enter a numerical value in this cell" sqref="H15:I22 L10:M10 L25:M27 H25:I27 H10:I10 L15:M22">
      <formula1>-1E+22</formula1>
      <formula2>1E+22</formula2>
    </dataValidation>
  </dataValidations>
  <pageMargins left="0.25" right="0.25" top="0.13" bottom="0.14000000000000001" header="0" footer="0"/>
  <pageSetup scale="61"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7030A0"/>
    <pageSetUpPr fitToPage="1"/>
  </sheetPr>
  <dimension ref="A1:AD169"/>
  <sheetViews>
    <sheetView zoomScaleNormal="100" workbookViewId="0">
      <selection activeCell="O55" sqref="O55"/>
    </sheetView>
  </sheetViews>
  <sheetFormatPr defaultColWidth="9.140625" defaultRowHeight="12.75" outlineLevelRow="1" x14ac:dyDescent="0.2"/>
  <cols>
    <col min="1" max="1" width="7.7109375" style="1" customWidth="1"/>
    <col min="2" max="2" width="42.140625" style="1" customWidth="1"/>
    <col min="3" max="3" width="13.42578125" style="258" bestFit="1" customWidth="1"/>
    <col min="4" max="4" width="32.7109375" style="1" customWidth="1"/>
    <col min="5" max="6" width="16.7109375" style="1" customWidth="1"/>
    <col min="7" max="7" width="16.7109375" style="1" hidden="1" customWidth="1"/>
    <col min="8" max="8" width="1.85546875" style="28" customWidth="1"/>
    <col min="9" max="10" width="16.7109375" style="1" customWidth="1"/>
    <col min="11" max="16384" width="9.140625" style="1"/>
  </cols>
  <sheetData>
    <row r="1" spans="1:28" ht="18.75" customHeight="1" x14ac:dyDescent="0.25">
      <c r="A1" s="444" t="s">
        <v>187</v>
      </c>
      <c r="B1" s="444"/>
      <c r="C1" s="444"/>
      <c r="D1" s="444"/>
      <c r="E1" s="444"/>
      <c r="F1" s="444"/>
      <c r="G1" s="444"/>
      <c r="H1" s="444"/>
      <c r="I1" s="444"/>
      <c r="J1" s="444"/>
      <c r="K1" s="3"/>
      <c r="L1" s="3"/>
      <c r="M1" s="3"/>
      <c r="N1" s="3"/>
      <c r="O1" s="3"/>
      <c r="P1" s="3"/>
      <c r="Q1" s="3"/>
      <c r="R1" s="3"/>
      <c r="S1" s="3"/>
      <c r="T1" s="3"/>
      <c r="U1" s="3"/>
      <c r="V1" s="3"/>
      <c r="W1" s="3"/>
      <c r="X1" s="3"/>
      <c r="Y1" s="3"/>
      <c r="Z1" s="3"/>
      <c r="AA1" s="3"/>
    </row>
    <row r="2" spans="1:28" x14ac:dyDescent="0.2">
      <c r="A2" s="445" t="s">
        <v>198</v>
      </c>
      <c r="B2" s="445"/>
      <c r="C2" s="445"/>
      <c r="D2" s="445"/>
      <c r="E2" s="445"/>
      <c r="F2" s="445"/>
      <c r="G2" s="445"/>
      <c r="H2" s="445"/>
      <c r="I2" s="445"/>
      <c r="J2" s="445"/>
      <c r="K2" s="3"/>
      <c r="L2" s="3"/>
      <c r="M2" s="3"/>
      <c r="N2" s="3"/>
      <c r="O2" s="3"/>
      <c r="P2" s="3"/>
      <c r="Q2" s="3"/>
      <c r="R2" s="3"/>
      <c r="S2" s="3"/>
      <c r="T2" s="3"/>
      <c r="U2" s="3"/>
      <c r="V2" s="3"/>
      <c r="W2" s="3"/>
      <c r="X2" s="3"/>
      <c r="Y2" s="3"/>
      <c r="Z2" s="3"/>
      <c r="AA2" s="3"/>
      <c r="AB2" s="3"/>
    </row>
    <row r="3" spans="1:28" ht="15" customHeight="1" x14ac:dyDescent="0.2">
      <c r="A3" s="442" t="s">
        <v>201</v>
      </c>
      <c r="B3" s="443"/>
      <c r="C3" s="443"/>
      <c r="D3" s="443"/>
      <c r="E3" s="443"/>
      <c r="F3" s="443"/>
      <c r="G3" s="443"/>
      <c r="H3" s="443"/>
      <c r="I3" s="443"/>
      <c r="J3" s="443"/>
      <c r="K3" s="3"/>
      <c r="L3" s="3"/>
      <c r="M3" s="3"/>
      <c r="N3" s="3"/>
      <c r="O3" s="3"/>
      <c r="P3" s="3"/>
      <c r="Q3" s="3"/>
      <c r="R3" s="3"/>
      <c r="S3" s="3"/>
      <c r="T3" s="3"/>
      <c r="U3" s="3"/>
      <c r="V3" s="3"/>
      <c r="W3" s="3"/>
      <c r="X3" s="3"/>
      <c r="Y3" s="3"/>
      <c r="Z3" s="3"/>
      <c r="AA3" s="3"/>
    </row>
    <row r="4" spans="1:28" ht="45" customHeight="1" x14ac:dyDescent="0.2">
      <c r="A4" s="443"/>
      <c r="B4" s="443"/>
      <c r="C4" s="443"/>
      <c r="D4" s="443"/>
      <c r="E4" s="443"/>
      <c r="F4" s="443"/>
      <c r="G4" s="443"/>
      <c r="H4" s="443"/>
      <c r="I4" s="443"/>
      <c r="J4" s="443"/>
      <c r="K4" s="3"/>
      <c r="L4" s="3"/>
      <c r="M4" s="3"/>
      <c r="N4" s="3"/>
      <c r="O4" s="3"/>
      <c r="P4" s="3"/>
      <c r="Q4" s="3"/>
      <c r="R4" s="3"/>
      <c r="S4" s="3"/>
      <c r="T4" s="3"/>
      <c r="U4" s="3"/>
      <c r="V4" s="3"/>
      <c r="W4" s="3"/>
      <c r="X4" s="3"/>
      <c r="Y4" s="3"/>
      <c r="Z4" s="3"/>
      <c r="AA4" s="3"/>
    </row>
    <row r="5" spans="1:28" ht="9.75" customHeight="1" x14ac:dyDescent="0.2">
      <c r="A5" s="232"/>
      <c r="B5" s="232"/>
      <c r="C5" s="235"/>
      <c r="D5" s="233"/>
      <c r="E5" s="233"/>
      <c r="F5" s="233"/>
      <c r="G5" s="233"/>
      <c r="H5" s="30"/>
      <c r="I5" s="233"/>
      <c r="J5" s="233"/>
      <c r="K5" s="3"/>
      <c r="L5" s="3"/>
      <c r="M5" s="3"/>
      <c r="N5" s="3"/>
      <c r="O5" s="3"/>
      <c r="P5" s="3"/>
      <c r="Q5" s="3"/>
      <c r="R5" s="3"/>
      <c r="S5" s="3"/>
      <c r="T5" s="3"/>
      <c r="U5" s="3"/>
      <c r="V5" s="3"/>
      <c r="W5" s="3"/>
      <c r="X5" s="3"/>
      <c r="Y5" s="3"/>
      <c r="Z5" s="3"/>
      <c r="AA5" s="3"/>
    </row>
    <row r="6" spans="1:28" s="7" customFormat="1" ht="15.75" customHeight="1" x14ac:dyDescent="0.2">
      <c r="A6" s="446"/>
      <c r="B6" s="447"/>
      <c r="C6" s="447"/>
      <c r="D6" s="448"/>
      <c r="E6" s="452" t="s">
        <v>188</v>
      </c>
      <c r="F6" s="431"/>
      <c r="G6" s="31"/>
      <c r="H6" s="26"/>
      <c r="I6" s="452" t="s">
        <v>189</v>
      </c>
      <c r="J6" s="431"/>
      <c r="K6" s="6"/>
      <c r="L6" s="6"/>
      <c r="M6" s="6"/>
      <c r="N6" s="6"/>
      <c r="O6" s="6"/>
      <c r="P6" s="6"/>
      <c r="Q6" s="6"/>
      <c r="R6" s="6"/>
      <c r="S6" s="6"/>
      <c r="T6" s="6"/>
      <c r="U6" s="6"/>
      <c r="V6" s="6"/>
      <c r="W6" s="6"/>
      <c r="X6" s="6"/>
      <c r="Y6" s="6"/>
      <c r="Z6" s="6"/>
      <c r="AA6" s="6"/>
      <c r="AB6" s="6"/>
    </row>
    <row r="7" spans="1:28" s="7" customFormat="1" ht="15.75" x14ac:dyDescent="0.2">
      <c r="A7" s="449"/>
      <c r="B7" s="450"/>
      <c r="C7" s="450"/>
      <c r="D7" s="451"/>
      <c r="E7" s="234" t="s">
        <v>1</v>
      </c>
      <c r="F7" s="234" t="s">
        <v>2</v>
      </c>
      <c r="G7" s="234" t="s">
        <v>0</v>
      </c>
      <c r="H7" s="9"/>
      <c r="I7" s="234" t="s">
        <v>39</v>
      </c>
      <c r="J7" s="234" t="s">
        <v>40</v>
      </c>
      <c r="K7" s="6"/>
      <c r="L7" s="6"/>
      <c r="M7" s="6"/>
      <c r="N7" s="6"/>
      <c r="O7" s="6"/>
      <c r="P7" s="6"/>
      <c r="Q7" s="6"/>
      <c r="R7" s="6"/>
      <c r="S7" s="6"/>
      <c r="T7" s="6"/>
      <c r="U7" s="6"/>
      <c r="V7" s="6"/>
      <c r="W7" s="6"/>
      <c r="X7" s="6"/>
      <c r="Y7" s="6"/>
      <c r="Z7" s="6"/>
      <c r="AA7" s="6"/>
      <c r="AB7" s="6"/>
    </row>
    <row r="8" spans="1:28" s="7" customFormat="1" ht="15.75" x14ac:dyDescent="0.2">
      <c r="A8" s="453" t="s">
        <v>200</v>
      </c>
      <c r="B8" s="454"/>
      <c r="C8" s="454"/>
      <c r="D8" s="455"/>
      <c r="E8" s="236">
        <f>+GOF!H35+DOF!H32</f>
        <v>0</v>
      </c>
      <c r="F8" s="236">
        <f>+GOF!I35+DOF!I32</f>
        <v>0</v>
      </c>
      <c r="G8" s="236"/>
      <c r="H8" s="9"/>
      <c r="I8" s="236">
        <f>+GOF!L35+DOF!L32</f>
        <v>0</v>
      </c>
      <c r="J8" s="236">
        <f>+GOF!M35+DOF!M32</f>
        <v>0</v>
      </c>
      <c r="K8" s="6"/>
      <c r="L8" s="6"/>
      <c r="M8" s="6"/>
      <c r="N8" s="6"/>
      <c r="O8" s="6"/>
      <c r="P8" s="6"/>
      <c r="Q8" s="6"/>
      <c r="R8" s="6"/>
      <c r="S8" s="6"/>
      <c r="T8" s="6"/>
      <c r="U8" s="6"/>
      <c r="V8" s="6"/>
      <c r="W8" s="6"/>
      <c r="X8" s="6"/>
      <c r="Y8" s="6"/>
      <c r="Z8" s="6"/>
      <c r="AA8" s="6"/>
      <c r="AB8" s="6"/>
    </row>
    <row r="9" spans="1:28" s="16" customFormat="1" ht="7.5" customHeight="1" x14ac:dyDescent="0.25">
      <c r="A9" s="15"/>
      <c r="B9" s="15"/>
      <c r="C9" s="237"/>
      <c r="D9" s="15"/>
      <c r="E9" s="15"/>
      <c r="F9" s="15"/>
      <c r="G9" s="15"/>
      <c r="H9" s="9"/>
      <c r="I9" s="15"/>
      <c r="J9" s="15"/>
      <c r="K9" s="15"/>
      <c r="L9" s="15"/>
      <c r="M9" s="15"/>
      <c r="N9" s="15"/>
      <c r="O9" s="15"/>
      <c r="P9" s="15"/>
      <c r="Q9" s="15"/>
      <c r="R9" s="15"/>
      <c r="S9" s="15"/>
      <c r="T9" s="15"/>
      <c r="U9" s="15"/>
      <c r="V9" s="15"/>
      <c r="W9" s="15"/>
      <c r="X9" s="15"/>
      <c r="Y9" s="15"/>
      <c r="Z9" s="15"/>
      <c r="AA9" s="15"/>
      <c r="AB9" s="15"/>
    </row>
    <row r="10" spans="1:28" s="274" customFormat="1" ht="15.75" customHeight="1" x14ac:dyDescent="0.25">
      <c r="A10" s="437" t="s">
        <v>199</v>
      </c>
      <c r="B10" s="438"/>
      <c r="C10" s="438"/>
      <c r="D10" s="439"/>
      <c r="E10" s="270"/>
      <c r="F10" s="270"/>
      <c r="G10" s="271"/>
      <c r="H10" s="272"/>
      <c r="I10" s="270"/>
      <c r="J10" s="270"/>
      <c r="K10" s="273"/>
      <c r="L10" s="273"/>
      <c r="M10" s="273"/>
      <c r="N10" s="273"/>
      <c r="O10" s="273"/>
      <c r="P10" s="273"/>
      <c r="Q10" s="273"/>
      <c r="R10" s="273"/>
      <c r="S10" s="273"/>
      <c r="T10" s="273"/>
      <c r="U10" s="273"/>
      <c r="V10" s="273"/>
      <c r="W10" s="273"/>
      <c r="X10" s="273"/>
      <c r="Y10" s="273"/>
      <c r="Z10" s="273"/>
      <c r="AA10" s="273"/>
      <c r="AB10" s="273"/>
    </row>
    <row r="11" spans="1:28" s="16" customFormat="1" ht="6.75" customHeight="1" x14ac:dyDescent="0.25">
      <c r="A11" s="15"/>
      <c r="B11" s="15"/>
      <c r="C11" s="237"/>
      <c r="D11" s="15"/>
      <c r="E11" s="239"/>
      <c r="F11" s="239"/>
      <c r="G11" s="239"/>
      <c r="H11" s="240"/>
      <c r="I11" s="239"/>
      <c r="J11" s="239"/>
      <c r="K11" s="15"/>
      <c r="L11" s="15"/>
      <c r="M11" s="15"/>
      <c r="N11" s="15"/>
      <c r="O11" s="15"/>
      <c r="P11" s="15"/>
      <c r="Q11" s="15"/>
      <c r="R11" s="15"/>
      <c r="S11" s="15"/>
      <c r="T11" s="15"/>
      <c r="U11" s="15"/>
      <c r="V11" s="15"/>
      <c r="W11" s="15"/>
      <c r="X11" s="15"/>
      <c r="Y11" s="15"/>
      <c r="Z11" s="15"/>
      <c r="AA11" s="15"/>
      <c r="AB11" s="15"/>
    </row>
    <row r="12" spans="1:28" s="16" customFormat="1" ht="15.75" x14ac:dyDescent="0.25">
      <c r="A12" s="241" t="s">
        <v>190</v>
      </c>
      <c r="B12" s="242"/>
      <c r="C12" s="243"/>
      <c r="D12" s="244"/>
      <c r="E12" s="94">
        <f>+E8-E10</f>
        <v>0</v>
      </c>
      <c r="F12" s="94">
        <f>+F8-F10</f>
        <v>0</v>
      </c>
      <c r="G12" s="94"/>
      <c r="H12" s="240"/>
      <c r="I12" s="94">
        <f>+I8-I10</f>
        <v>0</v>
      </c>
      <c r="J12" s="94">
        <f>+J8-J10</f>
        <v>0</v>
      </c>
      <c r="K12" s="15"/>
      <c r="L12" s="15"/>
      <c r="M12" s="15"/>
      <c r="N12" s="15"/>
      <c r="O12" s="15"/>
      <c r="P12" s="15"/>
      <c r="Q12" s="15"/>
      <c r="R12" s="15"/>
      <c r="S12" s="15"/>
      <c r="T12" s="15"/>
      <c r="U12" s="15"/>
      <c r="V12" s="15"/>
      <c r="W12" s="15"/>
      <c r="X12" s="15"/>
      <c r="Y12" s="15"/>
      <c r="Z12" s="15"/>
      <c r="AA12" s="15"/>
      <c r="AB12" s="15"/>
    </row>
    <row r="13" spans="1:28" s="16" customFormat="1" ht="9" customHeight="1" x14ac:dyDescent="0.25">
      <c r="A13" s="15"/>
      <c r="B13" s="15"/>
      <c r="C13" s="237"/>
      <c r="D13" s="15"/>
      <c r="E13" s="15"/>
      <c r="F13" s="15"/>
      <c r="G13" s="15"/>
      <c r="H13" s="9"/>
      <c r="I13" s="15"/>
      <c r="J13" s="15"/>
      <c r="K13" s="15"/>
      <c r="L13" s="15"/>
      <c r="M13" s="15"/>
      <c r="N13" s="15"/>
      <c r="O13" s="15"/>
      <c r="P13" s="15"/>
      <c r="Q13" s="15"/>
      <c r="R13" s="15"/>
      <c r="S13" s="15"/>
      <c r="T13" s="15"/>
      <c r="U13" s="15"/>
      <c r="V13" s="15"/>
      <c r="W13" s="15"/>
      <c r="X13" s="15"/>
      <c r="Y13" s="15"/>
      <c r="Z13" s="15"/>
      <c r="AA13" s="15"/>
      <c r="AB13" s="15"/>
    </row>
    <row r="14" spans="1:28" s="248" customFormat="1" ht="30" x14ac:dyDescent="0.25">
      <c r="A14" s="440" t="s">
        <v>220</v>
      </c>
      <c r="B14" s="440"/>
      <c r="C14" s="245" t="s">
        <v>191</v>
      </c>
      <c r="D14" s="246" t="s">
        <v>192</v>
      </c>
      <c r="E14" s="237"/>
      <c r="F14" s="237"/>
      <c r="G14" s="247"/>
      <c r="H14" s="9"/>
      <c r="I14" s="237"/>
      <c r="J14" s="237"/>
      <c r="K14" s="237"/>
      <c r="L14" s="237"/>
      <c r="M14" s="237"/>
      <c r="N14" s="237"/>
      <c r="O14" s="237"/>
      <c r="P14" s="237"/>
      <c r="Q14" s="237"/>
      <c r="R14" s="237"/>
      <c r="S14" s="237"/>
      <c r="T14" s="237"/>
      <c r="U14" s="237"/>
      <c r="V14" s="237"/>
      <c r="W14" s="237"/>
      <c r="X14" s="237"/>
      <c r="Y14" s="237"/>
      <c r="Z14" s="237"/>
      <c r="AA14" s="237"/>
      <c r="AB14" s="237"/>
    </row>
    <row r="15" spans="1:28" s="18" customFormat="1" ht="15.75" x14ac:dyDescent="0.2">
      <c r="A15" s="249">
        <v>1</v>
      </c>
      <c r="B15" s="250"/>
      <c r="C15" s="251"/>
      <c r="D15" s="283" t="s">
        <v>219</v>
      </c>
      <c r="E15" s="238"/>
      <c r="F15" s="238"/>
      <c r="G15" s="47"/>
      <c r="H15" s="240"/>
      <c r="I15" s="238"/>
      <c r="J15" s="238"/>
      <c r="K15" s="17"/>
      <c r="L15" s="17"/>
      <c r="M15" s="17"/>
      <c r="N15" s="17"/>
      <c r="O15" s="17"/>
      <c r="P15" s="17"/>
      <c r="Q15" s="17"/>
      <c r="R15" s="17"/>
      <c r="S15" s="17"/>
      <c r="T15" s="17"/>
      <c r="U15" s="17"/>
      <c r="V15" s="17"/>
      <c r="W15" s="17"/>
      <c r="X15" s="17"/>
      <c r="Y15" s="17"/>
      <c r="Z15" s="17"/>
      <c r="AA15" s="17"/>
      <c r="AB15" s="17"/>
    </row>
    <row r="16" spans="1:28" s="18" customFormat="1" ht="15.75" x14ac:dyDescent="0.2">
      <c r="A16" s="249">
        <v>2</v>
      </c>
      <c r="B16" s="250"/>
      <c r="C16" s="251"/>
      <c r="D16" s="93"/>
      <c r="E16" s="116"/>
      <c r="F16" s="116"/>
      <c r="G16" s="47"/>
      <c r="H16" s="48"/>
      <c r="I16" s="116"/>
      <c r="J16" s="116"/>
      <c r="K16" s="17"/>
      <c r="L16" s="17"/>
      <c r="M16" s="17"/>
      <c r="N16" s="17"/>
      <c r="O16" s="17"/>
      <c r="P16" s="17"/>
      <c r="Q16" s="17"/>
      <c r="R16" s="17"/>
      <c r="S16" s="17"/>
      <c r="T16" s="17"/>
      <c r="U16" s="17"/>
      <c r="V16" s="17"/>
      <c r="W16" s="17"/>
      <c r="X16" s="17"/>
      <c r="Y16" s="17"/>
      <c r="Z16" s="17"/>
      <c r="AA16" s="17"/>
      <c r="AB16" s="17"/>
    </row>
    <row r="17" spans="1:28" s="18" customFormat="1" ht="15.75" x14ac:dyDescent="0.2">
      <c r="A17" s="249">
        <v>3</v>
      </c>
      <c r="B17" s="250"/>
      <c r="C17" s="251"/>
      <c r="D17" s="93"/>
      <c r="E17" s="116"/>
      <c r="F17" s="116"/>
      <c r="G17" s="47"/>
      <c r="H17" s="48"/>
      <c r="I17" s="116"/>
      <c r="J17" s="116"/>
      <c r="K17" s="17"/>
      <c r="L17" s="17"/>
      <c r="M17" s="17"/>
      <c r="N17" s="17"/>
      <c r="O17" s="17"/>
      <c r="P17" s="17"/>
      <c r="Q17" s="17"/>
      <c r="R17" s="17"/>
      <c r="S17" s="17"/>
      <c r="T17" s="17"/>
      <c r="U17" s="17"/>
      <c r="V17" s="17"/>
      <c r="W17" s="17"/>
      <c r="X17" s="17"/>
      <c r="Y17" s="17"/>
      <c r="Z17" s="17"/>
      <c r="AA17" s="17"/>
      <c r="AB17" s="17"/>
    </row>
    <row r="18" spans="1:28" s="18" customFormat="1" ht="15.75" x14ac:dyDescent="0.2">
      <c r="A18" s="249">
        <v>4</v>
      </c>
      <c r="B18" s="250"/>
      <c r="C18" s="251"/>
      <c r="D18" s="93"/>
      <c r="E18" s="116"/>
      <c r="F18" s="116"/>
      <c r="G18" s="47"/>
      <c r="H18" s="48"/>
      <c r="I18" s="116"/>
      <c r="J18" s="116"/>
      <c r="K18" s="17"/>
      <c r="L18" s="17"/>
      <c r="M18" s="17"/>
      <c r="N18" s="17"/>
      <c r="O18" s="17"/>
      <c r="P18" s="17"/>
      <c r="Q18" s="17"/>
      <c r="R18" s="17"/>
      <c r="S18" s="17"/>
      <c r="T18" s="17"/>
      <c r="U18" s="17"/>
      <c r="V18" s="17"/>
      <c r="W18" s="17"/>
      <c r="X18" s="17"/>
      <c r="Y18" s="17"/>
      <c r="Z18" s="17"/>
      <c r="AA18" s="17"/>
      <c r="AB18" s="17"/>
    </row>
    <row r="19" spans="1:28" s="18" customFormat="1" ht="15.75" x14ac:dyDescent="0.2">
      <c r="A19" s="249">
        <v>5</v>
      </c>
      <c r="B19" s="250"/>
      <c r="C19" s="251"/>
      <c r="D19" s="93"/>
      <c r="E19" s="116"/>
      <c r="F19" s="116"/>
      <c r="G19" s="47"/>
      <c r="H19" s="48"/>
      <c r="I19" s="116"/>
      <c r="J19" s="116"/>
      <c r="K19" s="17"/>
      <c r="L19" s="17"/>
      <c r="M19" s="17"/>
      <c r="N19" s="17"/>
      <c r="O19" s="17"/>
      <c r="P19" s="17"/>
      <c r="Q19" s="17"/>
      <c r="R19" s="17"/>
      <c r="S19" s="17"/>
      <c r="T19" s="17"/>
      <c r="U19" s="17"/>
      <c r="V19" s="17"/>
      <c r="W19" s="17"/>
      <c r="X19" s="17"/>
      <c r="Y19" s="17"/>
      <c r="Z19" s="17"/>
      <c r="AA19" s="17"/>
      <c r="AB19" s="17"/>
    </row>
    <row r="20" spans="1:28" s="18" customFormat="1" ht="15.75" x14ac:dyDescent="0.2">
      <c r="A20" s="249">
        <v>6</v>
      </c>
      <c r="B20" s="250"/>
      <c r="C20" s="251"/>
      <c r="D20" s="93"/>
      <c r="E20" s="116"/>
      <c r="F20" s="116"/>
      <c r="G20" s="47"/>
      <c r="H20" s="48"/>
      <c r="I20" s="116"/>
      <c r="J20" s="116"/>
      <c r="K20" s="17"/>
      <c r="L20" s="17"/>
      <c r="M20" s="17"/>
      <c r="N20" s="17"/>
      <c r="O20" s="17"/>
      <c r="P20" s="17"/>
      <c r="Q20" s="17"/>
      <c r="R20" s="17"/>
      <c r="S20" s="17"/>
      <c r="T20" s="17"/>
      <c r="U20" s="17"/>
      <c r="V20" s="17"/>
      <c r="W20" s="17"/>
      <c r="X20" s="17"/>
      <c r="Y20" s="17"/>
      <c r="Z20" s="17"/>
      <c r="AA20" s="17"/>
      <c r="AB20" s="17"/>
    </row>
    <row r="21" spans="1:28" s="18" customFormat="1" ht="15.75" x14ac:dyDescent="0.2">
      <c r="A21" s="249">
        <v>7</v>
      </c>
      <c r="B21" s="250"/>
      <c r="C21" s="251"/>
      <c r="D21" s="93"/>
      <c r="E21" s="116"/>
      <c r="F21" s="116"/>
      <c r="G21" s="47"/>
      <c r="H21" s="48"/>
      <c r="I21" s="116"/>
      <c r="J21" s="116"/>
      <c r="K21" s="17"/>
      <c r="L21" s="17"/>
      <c r="M21" s="17"/>
      <c r="N21" s="17"/>
      <c r="O21" s="17"/>
      <c r="P21" s="17"/>
      <c r="Q21" s="17"/>
      <c r="R21" s="17"/>
      <c r="S21" s="17"/>
      <c r="T21" s="17"/>
      <c r="U21" s="17"/>
      <c r="V21" s="17"/>
      <c r="W21" s="17"/>
      <c r="X21" s="17"/>
      <c r="Y21" s="17"/>
      <c r="Z21" s="17"/>
      <c r="AA21" s="17"/>
      <c r="AB21" s="17"/>
    </row>
    <row r="22" spans="1:28" s="18" customFormat="1" ht="15.75" x14ac:dyDescent="0.2">
      <c r="A22" s="249">
        <v>8</v>
      </c>
      <c r="B22" s="250"/>
      <c r="C22" s="251"/>
      <c r="D22" s="93"/>
      <c r="E22" s="116"/>
      <c r="F22" s="116"/>
      <c r="G22" s="47"/>
      <c r="H22" s="48"/>
      <c r="I22" s="116"/>
      <c r="J22" s="116"/>
      <c r="K22" s="17"/>
      <c r="L22" s="17"/>
      <c r="M22" s="17"/>
      <c r="N22" s="17"/>
      <c r="O22" s="17"/>
      <c r="P22" s="17"/>
      <c r="Q22" s="17"/>
      <c r="R22" s="17"/>
      <c r="S22" s="17"/>
      <c r="T22" s="17"/>
      <c r="U22" s="17"/>
      <c r="V22" s="17"/>
      <c r="W22" s="17"/>
      <c r="X22" s="17"/>
      <c r="Y22" s="17"/>
      <c r="Z22" s="17"/>
      <c r="AA22" s="17"/>
      <c r="AB22" s="17"/>
    </row>
    <row r="23" spans="1:28" s="18" customFormat="1" ht="15.75" x14ac:dyDescent="0.2">
      <c r="A23" s="249">
        <v>9</v>
      </c>
      <c r="B23" s="250"/>
      <c r="C23" s="251"/>
      <c r="D23" s="93"/>
      <c r="E23" s="116"/>
      <c r="F23" s="116"/>
      <c r="G23" s="47"/>
      <c r="H23" s="48"/>
      <c r="I23" s="116"/>
      <c r="J23" s="116"/>
      <c r="K23" s="17"/>
      <c r="L23" s="17"/>
      <c r="M23" s="17"/>
      <c r="N23" s="17"/>
      <c r="O23" s="17"/>
      <c r="P23" s="17"/>
      <c r="Q23" s="17"/>
      <c r="R23" s="17"/>
      <c r="S23" s="17"/>
      <c r="T23" s="17"/>
      <c r="U23" s="17"/>
      <c r="V23" s="17"/>
      <c r="W23" s="17"/>
      <c r="X23" s="17"/>
      <c r="Y23" s="17"/>
      <c r="Z23" s="17"/>
      <c r="AA23" s="17"/>
      <c r="AB23" s="17"/>
    </row>
    <row r="24" spans="1:28" s="18" customFormat="1" ht="15.75" x14ac:dyDescent="0.2">
      <c r="A24" s="249">
        <v>10</v>
      </c>
      <c r="B24" s="250"/>
      <c r="C24" s="251"/>
      <c r="D24" s="93"/>
      <c r="E24" s="116"/>
      <c r="F24" s="116"/>
      <c r="G24" s="47"/>
      <c r="H24" s="48"/>
      <c r="I24" s="116"/>
      <c r="J24" s="116"/>
      <c r="K24" s="17"/>
      <c r="L24" s="17"/>
      <c r="M24" s="17"/>
      <c r="N24" s="17"/>
      <c r="O24" s="17"/>
      <c r="P24" s="17"/>
      <c r="Q24" s="17"/>
      <c r="R24" s="17"/>
      <c r="S24" s="17"/>
      <c r="T24" s="17"/>
      <c r="U24" s="17"/>
      <c r="V24" s="17"/>
      <c r="W24" s="17"/>
      <c r="X24" s="17"/>
      <c r="Y24" s="17"/>
      <c r="Z24" s="17"/>
      <c r="AA24" s="17"/>
      <c r="AB24" s="17"/>
    </row>
    <row r="25" spans="1:28" s="18" customFormat="1" ht="15.75" x14ac:dyDescent="0.2">
      <c r="A25" s="249">
        <v>11</v>
      </c>
      <c r="B25" s="250"/>
      <c r="C25" s="251"/>
      <c r="D25" s="93"/>
      <c r="E25" s="116"/>
      <c r="F25" s="116"/>
      <c r="G25" s="47"/>
      <c r="H25" s="48"/>
      <c r="I25" s="116"/>
      <c r="J25" s="116"/>
      <c r="K25" s="17"/>
      <c r="L25" s="17"/>
      <c r="M25" s="17"/>
      <c r="N25" s="17"/>
      <c r="O25" s="17"/>
      <c r="P25" s="17"/>
      <c r="Q25" s="17"/>
      <c r="R25" s="17"/>
      <c r="S25" s="17"/>
      <c r="T25" s="17"/>
      <c r="U25" s="17"/>
      <c r="V25" s="17"/>
      <c r="W25" s="17"/>
      <c r="X25" s="17"/>
      <c r="Y25" s="17"/>
      <c r="Z25" s="17"/>
      <c r="AA25" s="17"/>
      <c r="AB25" s="17"/>
    </row>
    <row r="26" spans="1:28" s="18" customFormat="1" ht="15.75" x14ac:dyDescent="0.2">
      <c r="A26" s="249">
        <v>12</v>
      </c>
      <c r="B26" s="250"/>
      <c r="C26" s="251"/>
      <c r="D26" s="93"/>
      <c r="E26" s="116"/>
      <c r="F26" s="116"/>
      <c r="G26" s="47"/>
      <c r="H26" s="48"/>
      <c r="I26" s="116"/>
      <c r="J26" s="116"/>
      <c r="K26" s="17"/>
      <c r="L26" s="17"/>
      <c r="M26" s="17"/>
      <c r="N26" s="17"/>
      <c r="O26" s="17"/>
      <c r="P26" s="17"/>
      <c r="Q26" s="17"/>
      <c r="R26" s="17"/>
      <c r="S26" s="17"/>
      <c r="T26" s="17"/>
      <c r="U26" s="17"/>
      <c r="V26" s="17"/>
      <c r="W26" s="17"/>
      <c r="X26" s="17"/>
      <c r="Y26" s="17"/>
      <c r="Z26" s="17"/>
      <c r="AA26" s="17"/>
      <c r="AB26" s="17"/>
    </row>
    <row r="27" spans="1:28" s="18" customFormat="1" ht="15.75" x14ac:dyDescent="0.2">
      <c r="A27" s="249">
        <v>13</v>
      </c>
      <c r="B27" s="250"/>
      <c r="C27" s="251"/>
      <c r="D27" s="93"/>
      <c r="E27" s="116"/>
      <c r="F27" s="116"/>
      <c r="G27" s="47"/>
      <c r="H27" s="48"/>
      <c r="I27" s="116"/>
      <c r="J27" s="116"/>
      <c r="K27" s="17"/>
      <c r="L27" s="17"/>
      <c r="M27" s="17"/>
      <c r="N27" s="17"/>
      <c r="O27" s="17"/>
      <c r="P27" s="17"/>
      <c r="Q27" s="17"/>
      <c r="R27" s="17"/>
      <c r="S27" s="17"/>
      <c r="T27" s="17"/>
      <c r="U27" s="17"/>
      <c r="V27" s="17"/>
      <c r="W27" s="17"/>
      <c r="X27" s="17"/>
      <c r="Y27" s="17"/>
      <c r="Z27" s="17"/>
      <c r="AA27" s="17"/>
      <c r="AB27" s="17"/>
    </row>
    <row r="28" spans="1:28" s="18" customFormat="1" ht="15.75" x14ac:dyDescent="0.2">
      <c r="A28" s="249">
        <v>14</v>
      </c>
      <c r="B28" s="250"/>
      <c r="C28" s="251"/>
      <c r="D28" s="93"/>
      <c r="E28" s="116"/>
      <c r="F28" s="116"/>
      <c r="G28" s="47"/>
      <c r="H28" s="48"/>
      <c r="I28" s="116"/>
      <c r="J28" s="116"/>
      <c r="K28" s="17"/>
      <c r="L28" s="17"/>
      <c r="M28" s="17"/>
      <c r="N28" s="17"/>
      <c r="O28" s="17"/>
      <c r="P28" s="17"/>
      <c r="Q28" s="17"/>
      <c r="R28" s="17"/>
      <c r="S28" s="17"/>
      <c r="T28" s="17"/>
      <c r="U28" s="17"/>
      <c r="V28" s="17"/>
      <c r="W28" s="17"/>
      <c r="X28" s="17"/>
      <c r="Y28" s="17"/>
      <c r="Z28" s="17"/>
      <c r="AA28" s="17"/>
      <c r="AB28" s="17"/>
    </row>
    <row r="29" spans="1:28" s="18" customFormat="1" ht="15.75" x14ac:dyDescent="0.2">
      <c r="A29" s="249">
        <v>15</v>
      </c>
      <c r="B29" s="250"/>
      <c r="C29" s="251"/>
      <c r="D29" s="93"/>
      <c r="E29" s="116"/>
      <c r="F29" s="116"/>
      <c r="G29" s="47"/>
      <c r="H29" s="48"/>
      <c r="I29" s="116"/>
      <c r="J29" s="116"/>
      <c r="K29" s="17"/>
      <c r="L29" s="17"/>
      <c r="M29" s="17"/>
      <c r="N29" s="17"/>
      <c r="O29" s="17"/>
      <c r="P29" s="17"/>
      <c r="Q29" s="17"/>
      <c r="R29" s="17"/>
      <c r="S29" s="17"/>
      <c r="T29" s="17"/>
      <c r="U29" s="17"/>
      <c r="V29" s="17"/>
      <c r="W29" s="17"/>
      <c r="X29" s="17"/>
      <c r="Y29" s="17"/>
      <c r="Z29" s="17"/>
      <c r="AA29" s="17"/>
      <c r="AB29" s="17"/>
    </row>
    <row r="30" spans="1:28" s="18" customFormat="1" ht="15.75" hidden="1" outlineLevel="1" x14ac:dyDescent="0.2">
      <c r="A30" s="249">
        <v>16</v>
      </c>
      <c r="B30" s="250"/>
      <c r="C30" s="251"/>
      <c r="D30" s="93"/>
      <c r="E30" s="116"/>
      <c r="F30" s="116"/>
      <c r="G30" s="47"/>
      <c r="H30" s="48"/>
      <c r="I30" s="116"/>
      <c r="J30" s="116"/>
      <c r="K30" s="17"/>
      <c r="L30" s="17"/>
      <c r="M30" s="17"/>
      <c r="N30" s="17"/>
      <c r="O30" s="17"/>
      <c r="P30" s="17"/>
      <c r="Q30" s="17"/>
      <c r="R30" s="17"/>
      <c r="S30" s="17"/>
      <c r="T30" s="17"/>
      <c r="U30" s="17"/>
      <c r="V30" s="17"/>
      <c r="W30" s="17"/>
      <c r="X30" s="17"/>
      <c r="Y30" s="17"/>
      <c r="Z30" s="17"/>
      <c r="AA30" s="17"/>
      <c r="AB30" s="17"/>
    </row>
    <row r="31" spans="1:28" s="18" customFormat="1" ht="15.75" hidden="1" outlineLevel="1" x14ac:dyDescent="0.2">
      <c r="A31" s="249">
        <v>17</v>
      </c>
      <c r="B31" s="250"/>
      <c r="C31" s="251"/>
      <c r="D31" s="93"/>
      <c r="E31" s="116"/>
      <c r="F31" s="116"/>
      <c r="G31" s="47"/>
      <c r="H31" s="48"/>
      <c r="I31" s="116"/>
      <c r="J31" s="116"/>
      <c r="K31" s="17"/>
      <c r="L31" s="17"/>
      <c r="M31" s="17"/>
      <c r="N31" s="17"/>
      <c r="O31" s="17"/>
      <c r="P31" s="17"/>
      <c r="Q31" s="17"/>
      <c r="R31" s="17"/>
      <c r="S31" s="17"/>
      <c r="T31" s="17"/>
      <c r="U31" s="17"/>
      <c r="V31" s="17"/>
      <c r="W31" s="17"/>
      <c r="X31" s="17"/>
      <c r="Y31" s="17"/>
      <c r="Z31" s="17"/>
      <c r="AA31" s="17"/>
      <c r="AB31" s="17"/>
    </row>
    <row r="32" spans="1:28" s="18" customFormat="1" ht="15.75" hidden="1" outlineLevel="1" x14ac:dyDescent="0.2">
      <c r="A32" s="249">
        <v>18</v>
      </c>
      <c r="B32" s="250"/>
      <c r="C32" s="251"/>
      <c r="D32" s="93"/>
      <c r="E32" s="116"/>
      <c r="F32" s="116"/>
      <c r="G32" s="47"/>
      <c r="H32" s="48"/>
      <c r="I32" s="116"/>
      <c r="J32" s="116"/>
      <c r="K32" s="17"/>
      <c r="L32" s="17"/>
      <c r="M32" s="17"/>
      <c r="N32" s="17"/>
      <c r="O32" s="17"/>
      <c r="P32" s="17"/>
      <c r="Q32" s="17"/>
      <c r="R32" s="17"/>
      <c r="S32" s="17"/>
      <c r="T32" s="17"/>
      <c r="U32" s="17"/>
      <c r="V32" s="17"/>
      <c r="W32" s="17"/>
      <c r="X32" s="17"/>
      <c r="Y32" s="17"/>
      <c r="Z32" s="17"/>
      <c r="AA32" s="17"/>
      <c r="AB32" s="17"/>
    </row>
    <row r="33" spans="1:30" s="18" customFormat="1" ht="15.75" hidden="1" outlineLevel="1" x14ac:dyDescent="0.2">
      <c r="A33" s="249">
        <v>19</v>
      </c>
      <c r="B33" s="250"/>
      <c r="C33" s="251"/>
      <c r="D33" s="93"/>
      <c r="E33" s="116"/>
      <c r="F33" s="116"/>
      <c r="G33" s="47"/>
      <c r="H33" s="48"/>
      <c r="I33" s="116"/>
      <c r="J33" s="116"/>
      <c r="K33" s="17"/>
      <c r="L33" s="17"/>
      <c r="M33" s="17"/>
      <c r="N33" s="17"/>
      <c r="O33" s="17"/>
      <c r="P33" s="17"/>
      <c r="Q33" s="17"/>
      <c r="R33" s="17"/>
      <c r="S33" s="17"/>
      <c r="T33" s="17"/>
      <c r="U33" s="17"/>
      <c r="V33" s="17"/>
      <c r="W33" s="17"/>
      <c r="X33" s="17"/>
      <c r="Y33" s="17"/>
      <c r="Z33" s="17"/>
      <c r="AA33" s="17"/>
      <c r="AB33" s="17"/>
    </row>
    <row r="34" spans="1:30" s="18" customFormat="1" ht="15.75" hidden="1" outlineLevel="1" x14ac:dyDescent="0.2">
      <c r="A34" s="249">
        <v>20</v>
      </c>
      <c r="B34" s="250"/>
      <c r="C34" s="251"/>
      <c r="D34" s="93"/>
      <c r="E34" s="116"/>
      <c r="F34" s="116"/>
      <c r="G34" s="47"/>
      <c r="H34" s="48"/>
      <c r="I34" s="116"/>
      <c r="J34" s="116"/>
      <c r="K34" s="17"/>
      <c r="L34" s="17"/>
      <c r="M34" s="17"/>
      <c r="N34" s="17"/>
      <c r="O34" s="17"/>
      <c r="P34" s="17"/>
      <c r="Q34" s="17"/>
      <c r="R34" s="17"/>
      <c r="S34" s="17"/>
      <c r="T34" s="17"/>
      <c r="U34" s="17"/>
      <c r="V34" s="17"/>
      <c r="W34" s="17"/>
      <c r="X34" s="17"/>
      <c r="Y34" s="17"/>
      <c r="Z34" s="17"/>
      <c r="AA34" s="17"/>
      <c r="AB34" s="17"/>
    </row>
    <row r="35" spans="1:30" s="18" customFormat="1" ht="15.75" hidden="1" outlineLevel="1" x14ac:dyDescent="0.2">
      <c r="A35" s="249">
        <v>21</v>
      </c>
      <c r="B35" s="250"/>
      <c r="C35" s="251"/>
      <c r="D35" s="93"/>
      <c r="E35" s="116"/>
      <c r="F35" s="116"/>
      <c r="G35" s="47"/>
      <c r="H35" s="48"/>
      <c r="I35" s="116"/>
      <c r="J35" s="116"/>
      <c r="K35" s="17"/>
      <c r="L35" s="17"/>
      <c r="M35" s="17"/>
      <c r="N35" s="17"/>
      <c r="O35" s="17"/>
      <c r="P35" s="17"/>
      <c r="Q35" s="17"/>
      <c r="R35" s="17"/>
      <c r="S35" s="17"/>
      <c r="T35" s="17"/>
      <c r="U35" s="17"/>
      <c r="V35" s="17"/>
      <c r="W35" s="17"/>
      <c r="X35" s="17"/>
      <c r="Y35" s="17"/>
      <c r="Z35" s="17"/>
      <c r="AA35" s="17"/>
      <c r="AB35" s="17"/>
    </row>
    <row r="36" spans="1:30" s="18" customFormat="1" ht="15.75" hidden="1" outlineLevel="1" x14ac:dyDescent="0.2">
      <c r="A36" s="249">
        <v>22</v>
      </c>
      <c r="B36" s="250"/>
      <c r="C36" s="251"/>
      <c r="D36" s="93"/>
      <c r="E36" s="116"/>
      <c r="F36" s="116"/>
      <c r="G36" s="47"/>
      <c r="H36" s="48"/>
      <c r="I36" s="116"/>
      <c r="J36" s="116"/>
      <c r="K36" s="17"/>
      <c r="L36" s="17"/>
      <c r="M36" s="17"/>
      <c r="N36" s="17"/>
      <c r="O36" s="17"/>
      <c r="P36" s="17"/>
      <c r="Q36" s="17"/>
      <c r="R36" s="17"/>
      <c r="S36" s="17"/>
      <c r="T36" s="17"/>
      <c r="U36" s="17"/>
      <c r="V36" s="17"/>
      <c r="W36" s="17"/>
      <c r="X36" s="17"/>
      <c r="Y36" s="17"/>
      <c r="Z36" s="17"/>
      <c r="AA36" s="17"/>
      <c r="AB36" s="17"/>
    </row>
    <row r="37" spans="1:30" s="18" customFormat="1" ht="15.75" hidden="1" outlineLevel="1" x14ac:dyDescent="0.2">
      <c r="A37" s="249">
        <v>23</v>
      </c>
      <c r="B37" s="250"/>
      <c r="C37" s="251"/>
      <c r="D37" s="93"/>
      <c r="E37" s="116"/>
      <c r="F37" s="116"/>
      <c r="G37" s="47"/>
      <c r="H37" s="48"/>
      <c r="I37" s="116"/>
      <c r="J37" s="116"/>
      <c r="K37" s="17"/>
      <c r="L37" s="17"/>
      <c r="M37" s="17"/>
      <c r="N37" s="17"/>
      <c r="O37" s="17"/>
      <c r="P37" s="17"/>
      <c r="Q37" s="17"/>
      <c r="R37" s="17"/>
      <c r="S37" s="17"/>
      <c r="T37" s="17"/>
      <c r="U37" s="17"/>
      <c r="V37" s="17"/>
      <c r="W37" s="17"/>
      <c r="X37" s="17"/>
      <c r="Y37" s="17"/>
      <c r="Z37" s="17"/>
      <c r="AA37" s="17"/>
      <c r="AB37" s="17"/>
    </row>
    <row r="38" spans="1:30" s="18" customFormat="1" ht="15.75" hidden="1" outlineLevel="1" x14ac:dyDescent="0.2">
      <c r="A38" s="249">
        <v>24</v>
      </c>
      <c r="B38" s="250"/>
      <c r="C38" s="251"/>
      <c r="D38" s="93"/>
      <c r="E38" s="116"/>
      <c r="F38" s="116"/>
      <c r="G38" s="47"/>
      <c r="H38" s="48"/>
      <c r="I38" s="116"/>
      <c r="J38" s="116"/>
      <c r="K38" s="17"/>
      <c r="L38" s="17"/>
      <c r="M38" s="17"/>
      <c r="N38" s="17"/>
      <c r="O38" s="17"/>
      <c r="P38" s="17"/>
      <c r="Q38" s="17"/>
      <c r="R38" s="17"/>
      <c r="S38" s="17"/>
      <c r="T38" s="17"/>
      <c r="U38" s="17"/>
      <c r="V38" s="17"/>
      <c r="W38" s="17"/>
      <c r="X38" s="17"/>
      <c r="Y38" s="17"/>
      <c r="Z38" s="17"/>
      <c r="AA38" s="17"/>
      <c r="AB38" s="17"/>
    </row>
    <row r="39" spans="1:30" s="18" customFormat="1" ht="15.75" hidden="1" outlineLevel="1" x14ac:dyDescent="0.2">
      <c r="A39" s="249">
        <v>25</v>
      </c>
      <c r="B39" s="250"/>
      <c r="C39" s="251"/>
      <c r="D39" s="93"/>
      <c r="E39" s="116"/>
      <c r="F39" s="116"/>
      <c r="G39" s="47"/>
      <c r="H39" s="48"/>
      <c r="I39" s="116"/>
      <c r="J39" s="116"/>
      <c r="K39" s="17"/>
      <c r="L39" s="17"/>
      <c r="M39" s="17"/>
      <c r="N39" s="17"/>
      <c r="O39" s="17"/>
      <c r="P39" s="17"/>
      <c r="Q39" s="17"/>
      <c r="R39" s="17"/>
      <c r="S39" s="17"/>
      <c r="T39" s="17"/>
      <c r="U39" s="17"/>
      <c r="V39" s="17"/>
      <c r="W39" s="17"/>
      <c r="X39" s="17"/>
      <c r="Y39" s="17"/>
      <c r="Z39" s="17"/>
      <c r="AA39" s="17"/>
      <c r="AB39" s="17"/>
    </row>
    <row r="40" spans="1:30" s="18" customFormat="1" ht="15.75" hidden="1" outlineLevel="1" x14ac:dyDescent="0.2">
      <c r="A40" s="249">
        <v>26</v>
      </c>
      <c r="B40" s="250"/>
      <c r="C40" s="251"/>
      <c r="D40" s="93"/>
      <c r="E40" s="116"/>
      <c r="F40" s="116"/>
      <c r="G40" s="47"/>
      <c r="H40" s="48"/>
      <c r="I40" s="116"/>
      <c r="J40" s="116"/>
      <c r="K40" s="17"/>
      <c r="L40" s="17"/>
      <c r="M40" s="17"/>
      <c r="N40" s="17"/>
      <c r="O40" s="17"/>
      <c r="P40" s="17"/>
      <c r="Q40" s="17"/>
      <c r="R40" s="17"/>
      <c r="S40" s="17"/>
      <c r="T40" s="17"/>
      <c r="U40" s="17"/>
      <c r="V40" s="17"/>
      <c r="W40" s="17"/>
      <c r="X40" s="17"/>
      <c r="Y40" s="17"/>
      <c r="Z40" s="17"/>
      <c r="AA40" s="17"/>
      <c r="AB40" s="17"/>
    </row>
    <row r="41" spans="1:30" s="18" customFormat="1" ht="15.75" hidden="1" outlineLevel="1" x14ac:dyDescent="0.2">
      <c r="A41" s="249">
        <v>27</v>
      </c>
      <c r="B41" s="250"/>
      <c r="C41" s="251"/>
      <c r="D41" s="93"/>
      <c r="E41" s="116"/>
      <c r="F41" s="116"/>
      <c r="G41" s="47"/>
      <c r="H41" s="48"/>
      <c r="I41" s="116"/>
      <c r="J41" s="116"/>
      <c r="K41" s="17"/>
      <c r="L41" s="17"/>
      <c r="M41" s="17"/>
      <c r="N41" s="17"/>
      <c r="O41" s="17"/>
      <c r="P41" s="17"/>
      <c r="Q41" s="17"/>
      <c r="R41" s="17"/>
      <c r="S41" s="17"/>
      <c r="T41" s="17"/>
      <c r="U41" s="17"/>
      <c r="V41" s="17"/>
      <c r="W41" s="17"/>
      <c r="X41" s="17"/>
      <c r="Y41" s="17"/>
      <c r="Z41" s="17"/>
      <c r="AA41" s="17"/>
      <c r="AB41" s="17"/>
    </row>
    <row r="42" spans="1:30" s="18" customFormat="1" ht="15.75" hidden="1" outlineLevel="1" x14ac:dyDescent="0.2">
      <c r="A42" s="249">
        <v>28</v>
      </c>
      <c r="B42" s="250"/>
      <c r="C42" s="251"/>
      <c r="D42" s="93"/>
      <c r="E42" s="116"/>
      <c r="F42" s="116"/>
      <c r="G42" s="47"/>
      <c r="H42" s="48"/>
      <c r="I42" s="116"/>
      <c r="J42" s="116"/>
      <c r="K42" s="17"/>
      <c r="L42" s="17"/>
      <c r="M42" s="17"/>
      <c r="N42" s="17"/>
      <c r="O42" s="17"/>
      <c r="P42" s="17"/>
      <c r="Q42" s="17"/>
      <c r="R42" s="17"/>
      <c r="S42" s="17"/>
      <c r="T42" s="17"/>
      <c r="U42" s="17"/>
      <c r="V42" s="17"/>
      <c r="W42" s="17"/>
      <c r="X42" s="17"/>
      <c r="Y42" s="17"/>
      <c r="Z42" s="17"/>
      <c r="AA42" s="17"/>
      <c r="AB42" s="17"/>
    </row>
    <row r="43" spans="1:30" s="18" customFormat="1" ht="15.75" hidden="1" outlineLevel="1" x14ac:dyDescent="0.2">
      <c r="A43" s="249">
        <v>29</v>
      </c>
      <c r="B43" s="250"/>
      <c r="C43" s="251"/>
      <c r="D43" s="93"/>
      <c r="E43" s="116"/>
      <c r="F43" s="116"/>
      <c r="G43" s="47"/>
      <c r="H43" s="48"/>
      <c r="I43" s="116"/>
      <c r="J43" s="116"/>
      <c r="K43" s="17"/>
      <c r="L43" s="17"/>
      <c r="M43" s="17"/>
      <c r="N43" s="17"/>
      <c r="O43" s="17"/>
      <c r="P43" s="17"/>
      <c r="Q43" s="17"/>
      <c r="R43" s="17"/>
      <c r="S43" s="17"/>
      <c r="T43" s="17"/>
      <c r="U43" s="17"/>
      <c r="V43" s="17"/>
      <c r="W43" s="17"/>
      <c r="X43" s="17"/>
      <c r="Y43" s="17"/>
      <c r="Z43" s="17"/>
      <c r="AA43" s="17"/>
      <c r="AB43" s="17"/>
    </row>
    <row r="44" spans="1:30" s="18" customFormat="1" ht="15.75" hidden="1" outlineLevel="1" x14ac:dyDescent="0.2">
      <c r="A44" s="249">
        <v>30</v>
      </c>
      <c r="B44" s="250"/>
      <c r="C44" s="251"/>
      <c r="D44" s="93"/>
      <c r="E44" s="116"/>
      <c r="F44" s="116"/>
      <c r="G44" s="47"/>
      <c r="H44" s="48"/>
      <c r="I44" s="116"/>
      <c r="J44" s="116"/>
      <c r="K44" s="17"/>
      <c r="L44" s="17"/>
      <c r="M44" s="17"/>
      <c r="N44" s="17"/>
      <c r="O44" s="17"/>
      <c r="P44" s="17"/>
      <c r="Q44" s="17"/>
      <c r="R44" s="17"/>
      <c r="S44" s="17"/>
      <c r="T44" s="17"/>
      <c r="U44" s="17"/>
      <c r="V44" s="17"/>
      <c r="W44" s="17"/>
      <c r="X44" s="17"/>
      <c r="Y44" s="17"/>
      <c r="Z44" s="17"/>
      <c r="AA44" s="17"/>
      <c r="AB44" s="17"/>
    </row>
    <row r="45" spans="1:30" s="18" customFormat="1" ht="15.75" hidden="1" outlineLevel="1" x14ac:dyDescent="0.2">
      <c r="A45" s="249">
        <v>31</v>
      </c>
      <c r="B45" s="250"/>
      <c r="C45" s="251"/>
      <c r="D45" s="93"/>
      <c r="E45" s="116"/>
      <c r="F45" s="116"/>
      <c r="G45" s="47"/>
      <c r="H45" s="48"/>
      <c r="I45" s="116"/>
      <c r="J45" s="116"/>
      <c r="K45" s="17"/>
      <c r="L45" s="17"/>
      <c r="M45" s="17"/>
      <c r="N45" s="17"/>
      <c r="O45" s="17"/>
      <c r="P45" s="17"/>
      <c r="Q45" s="17"/>
      <c r="R45" s="17"/>
      <c r="S45" s="17"/>
      <c r="T45" s="17"/>
      <c r="U45" s="17"/>
      <c r="V45" s="17"/>
      <c r="W45" s="17"/>
      <c r="X45" s="17"/>
      <c r="Y45" s="17"/>
      <c r="Z45" s="17"/>
      <c r="AA45" s="17"/>
      <c r="AB45" s="17"/>
    </row>
    <row r="46" spans="1:30" s="18" customFormat="1" ht="15.75" hidden="1" outlineLevel="1" x14ac:dyDescent="0.2">
      <c r="A46" s="249">
        <v>32</v>
      </c>
      <c r="B46" s="250"/>
      <c r="C46" s="251"/>
      <c r="D46" s="93"/>
      <c r="E46" s="116"/>
      <c r="F46" s="116"/>
      <c r="G46" s="47"/>
      <c r="H46" s="48"/>
      <c r="I46" s="116"/>
      <c r="J46" s="116"/>
      <c r="K46" s="17"/>
      <c r="L46" s="17"/>
      <c r="M46" s="17"/>
      <c r="N46" s="17"/>
      <c r="O46" s="17"/>
      <c r="P46" s="17"/>
      <c r="Q46" s="17"/>
      <c r="R46" s="17"/>
      <c r="S46" s="17"/>
      <c r="T46" s="17"/>
      <c r="U46" s="17"/>
      <c r="V46" s="17"/>
      <c r="W46" s="17"/>
      <c r="X46" s="17"/>
      <c r="Y46" s="17"/>
      <c r="Z46" s="17"/>
      <c r="AA46" s="17"/>
      <c r="AB46" s="17"/>
    </row>
    <row r="47" spans="1:30" s="7" customFormat="1" ht="15.75" hidden="1" outlineLevel="1" x14ac:dyDescent="0.2">
      <c r="A47" s="249">
        <v>33</v>
      </c>
      <c r="B47" s="250"/>
      <c r="C47" s="251"/>
      <c r="D47" s="93"/>
      <c r="E47" s="116"/>
      <c r="F47" s="116"/>
      <c r="G47" s="47"/>
      <c r="H47" s="48"/>
      <c r="I47" s="116"/>
      <c r="J47" s="116"/>
      <c r="K47" s="6"/>
      <c r="L47" s="6"/>
      <c r="M47" s="6"/>
      <c r="N47" s="6"/>
      <c r="O47" s="6"/>
      <c r="P47" s="6"/>
      <c r="Q47" s="6"/>
      <c r="R47" s="6"/>
      <c r="S47" s="6"/>
      <c r="T47" s="6"/>
      <c r="U47" s="6"/>
      <c r="V47" s="6"/>
      <c r="W47" s="6"/>
      <c r="X47" s="6"/>
      <c r="Y47" s="6"/>
      <c r="Z47" s="6"/>
      <c r="AA47" s="6"/>
      <c r="AB47" s="6"/>
    </row>
    <row r="48" spans="1:30" s="7" customFormat="1" ht="15.75" hidden="1" outlineLevel="1" x14ac:dyDescent="0.2">
      <c r="A48" s="249">
        <v>34</v>
      </c>
      <c r="B48" s="250"/>
      <c r="C48" s="251"/>
      <c r="D48" s="93"/>
      <c r="E48" s="116"/>
      <c r="F48" s="116"/>
      <c r="G48" s="47"/>
      <c r="H48" s="48"/>
      <c r="I48" s="116"/>
      <c r="J48" s="116"/>
      <c r="K48" s="6"/>
      <c r="L48" s="6"/>
      <c r="M48" s="6"/>
      <c r="N48" s="6"/>
      <c r="O48" s="6"/>
      <c r="P48" s="6"/>
      <c r="Q48" s="6"/>
      <c r="R48" s="6"/>
      <c r="S48" s="6"/>
      <c r="T48" s="6"/>
      <c r="U48" s="6"/>
      <c r="V48" s="6"/>
      <c r="W48" s="6"/>
      <c r="X48" s="6"/>
      <c r="Y48" s="6"/>
      <c r="Z48" s="6"/>
      <c r="AA48" s="6"/>
      <c r="AB48" s="6"/>
      <c r="AC48" s="6"/>
      <c r="AD48" s="6"/>
    </row>
    <row r="49" spans="1:30" s="7" customFormat="1" ht="15.75" hidden="1" outlineLevel="1" x14ac:dyDescent="0.2">
      <c r="A49" s="249">
        <v>35</v>
      </c>
      <c r="B49" s="250"/>
      <c r="C49" s="251"/>
      <c r="D49" s="93"/>
      <c r="E49" s="116"/>
      <c r="F49" s="116"/>
      <c r="G49" s="47"/>
      <c r="H49" s="48"/>
      <c r="I49" s="116"/>
      <c r="J49" s="116"/>
      <c r="K49" s="6"/>
      <c r="L49" s="6"/>
      <c r="M49" s="6"/>
      <c r="N49" s="6"/>
      <c r="O49" s="6"/>
      <c r="P49" s="6"/>
      <c r="Q49" s="6"/>
      <c r="R49" s="6"/>
      <c r="S49" s="6"/>
      <c r="T49" s="6"/>
      <c r="U49" s="6"/>
      <c r="V49" s="6"/>
      <c r="W49" s="6"/>
      <c r="X49" s="6"/>
      <c r="Y49" s="6"/>
      <c r="Z49" s="6"/>
      <c r="AA49" s="6"/>
      <c r="AB49" s="6"/>
      <c r="AC49" s="6"/>
      <c r="AD49" s="6"/>
    </row>
    <row r="50" spans="1:30" s="18" customFormat="1" ht="15.75" hidden="1" outlineLevel="1" x14ac:dyDescent="0.2">
      <c r="A50" s="249">
        <v>36</v>
      </c>
      <c r="B50" s="250"/>
      <c r="C50" s="251"/>
      <c r="D50" s="93"/>
      <c r="E50" s="116"/>
      <c r="F50" s="116"/>
      <c r="G50" s="47"/>
      <c r="H50" s="48"/>
      <c r="I50" s="116"/>
      <c r="J50" s="116"/>
      <c r="K50" s="17"/>
      <c r="L50" s="17"/>
      <c r="M50" s="17"/>
      <c r="N50" s="17"/>
      <c r="O50" s="17"/>
      <c r="P50" s="17"/>
      <c r="Q50" s="17"/>
      <c r="R50" s="17"/>
      <c r="S50" s="17"/>
      <c r="T50" s="17"/>
      <c r="U50" s="17"/>
      <c r="V50" s="17"/>
      <c r="W50" s="17"/>
      <c r="X50" s="17"/>
      <c r="Y50" s="17"/>
      <c r="Z50" s="17"/>
      <c r="AA50" s="17"/>
      <c r="AB50" s="17"/>
    </row>
    <row r="51" spans="1:30" s="18" customFormat="1" ht="15.75" hidden="1" outlineLevel="1" x14ac:dyDescent="0.2">
      <c r="A51" s="249">
        <v>37</v>
      </c>
      <c r="B51" s="250"/>
      <c r="C51" s="251"/>
      <c r="D51" s="93"/>
      <c r="E51" s="116"/>
      <c r="F51" s="116"/>
      <c r="G51" s="47"/>
      <c r="H51" s="48"/>
      <c r="I51" s="116"/>
      <c r="J51" s="116"/>
      <c r="K51" s="17"/>
      <c r="L51" s="17"/>
      <c r="M51" s="17"/>
      <c r="N51" s="17"/>
      <c r="O51" s="17"/>
      <c r="P51" s="17"/>
      <c r="Q51" s="17"/>
      <c r="R51" s="17"/>
      <c r="S51" s="17"/>
      <c r="T51" s="17"/>
      <c r="U51" s="17"/>
      <c r="V51" s="17"/>
      <c r="W51" s="17"/>
      <c r="X51" s="17"/>
      <c r="Y51" s="17"/>
      <c r="Z51" s="17"/>
      <c r="AA51" s="17"/>
      <c r="AB51" s="17"/>
    </row>
    <row r="52" spans="1:30" s="7" customFormat="1" ht="15.75" hidden="1" outlineLevel="1" x14ac:dyDescent="0.2">
      <c r="A52" s="249">
        <v>38</v>
      </c>
      <c r="B52" s="250"/>
      <c r="C52" s="251"/>
      <c r="D52" s="93"/>
      <c r="E52" s="116"/>
      <c r="F52" s="116"/>
      <c r="G52" s="47"/>
      <c r="H52" s="48"/>
      <c r="I52" s="116"/>
      <c r="J52" s="116"/>
      <c r="K52" s="6"/>
      <c r="L52" s="6"/>
      <c r="M52" s="6"/>
      <c r="N52" s="6"/>
      <c r="O52" s="6"/>
      <c r="P52" s="6"/>
      <c r="Q52" s="6"/>
      <c r="R52" s="6"/>
      <c r="S52" s="6"/>
      <c r="T52" s="6"/>
      <c r="U52" s="6"/>
      <c r="V52" s="6"/>
      <c r="W52" s="6"/>
      <c r="X52" s="6"/>
      <c r="Y52" s="6"/>
      <c r="Z52" s="6"/>
      <c r="AA52" s="6"/>
      <c r="AB52" s="6"/>
    </row>
    <row r="53" spans="1:30" s="7" customFormat="1" ht="15.75" hidden="1" outlineLevel="1" x14ac:dyDescent="0.2">
      <c r="A53" s="249">
        <v>39</v>
      </c>
      <c r="B53" s="250"/>
      <c r="C53" s="251"/>
      <c r="D53" s="93"/>
      <c r="E53" s="116"/>
      <c r="F53" s="116"/>
      <c r="G53" s="47"/>
      <c r="H53" s="48"/>
      <c r="I53" s="116"/>
      <c r="J53" s="116"/>
      <c r="K53" s="6"/>
      <c r="L53" s="6"/>
      <c r="M53" s="6"/>
      <c r="N53" s="6"/>
      <c r="O53" s="6"/>
      <c r="P53" s="6"/>
      <c r="Q53" s="6"/>
      <c r="R53" s="6"/>
      <c r="S53" s="6"/>
      <c r="T53" s="6"/>
      <c r="U53" s="6"/>
      <c r="V53" s="6"/>
      <c r="W53" s="6"/>
      <c r="X53" s="6"/>
      <c r="Y53" s="6"/>
      <c r="Z53" s="6"/>
      <c r="AA53" s="6"/>
      <c r="AB53" s="6"/>
      <c r="AC53" s="6"/>
      <c r="AD53" s="6"/>
    </row>
    <row r="54" spans="1:30" s="7" customFormat="1" ht="15.75" hidden="1" outlineLevel="1" x14ac:dyDescent="0.2">
      <c r="A54" s="249">
        <v>40</v>
      </c>
      <c r="B54" s="250"/>
      <c r="C54" s="251"/>
      <c r="D54" s="93"/>
      <c r="E54" s="116"/>
      <c r="F54" s="116"/>
      <c r="G54" s="47"/>
      <c r="H54" s="48"/>
      <c r="I54" s="116"/>
      <c r="J54" s="116"/>
      <c r="K54" s="6"/>
      <c r="L54" s="6"/>
      <c r="M54" s="6"/>
      <c r="N54" s="6"/>
      <c r="O54" s="6"/>
      <c r="P54" s="6"/>
      <c r="Q54" s="6"/>
      <c r="R54" s="6"/>
      <c r="S54" s="6"/>
      <c r="T54" s="6"/>
      <c r="U54" s="6"/>
      <c r="V54" s="6"/>
      <c r="W54" s="6"/>
      <c r="X54" s="6"/>
      <c r="Y54" s="6"/>
      <c r="Z54" s="6"/>
      <c r="AA54" s="6"/>
      <c r="AB54" s="6"/>
      <c r="AC54" s="6"/>
      <c r="AD54" s="6"/>
    </row>
    <row r="55" spans="1:30" s="20" customFormat="1" ht="15.75" collapsed="1" x14ac:dyDescent="0.25">
      <c r="A55" s="252" t="s">
        <v>204</v>
      </c>
      <c r="B55" s="253"/>
      <c r="C55" s="254"/>
      <c r="D55" s="255"/>
      <c r="E55" s="256">
        <f>SUM(E15:E54)</f>
        <v>0</v>
      </c>
      <c r="F55" s="256">
        <f>SUM(F15:F54)</f>
        <v>0</v>
      </c>
      <c r="G55" s="256"/>
      <c r="H55" s="257"/>
      <c r="I55" s="256">
        <f>SUM(I15:I54)</f>
        <v>0</v>
      </c>
      <c r="J55" s="256">
        <f>SUM(J15:J54)</f>
        <v>0</v>
      </c>
      <c r="K55" s="19"/>
      <c r="L55" s="19"/>
      <c r="M55" s="19"/>
      <c r="N55" s="19"/>
      <c r="O55" s="19"/>
      <c r="P55" s="19"/>
      <c r="Q55" s="19"/>
      <c r="R55" s="19"/>
      <c r="S55" s="19"/>
      <c r="T55" s="19"/>
      <c r="U55" s="19"/>
      <c r="V55" s="19"/>
      <c r="W55" s="19"/>
      <c r="X55" s="19"/>
      <c r="Y55" s="19"/>
      <c r="Z55" s="19"/>
      <c r="AA55" s="19"/>
      <c r="AB55" s="19"/>
      <c r="AC55" s="19"/>
      <c r="AD55" s="19"/>
    </row>
    <row r="56" spans="1:30" s="3" customFormat="1" ht="5.25" customHeight="1" x14ac:dyDescent="0.2">
      <c r="C56" s="259"/>
      <c r="H56" s="260"/>
    </row>
    <row r="57" spans="1:30" s="3" customFormat="1" ht="5.25" customHeight="1" x14ac:dyDescent="0.2">
      <c r="C57" s="259"/>
      <c r="H57" s="260"/>
    </row>
    <row r="58" spans="1:30" s="192" customFormat="1" ht="15" customHeight="1" x14ac:dyDescent="0.2">
      <c r="A58" s="276"/>
      <c r="B58" s="276"/>
      <c r="C58" s="456" t="s">
        <v>205</v>
      </c>
      <c r="D58" s="456"/>
      <c r="E58" s="277">
        <f>+E8-E10-E55</f>
        <v>0</v>
      </c>
      <c r="F58" s="277">
        <f t="shared" ref="F58:J58" si="0">+F8-F10-F55</f>
        <v>0</v>
      </c>
      <c r="G58" s="277">
        <f t="shared" si="0"/>
        <v>0</v>
      </c>
      <c r="H58" s="277"/>
      <c r="I58" s="277">
        <f t="shared" si="0"/>
        <v>0</v>
      </c>
      <c r="J58" s="277">
        <f t="shared" si="0"/>
        <v>0</v>
      </c>
      <c r="K58" s="276"/>
      <c r="L58" s="276"/>
      <c r="M58" s="276"/>
      <c r="N58" s="276"/>
      <c r="O58" s="276"/>
      <c r="P58" s="276"/>
      <c r="Q58" s="276"/>
      <c r="R58" s="276"/>
      <c r="S58" s="276"/>
      <c r="T58" s="276"/>
      <c r="U58" s="276"/>
      <c r="V58" s="276"/>
      <c r="W58" s="276"/>
      <c r="X58" s="276"/>
      <c r="Y58" s="276"/>
      <c r="Z58" s="276"/>
      <c r="AA58" s="276"/>
      <c r="AB58" s="276"/>
      <c r="AC58" s="276"/>
      <c r="AD58" s="276"/>
    </row>
    <row r="59" spans="1:30" ht="15" x14ac:dyDescent="0.25">
      <c r="A59" s="3"/>
      <c r="B59" s="261"/>
      <c r="C59" s="262"/>
      <c r="D59" s="3"/>
      <c r="E59" s="263"/>
      <c r="F59" s="263"/>
      <c r="G59" s="3"/>
      <c r="H59" s="260"/>
      <c r="I59" s="263"/>
      <c r="J59" s="263"/>
      <c r="K59" s="3"/>
      <c r="L59" s="3"/>
      <c r="M59" s="3"/>
      <c r="N59" s="3"/>
      <c r="O59" s="3"/>
      <c r="P59" s="3"/>
      <c r="Q59" s="3"/>
      <c r="R59" s="3"/>
      <c r="S59" s="3"/>
      <c r="T59" s="3"/>
      <c r="U59" s="3"/>
      <c r="V59" s="3"/>
      <c r="W59" s="3"/>
      <c r="X59" s="3"/>
      <c r="Y59" s="3"/>
      <c r="Z59" s="3"/>
      <c r="AA59" s="3"/>
      <c r="AB59" s="3"/>
      <c r="AC59" s="3"/>
      <c r="AD59" s="3"/>
    </row>
    <row r="60" spans="1:30" ht="15" x14ac:dyDescent="0.25">
      <c r="A60" s="3"/>
      <c r="B60" s="264" t="s">
        <v>202</v>
      </c>
      <c r="C60" s="265"/>
      <c r="D60" s="3"/>
      <c r="E60" s="266">
        <f>+E10</f>
        <v>0</v>
      </c>
      <c r="F60" s="266">
        <f>+F10</f>
        <v>0</v>
      </c>
      <c r="G60" s="266">
        <f>+G10</f>
        <v>0</v>
      </c>
      <c r="H60" s="266"/>
      <c r="I60" s="266">
        <f>+I10</f>
        <v>0</v>
      </c>
      <c r="J60" s="266">
        <f>+J10</f>
        <v>0</v>
      </c>
      <c r="K60" s="3"/>
      <c r="L60" s="3"/>
      <c r="M60" s="3"/>
      <c r="N60" s="3"/>
      <c r="O60" s="3"/>
      <c r="P60" s="3"/>
      <c r="Q60" s="3"/>
      <c r="R60" s="3"/>
      <c r="S60" s="3"/>
      <c r="T60" s="3"/>
      <c r="U60" s="3"/>
      <c r="V60" s="3"/>
      <c r="W60" s="3"/>
      <c r="X60" s="3"/>
      <c r="Y60" s="3"/>
      <c r="Z60" s="3"/>
      <c r="AA60" s="3"/>
      <c r="AB60" s="3"/>
      <c r="AC60" s="3"/>
      <c r="AD60" s="3"/>
    </row>
    <row r="61" spans="1:30" ht="15" hidden="1" outlineLevel="1" x14ac:dyDescent="0.25">
      <c r="A61" s="3"/>
      <c r="B61" s="264" t="s">
        <v>177</v>
      </c>
      <c r="C61" s="265"/>
      <c r="D61" s="3"/>
      <c r="E61" s="266">
        <f t="shared" ref="E61:F70" si="1">SUMIFS(E$15:E$54,$D$15:$D$54,$B61)</f>
        <v>0</v>
      </c>
      <c r="F61" s="266">
        <f t="shared" si="1"/>
        <v>0</v>
      </c>
      <c r="G61" s="3"/>
      <c r="H61" s="260"/>
      <c r="I61" s="266">
        <f t="shared" ref="I61:J70" si="2">SUMIFS(I$15:I$54,$D$15:$D$54,$B61)</f>
        <v>0</v>
      </c>
      <c r="J61" s="266">
        <f t="shared" si="2"/>
        <v>0</v>
      </c>
      <c r="K61" s="3"/>
      <c r="L61" s="3"/>
      <c r="M61" s="3"/>
      <c r="N61" s="3"/>
      <c r="O61" s="3"/>
      <c r="P61" s="3"/>
      <c r="Q61" s="3"/>
      <c r="R61" s="3"/>
      <c r="S61" s="3"/>
      <c r="T61" s="3"/>
      <c r="U61" s="3"/>
      <c r="V61" s="3"/>
      <c r="W61" s="3"/>
      <c r="X61" s="3"/>
      <c r="Y61" s="3"/>
      <c r="Z61" s="3"/>
      <c r="AA61" s="3"/>
      <c r="AB61" s="3"/>
      <c r="AC61" s="3"/>
      <c r="AD61" s="3"/>
    </row>
    <row r="62" spans="1:30" ht="15" hidden="1" outlineLevel="1" x14ac:dyDescent="0.25">
      <c r="A62" s="3"/>
      <c r="B62" s="264" t="s">
        <v>178</v>
      </c>
      <c r="C62" s="265"/>
      <c r="D62" s="3"/>
      <c r="E62" s="266">
        <f t="shared" si="1"/>
        <v>0</v>
      </c>
      <c r="F62" s="266">
        <f t="shared" si="1"/>
        <v>0</v>
      </c>
      <c r="G62" s="3"/>
      <c r="H62" s="260"/>
      <c r="I62" s="266">
        <f t="shared" si="2"/>
        <v>0</v>
      </c>
      <c r="J62" s="266">
        <f t="shared" si="2"/>
        <v>0</v>
      </c>
      <c r="K62" s="3"/>
      <c r="L62" s="3"/>
      <c r="M62" s="3"/>
      <c r="N62" s="3"/>
      <c r="O62" s="3"/>
      <c r="P62" s="3"/>
      <c r="Q62" s="3"/>
      <c r="R62" s="3"/>
      <c r="S62" s="3"/>
      <c r="T62" s="3"/>
      <c r="U62" s="3"/>
      <c r="V62" s="3"/>
      <c r="W62" s="3"/>
      <c r="X62" s="3"/>
      <c r="Y62" s="3"/>
      <c r="Z62" s="3"/>
      <c r="AA62" s="3"/>
      <c r="AB62" s="3"/>
      <c r="AC62" s="3"/>
      <c r="AD62" s="3"/>
    </row>
    <row r="63" spans="1:30" ht="15" hidden="1" outlineLevel="1" x14ac:dyDescent="0.25">
      <c r="A63" s="3"/>
      <c r="B63" s="264" t="s">
        <v>179</v>
      </c>
      <c r="C63" s="265"/>
      <c r="D63" s="3"/>
      <c r="E63" s="266">
        <f t="shared" si="1"/>
        <v>0</v>
      </c>
      <c r="F63" s="266">
        <f t="shared" si="1"/>
        <v>0</v>
      </c>
      <c r="G63" s="3"/>
      <c r="H63" s="260"/>
      <c r="I63" s="266">
        <f t="shared" si="2"/>
        <v>0</v>
      </c>
      <c r="J63" s="266">
        <f t="shared" si="2"/>
        <v>0</v>
      </c>
      <c r="K63" s="3"/>
      <c r="L63" s="3"/>
      <c r="M63" s="3"/>
      <c r="N63" s="3"/>
      <c r="O63" s="3"/>
      <c r="P63" s="3"/>
      <c r="Q63" s="3"/>
      <c r="R63" s="3"/>
      <c r="S63" s="3"/>
      <c r="T63" s="3"/>
      <c r="U63" s="3"/>
      <c r="V63" s="3"/>
      <c r="W63" s="3"/>
      <c r="X63" s="3"/>
      <c r="Y63" s="3"/>
      <c r="Z63" s="3"/>
      <c r="AA63" s="3"/>
      <c r="AB63" s="3"/>
      <c r="AC63" s="3"/>
      <c r="AD63" s="3"/>
    </row>
    <row r="64" spans="1:30" ht="15" hidden="1" outlineLevel="1" x14ac:dyDescent="0.25">
      <c r="A64" s="3"/>
      <c r="B64" s="264" t="s">
        <v>180</v>
      </c>
      <c r="C64" s="265"/>
      <c r="D64" s="3"/>
      <c r="E64" s="266">
        <f t="shared" si="1"/>
        <v>0</v>
      </c>
      <c r="F64" s="266">
        <f t="shared" si="1"/>
        <v>0</v>
      </c>
      <c r="G64" s="3"/>
      <c r="H64" s="260"/>
      <c r="I64" s="266">
        <f t="shared" si="2"/>
        <v>0</v>
      </c>
      <c r="J64" s="266">
        <f t="shared" si="2"/>
        <v>0</v>
      </c>
      <c r="K64" s="3"/>
      <c r="L64" s="3"/>
      <c r="M64" s="3"/>
      <c r="N64" s="3"/>
      <c r="O64" s="3"/>
      <c r="P64" s="3"/>
      <c r="Q64" s="3"/>
      <c r="R64" s="3"/>
      <c r="S64" s="3"/>
      <c r="T64" s="3"/>
      <c r="U64" s="3"/>
      <c r="V64" s="3"/>
      <c r="W64" s="3"/>
      <c r="X64" s="3"/>
      <c r="Y64" s="3"/>
      <c r="Z64" s="3"/>
      <c r="AA64" s="3"/>
      <c r="AB64" s="3"/>
      <c r="AC64" s="3"/>
      <c r="AD64" s="3"/>
    </row>
    <row r="65" spans="1:30" ht="15" hidden="1" outlineLevel="1" x14ac:dyDescent="0.25">
      <c r="A65" s="3"/>
      <c r="B65" s="264" t="s">
        <v>181</v>
      </c>
      <c r="C65" s="265"/>
      <c r="D65" s="3"/>
      <c r="E65" s="266">
        <f t="shared" si="1"/>
        <v>0</v>
      </c>
      <c r="F65" s="266">
        <f t="shared" si="1"/>
        <v>0</v>
      </c>
      <c r="G65" s="3"/>
      <c r="H65" s="260"/>
      <c r="I65" s="266">
        <f t="shared" si="2"/>
        <v>0</v>
      </c>
      <c r="J65" s="266">
        <f t="shared" si="2"/>
        <v>0</v>
      </c>
      <c r="K65" s="3"/>
      <c r="L65" s="3"/>
      <c r="M65" s="3"/>
      <c r="N65" s="3"/>
      <c r="O65" s="3"/>
      <c r="P65" s="3"/>
      <c r="Q65" s="3"/>
      <c r="R65" s="3"/>
      <c r="S65" s="3"/>
      <c r="T65" s="3"/>
      <c r="U65" s="3"/>
      <c r="V65" s="3"/>
      <c r="W65" s="3"/>
      <c r="X65" s="3"/>
      <c r="Y65" s="3"/>
      <c r="Z65" s="3"/>
      <c r="AA65" s="3"/>
      <c r="AB65" s="3"/>
      <c r="AC65" s="3"/>
      <c r="AD65" s="3"/>
    </row>
    <row r="66" spans="1:30" ht="15" hidden="1" outlineLevel="1" x14ac:dyDescent="0.25">
      <c r="A66" s="3"/>
      <c r="B66" s="264" t="s">
        <v>182</v>
      </c>
      <c r="C66" s="265"/>
      <c r="D66" s="3"/>
      <c r="E66" s="266">
        <f t="shared" si="1"/>
        <v>0</v>
      </c>
      <c r="F66" s="266">
        <f t="shared" si="1"/>
        <v>0</v>
      </c>
      <c r="G66" s="3"/>
      <c r="H66" s="260"/>
      <c r="I66" s="266">
        <f t="shared" si="2"/>
        <v>0</v>
      </c>
      <c r="J66" s="266">
        <f t="shared" si="2"/>
        <v>0</v>
      </c>
      <c r="K66" s="3"/>
      <c r="L66" s="3"/>
      <c r="M66" s="3"/>
      <c r="N66" s="3"/>
      <c r="O66" s="3"/>
      <c r="P66" s="3"/>
      <c r="Q66" s="3"/>
      <c r="R66" s="3"/>
      <c r="S66" s="3"/>
      <c r="T66" s="3"/>
      <c r="U66" s="3"/>
      <c r="V66" s="3"/>
      <c r="W66" s="3"/>
      <c r="X66" s="3"/>
      <c r="Y66" s="3"/>
      <c r="Z66" s="3"/>
      <c r="AA66" s="3"/>
      <c r="AB66" s="3"/>
      <c r="AC66" s="3"/>
      <c r="AD66" s="3"/>
    </row>
    <row r="67" spans="1:30" ht="15" hidden="1" outlineLevel="1" x14ac:dyDescent="0.25">
      <c r="A67" s="3"/>
      <c r="B67" s="264" t="s">
        <v>183</v>
      </c>
      <c r="C67" s="265"/>
      <c r="D67" s="3"/>
      <c r="E67" s="266">
        <f t="shared" si="1"/>
        <v>0</v>
      </c>
      <c r="F67" s="266">
        <f t="shared" si="1"/>
        <v>0</v>
      </c>
      <c r="G67" s="3"/>
      <c r="H67" s="260"/>
      <c r="I67" s="266">
        <f t="shared" si="2"/>
        <v>0</v>
      </c>
      <c r="J67" s="266">
        <f t="shared" si="2"/>
        <v>0</v>
      </c>
      <c r="K67" s="3"/>
      <c r="L67" s="3"/>
      <c r="M67" s="3"/>
      <c r="N67" s="3"/>
      <c r="O67" s="3"/>
      <c r="P67" s="3"/>
      <c r="Q67" s="3"/>
      <c r="R67" s="3"/>
      <c r="S67" s="3"/>
      <c r="T67" s="3"/>
      <c r="U67" s="3"/>
      <c r="V67" s="3"/>
      <c r="W67" s="3"/>
      <c r="X67" s="3"/>
      <c r="Y67" s="3"/>
      <c r="Z67" s="3"/>
      <c r="AA67" s="3"/>
      <c r="AB67" s="3"/>
      <c r="AC67" s="3"/>
      <c r="AD67" s="3"/>
    </row>
    <row r="68" spans="1:30" ht="15" hidden="1" outlineLevel="1" x14ac:dyDescent="0.25">
      <c r="A68" s="3"/>
      <c r="B68" s="264" t="s">
        <v>184</v>
      </c>
      <c r="C68" s="265"/>
      <c r="D68" s="3"/>
      <c r="E68" s="266">
        <f t="shared" si="1"/>
        <v>0</v>
      </c>
      <c r="F68" s="266">
        <f t="shared" si="1"/>
        <v>0</v>
      </c>
      <c r="G68" s="3"/>
      <c r="H68" s="260"/>
      <c r="I68" s="266">
        <f t="shared" si="2"/>
        <v>0</v>
      </c>
      <c r="J68" s="266">
        <f t="shared" si="2"/>
        <v>0</v>
      </c>
      <c r="K68" s="3"/>
      <c r="L68" s="3"/>
      <c r="M68" s="3"/>
      <c r="N68" s="3"/>
      <c r="O68" s="3"/>
      <c r="P68" s="3"/>
      <c r="Q68" s="3"/>
      <c r="R68" s="3"/>
      <c r="S68" s="3"/>
      <c r="T68" s="3"/>
      <c r="U68" s="3"/>
      <c r="V68" s="3"/>
      <c r="W68" s="3"/>
      <c r="X68" s="3"/>
      <c r="Y68" s="3"/>
      <c r="Z68" s="3"/>
      <c r="AA68" s="3"/>
      <c r="AB68" s="3"/>
      <c r="AC68" s="3"/>
      <c r="AD68" s="3"/>
    </row>
    <row r="69" spans="1:30" ht="15" hidden="1" outlineLevel="1" x14ac:dyDescent="0.25">
      <c r="A69" s="3"/>
      <c r="B69" s="264" t="s">
        <v>185</v>
      </c>
      <c r="C69" s="265"/>
      <c r="D69" s="3"/>
      <c r="E69" s="266">
        <f t="shared" si="1"/>
        <v>0</v>
      </c>
      <c r="F69" s="266">
        <f t="shared" si="1"/>
        <v>0</v>
      </c>
      <c r="G69" s="3"/>
      <c r="H69" s="260"/>
      <c r="I69" s="266">
        <f t="shared" si="2"/>
        <v>0</v>
      </c>
      <c r="J69" s="266">
        <f t="shared" si="2"/>
        <v>0</v>
      </c>
      <c r="K69" s="3"/>
      <c r="L69" s="3"/>
      <c r="M69" s="3"/>
      <c r="N69" s="3"/>
      <c r="O69" s="3"/>
      <c r="P69" s="3"/>
      <c r="Q69" s="3"/>
      <c r="R69" s="3"/>
      <c r="S69" s="3"/>
      <c r="T69" s="3"/>
      <c r="U69" s="3"/>
      <c r="V69" s="3"/>
      <c r="W69" s="3"/>
      <c r="X69" s="3"/>
      <c r="Y69" s="3"/>
      <c r="Z69" s="3"/>
      <c r="AA69" s="3"/>
      <c r="AB69" s="3"/>
      <c r="AC69" s="3"/>
      <c r="AD69" s="3"/>
    </row>
    <row r="70" spans="1:30" ht="15" hidden="1" outlineLevel="1" x14ac:dyDescent="0.25">
      <c r="A70" s="3"/>
      <c r="B70" s="264" t="s">
        <v>186</v>
      </c>
      <c r="C70" s="265"/>
      <c r="D70" s="3"/>
      <c r="E70" s="266">
        <f t="shared" si="1"/>
        <v>0</v>
      </c>
      <c r="F70" s="266">
        <f t="shared" si="1"/>
        <v>0</v>
      </c>
      <c r="G70" s="3"/>
      <c r="H70" s="260"/>
      <c r="I70" s="266">
        <f t="shared" si="2"/>
        <v>0</v>
      </c>
      <c r="J70" s="266">
        <f t="shared" si="2"/>
        <v>0</v>
      </c>
      <c r="K70" s="3"/>
      <c r="L70" s="3"/>
      <c r="M70" s="3"/>
      <c r="N70" s="3"/>
      <c r="O70" s="3"/>
      <c r="P70" s="3"/>
      <c r="Q70" s="3"/>
      <c r="R70" s="3"/>
      <c r="S70" s="3"/>
      <c r="T70" s="3"/>
      <c r="U70" s="3"/>
      <c r="V70" s="3"/>
      <c r="W70" s="3"/>
      <c r="X70" s="3"/>
      <c r="Y70" s="3"/>
      <c r="Z70" s="3"/>
      <c r="AA70" s="3"/>
      <c r="AB70" s="3"/>
      <c r="AC70" s="3"/>
      <c r="AD70" s="3"/>
    </row>
    <row r="71" spans="1:30" ht="15" hidden="1" outlineLevel="1" x14ac:dyDescent="0.25">
      <c r="A71" s="3"/>
      <c r="B71" s="264" t="s">
        <v>193</v>
      </c>
      <c r="C71" s="265"/>
      <c r="D71" s="3"/>
      <c r="E71" s="266">
        <f>SUMIFS(E$15:E$54,$D$15:$D$54,$D71)</f>
        <v>0</v>
      </c>
      <c r="F71" s="266">
        <f>SUMIFS(F$15:F$54,$D$15:$D$54,$D71)</f>
        <v>0</v>
      </c>
      <c r="G71" s="3"/>
      <c r="H71" s="260"/>
      <c r="I71" s="266">
        <f>SUMIFS(I$15:I$54,$D$15:$D$54,$D71)</f>
        <v>0</v>
      </c>
      <c r="J71" s="266">
        <f>SUMIFS(J$15:J$54,$D$15:$D$54,$D71)</f>
        <v>0</v>
      </c>
      <c r="K71" s="3"/>
      <c r="L71" s="3"/>
      <c r="M71" s="3"/>
      <c r="N71" s="3"/>
      <c r="O71" s="3"/>
      <c r="P71" s="3"/>
      <c r="Q71" s="3"/>
      <c r="R71" s="3"/>
      <c r="S71" s="3"/>
      <c r="T71" s="3"/>
      <c r="U71" s="3"/>
      <c r="V71" s="3"/>
      <c r="W71" s="3"/>
      <c r="X71" s="3"/>
      <c r="Y71" s="3"/>
      <c r="Z71" s="3"/>
      <c r="AA71" s="3"/>
      <c r="AB71" s="3"/>
      <c r="AC71" s="3"/>
      <c r="AD71" s="3"/>
    </row>
    <row r="72" spans="1:30" ht="15" collapsed="1" x14ac:dyDescent="0.25">
      <c r="A72" s="3"/>
      <c r="B72" s="264" t="s">
        <v>196</v>
      </c>
      <c r="C72" s="265"/>
      <c r="D72" s="3"/>
      <c r="E72" s="266">
        <f>SUM(E61:E71)</f>
        <v>0</v>
      </c>
      <c r="F72" s="266">
        <f>SUM(F61:F71)</f>
        <v>0</v>
      </c>
      <c r="G72" s="3"/>
      <c r="H72" s="260"/>
      <c r="I72" s="266">
        <f>SUM(I61:I71)</f>
        <v>0</v>
      </c>
      <c r="J72" s="266">
        <f>SUM(J61:J71)</f>
        <v>0</v>
      </c>
      <c r="K72" s="3"/>
      <c r="L72" s="3"/>
      <c r="M72" s="3"/>
      <c r="N72" s="3"/>
      <c r="O72" s="3"/>
      <c r="P72" s="3"/>
      <c r="Q72" s="3"/>
      <c r="R72" s="3"/>
      <c r="S72" s="3"/>
      <c r="T72" s="3"/>
      <c r="U72" s="3"/>
      <c r="V72" s="3"/>
      <c r="W72" s="3"/>
      <c r="X72" s="3"/>
      <c r="Y72" s="3"/>
      <c r="Z72" s="3"/>
      <c r="AA72" s="3"/>
      <c r="AB72" s="3"/>
      <c r="AC72" s="3"/>
      <c r="AD72" s="3"/>
    </row>
    <row r="73" spans="1:30" x14ac:dyDescent="0.2">
      <c r="A73" s="3"/>
      <c r="B73" s="3"/>
      <c r="C73" s="259"/>
      <c r="D73" s="3"/>
      <c r="E73" s="3"/>
      <c r="F73" s="3"/>
      <c r="G73" s="3"/>
      <c r="H73" s="260"/>
      <c r="I73" s="3"/>
      <c r="J73" s="3"/>
      <c r="K73" s="3"/>
      <c r="L73" s="3"/>
      <c r="M73" s="3"/>
      <c r="N73" s="3"/>
      <c r="O73" s="3"/>
      <c r="P73" s="3"/>
      <c r="Q73" s="3"/>
      <c r="R73" s="3"/>
      <c r="S73" s="3"/>
      <c r="T73" s="3"/>
      <c r="U73" s="3"/>
      <c r="V73" s="3"/>
      <c r="W73" s="3"/>
      <c r="X73" s="3"/>
      <c r="Y73" s="3"/>
      <c r="Z73" s="3"/>
      <c r="AA73" s="3"/>
      <c r="AB73" s="3"/>
      <c r="AC73" s="3"/>
      <c r="AD73" s="3"/>
    </row>
    <row r="74" spans="1:30" s="269" customFormat="1" ht="12" x14ac:dyDescent="0.2">
      <c r="A74" s="267"/>
      <c r="B74" s="267" t="s">
        <v>194</v>
      </c>
      <c r="C74" s="268"/>
      <c r="D74" s="267"/>
      <c r="E74" s="275" t="str">
        <f>IFERROR(+E72/E8,"")</f>
        <v/>
      </c>
      <c r="F74" s="275" t="str">
        <f t="shared" ref="F74:J74" si="3">IFERROR(+F72/F8,"")</f>
        <v/>
      </c>
      <c r="G74" s="275" t="str">
        <f t="shared" si="3"/>
        <v/>
      </c>
      <c r="H74" s="275"/>
      <c r="I74" s="275" t="str">
        <f t="shared" si="3"/>
        <v/>
      </c>
      <c r="J74" s="275" t="str">
        <f t="shared" si="3"/>
        <v/>
      </c>
      <c r="K74" s="267"/>
      <c r="L74" s="267"/>
      <c r="M74" s="267"/>
      <c r="N74" s="267"/>
      <c r="O74" s="267"/>
      <c r="P74" s="267"/>
      <c r="Q74" s="267"/>
      <c r="R74" s="267"/>
      <c r="S74" s="267"/>
      <c r="T74" s="267"/>
      <c r="U74" s="267"/>
      <c r="V74" s="267"/>
      <c r="W74" s="267"/>
      <c r="X74" s="267"/>
      <c r="Y74" s="267"/>
      <c r="Z74" s="267"/>
      <c r="AA74" s="267"/>
      <c r="AB74" s="267"/>
      <c r="AC74" s="267"/>
      <c r="AD74" s="267"/>
    </row>
    <row r="75" spans="1:30" s="269" customFormat="1" ht="12" x14ac:dyDescent="0.2">
      <c r="A75" s="267"/>
      <c r="B75" s="267" t="s">
        <v>195</v>
      </c>
      <c r="C75" s="268"/>
      <c r="D75" s="267"/>
      <c r="E75" s="275" t="str">
        <f>IFERROR(E60/E8,"")</f>
        <v/>
      </c>
      <c r="F75" s="275" t="str">
        <f t="shared" ref="F75:J75" si="4">IFERROR(F60/F8,"")</f>
        <v/>
      </c>
      <c r="G75" s="275" t="str">
        <f t="shared" si="4"/>
        <v/>
      </c>
      <c r="H75" s="275"/>
      <c r="I75" s="275" t="str">
        <f t="shared" si="4"/>
        <v/>
      </c>
      <c r="J75" s="275" t="str">
        <f t="shared" si="4"/>
        <v/>
      </c>
      <c r="K75" s="267"/>
      <c r="L75" s="267"/>
      <c r="M75" s="267"/>
      <c r="N75" s="267"/>
      <c r="O75" s="267"/>
      <c r="P75" s="267"/>
      <c r="Q75" s="267"/>
      <c r="R75" s="267"/>
      <c r="S75" s="267"/>
      <c r="T75" s="267"/>
      <c r="U75" s="267"/>
      <c r="V75" s="267"/>
      <c r="W75" s="267"/>
      <c r="X75" s="267"/>
      <c r="Y75" s="267"/>
      <c r="Z75" s="267"/>
      <c r="AA75" s="267"/>
      <c r="AB75" s="267"/>
      <c r="AC75" s="267"/>
      <c r="AD75" s="267"/>
    </row>
    <row r="76" spans="1:30" x14ac:dyDescent="0.2">
      <c r="A76" s="3"/>
      <c r="B76" s="3"/>
      <c r="C76" s="259"/>
      <c r="D76" s="3"/>
      <c r="E76" s="3"/>
      <c r="F76" s="3"/>
      <c r="G76" s="3"/>
      <c r="H76" s="260"/>
      <c r="I76" s="3"/>
      <c r="J76" s="3"/>
      <c r="K76" s="3"/>
      <c r="L76" s="3"/>
      <c r="M76" s="3"/>
      <c r="N76" s="3"/>
      <c r="O76" s="3"/>
      <c r="P76" s="3"/>
      <c r="Q76" s="3"/>
      <c r="R76" s="3"/>
      <c r="S76" s="3"/>
      <c r="T76" s="3"/>
      <c r="U76" s="3"/>
      <c r="V76" s="3"/>
      <c r="W76" s="3"/>
      <c r="X76" s="3"/>
      <c r="Y76" s="3"/>
      <c r="Z76" s="3"/>
      <c r="AA76" s="3"/>
      <c r="AB76" s="3"/>
      <c r="AC76" s="3"/>
      <c r="AD76" s="3"/>
    </row>
    <row r="77" spans="1:30" ht="32.25" customHeight="1" x14ac:dyDescent="0.2">
      <c r="A77" s="441" t="s">
        <v>197</v>
      </c>
      <c r="B77" s="441"/>
      <c r="C77" s="441"/>
      <c r="D77" s="441"/>
      <c r="E77" s="441"/>
      <c r="F77" s="441"/>
      <c r="G77" s="441"/>
      <c r="H77" s="441"/>
      <c r="I77" s="441"/>
      <c r="J77" s="441"/>
      <c r="K77" s="3"/>
      <c r="L77" s="3"/>
      <c r="M77" s="3"/>
      <c r="N77" s="3"/>
      <c r="O77" s="3"/>
      <c r="P77" s="3"/>
      <c r="Q77" s="3"/>
      <c r="R77" s="3"/>
      <c r="S77" s="3"/>
      <c r="T77" s="3"/>
      <c r="U77" s="3"/>
      <c r="V77" s="3"/>
      <c r="W77" s="3"/>
      <c r="X77" s="3"/>
      <c r="Y77" s="3"/>
      <c r="Z77" s="3"/>
      <c r="AA77" s="3"/>
      <c r="AB77" s="3"/>
      <c r="AC77" s="3"/>
      <c r="AD77" s="3"/>
    </row>
    <row r="78" spans="1:30" x14ac:dyDescent="0.2">
      <c r="A78" s="3"/>
      <c r="B78" s="3"/>
      <c r="C78" s="259"/>
      <c r="D78" s="3"/>
      <c r="E78" s="3"/>
      <c r="F78" s="3"/>
      <c r="G78" s="3"/>
      <c r="H78" s="260"/>
      <c r="I78" s="3"/>
      <c r="J78" s="3"/>
      <c r="K78" s="3"/>
      <c r="L78" s="3"/>
      <c r="M78" s="3"/>
      <c r="N78" s="3"/>
      <c r="O78" s="3"/>
      <c r="P78" s="3"/>
      <c r="Q78" s="3"/>
      <c r="R78" s="3"/>
      <c r="S78" s="3"/>
      <c r="T78" s="3"/>
      <c r="U78" s="3"/>
      <c r="V78" s="3"/>
      <c r="W78" s="3"/>
      <c r="X78" s="3"/>
      <c r="Y78" s="3"/>
      <c r="Z78" s="3"/>
      <c r="AA78" s="3"/>
      <c r="AB78" s="3"/>
      <c r="AC78" s="3"/>
      <c r="AD78" s="3"/>
    </row>
    <row r="79" spans="1:30" x14ac:dyDescent="0.2">
      <c r="A79" s="3"/>
      <c r="B79" s="3"/>
      <c r="C79" s="259"/>
      <c r="D79" s="3"/>
      <c r="E79" s="3"/>
      <c r="F79" s="3"/>
      <c r="G79" s="3"/>
      <c r="H79" s="260"/>
      <c r="I79" s="3"/>
      <c r="J79" s="3"/>
      <c r="K79" s="3"/>
      <c r="L79" s="3"/>
      <c r="M79" s="3"/>
      <c r="N79" s="3"/>
      <c r="O79" s="3"/>
      <c r="P79" s="3"/>
      <c r="Q79" s="3"/>
      <c r="R79" s="3"/>
      <c r="S79" s="3"/>
      <c r="T79" s="3"/>
      <c r="U79" s="3"/>
      <c r="V79" s="3"/>
      <c r="W79" s="3"/>
      <c r="X79" s="3"/>
      <c r="Y79" s="3"/>
      <c r="Z79" s="3"/>
      <c r="AA79" s="3"/>
      <c r="AB79" s="3"/>
      <c r="AC79" s="3"/>
      <c r="AD79" s="3"/>
    </row>
    <row r="80" spans="1:30" x14ac:dyDescent="0.2">
      <c r="A80" s="3"/>
      <c r="B80" s="3"/>
      <c r="C80" s="259"/>
      <c r="D80" s="3"/>
      <c r="E80" s="3"/>
      <c r="F80" s="3"/>
      <c r="G80" s="3"/>
      <c r="H80" s="260"/>
      <c r="I80" s="3"/>
      <c r="J80" s="3"/>
      <c r="K80" s="3"/>
      <c r="L80" s="3"/>
      <c r="M80" s="3"/>
      <c r="N80" s="3"/>
      <c r="O80" s="3"/>
      <c r="P80" s="3"/>
      <c r="Q80" s="3"/>
      <c r="R80" s="3"/>
      <c r="S80" s="3"/>
      <c r="T80" s="3"/>
      <c r="U80" s="3"/>
      <c r="V80" s="3"/>
      <c r="W80" s="3"/>
      <c r="X80" s="3"/>
      <c r="Y80" s="3"/>
      <c r="Z80" s="3"/>
      <c r="AA80" s="3"/>
      <c r="AB80" s="3"/>
      <c r="AC80" s="3"/>
      <c r="AD80" s="3"/>
    </row>
    <row r="81" spans="1:30" x14ac:dyDescent="0.2">
      <c r="A81" s="3"/>
      <c r="B81" s="3"/>
      <c r="C81" s="259"/>
      <c r="D81" s="3"/>
      <c r="E81" s="3"/>
      <c r="F81" s="3"/>
      <c r="G81" s="3"/>
      <c r="H81" s="260"/>
      <c r="I81" s="3"/>
      <c r="J81" s="3"/>
      <c r="K81" s="3"/>
      <c r="L81" s="3"/>
      <c r="M81" s="3"/>
      <c r="N81" s="3"/>
      <c r="O81" s="3"/>
      <c r="P81" s="3"/>
      <c r="Q81" s="3"/>
      <c r="R81" s="3"/>
      <c r="S81" s="3"/>
      <c r="T81" s="3"/>
      <c r="U81" s="3"/>
      <c r="V81" s="3"/>
      <c r="W81" s="3"/>
      <c r="X81" s="3"/>
      <c r="Y81" s="3"/>
      <c r="Z81" s="3"/>
      <c r="AA81" s="3"/>
      <c r="AB81" s="3"/>
      <c r="AC81" s="3"/>
      <c r="AD81" s="3"/>
    </row>
    <row r="82" spans="1:30" x14ac:dyDescent="0.2">
      <c r="A82" s="3"/>
      <c r="B82" s="3"/>
      <c r="C82" s="259"/>
      <c r="D82" s="3"/>
      <c r="E82" s="3"/>
      <c r="F82" s="3"/>
      <c r="G82" s="3"/>
      <c r="H82" s="260"/>
      <c r="I82" s="3"/>
      <c r="J82" s="3"/>
      <c r="K82" s="3"/>
      <c r="L82" s="3"/>
      <c r="M82" s="3"/>
      <c r="N82" s="3"/>
      <c r="O82" s="3"/>
      <c r="P82" s="3"/>
      <c r="Q82" s="3"/>
      <c r="R82" s="3"/>
      <c r="S82" s="3"/>
      <c r="T82" s="3"/>
      <c r="U82" s="3"/>
      <c r="V82" s="3"/>
      <c r="W82" s="3"/>
      <c r="X82" s="3"/>
      <c r="Y82" s="3"/>
      <c r="Z82" s="3"/>
      <c r="AA82" s="3"/>
      <c r="AB82" s="3"/>
      <c r="AC82" s="3"/>
      <c r="AD82" s="3"/>
    </row>
    <row r="83" spans="1:30" x14ac:dyDescent="0.2">
      <c r="A83" s="3"/>
      <c r="B83" s="3"/>
      <c r="C83" s="259"/>
      <c r="D83" s="3"/>
      <c r="E83" s="3"/>
      <c r="F83" s="3"/>
      <c r="G83" s="3"/>
      <c r="H83" s="260"/>
      <c r="I83" s="3"/>
      <c r="J83" s="3"/>
      <c r="K83" s="3"/>
      <c r="L83" s="3"/>
      <c r="M83" s="3"/>
      <c r="N83" s="3"/>
      <c r="O83" s="3"/>
      <c r="P83" s="3"/>
      <c r="Q83" s="3"/>
      <c r="R83" s="3"/>
      <c r="S83" s="3"/>
      <c r="T83" s="3"/>
      <c r="U83" s="3"/>
      <c r="V83" s="3"/>
      <c r="W83" s="3"/>
      <c r="X83" s="3"/>
      <c r="Y83" s="3"/>
      <c r="Z83" s="3"/>
      <c r="AA83" s="3"/>
      <c r="AB83" s="3"/>
      <c r="AC83" s="3"/>
      <c r="AD83" s="3"/>
    </row>
    <row r="84" spans="1:30" x14ac:dyDescent="0.2">
      <c r="A84" s="3"/>
      <c r="B84" s="3"/>
      <c r="C84" s="259"/>
      <c r="D84" s="3"/>
      <c r="E84" s="3"/>
      <c r="F84" s="3"/>
      <c r="G84" s="3"/>
      <c r="H84" s="260"/>
      <c r="I84" s="3"/>
      <c r="J84" s="3"/>
      <c r="K84" s="3"/>
      <c r="L84" s="3"/>
      <c r="M84" s="3"/>
      <c r="N84" s="3"/>
      <c r="O84" s="3"/>
      <c r="P84" s="3"/>
      <c r="Q84" s="3"/>
      <c r="R84" s="3"/>
      <c r="S84" s="3"/>
      <c r="T84" s="3"/>
      <c r="U84" s="3"/>
      <c r="V84" s="3"/>
      <c r="W84" s="3"/>
      <c r="X84" s="3"/>
      <c r="Y84" s="3"/>
      <c r="Z84" s="3"/>
      <c r="AA84" s="3"/>
      <c r="AB84" s="3"/>
      <c r="AC84" s="3"/>
      <c r="AD84" s="3"/>
    </row>
    <row r="85" spans="1:30" x14ac:dyDescent="0.2">
      <c r="A85" s="3"/>
      <c r="B85" s="3"/>
      <c r="C85" s="259"/>
      <c r="D85" s="3"/>
      <c r="E85" s="3"/>
      <c r="F85" s="3"/>
      <c r="G85" s="3"/>
      <c r="H85" s="260"/>
      <c r="I85" s="3"/>
      <c r="J85" s="3"/>
      <c r="K85" s="3"/>
      <c r="L85" s="3"/>
      <c r="M85" s="3"/>
      <c r="N85" s="3"/>
      <c r="O85" s="3"/>
      <c r="P85" s="3"/>
      <c r="Q85" s="3"/>
      <c r="R85" s="3"/>
      <c r="S85" s="3"/>
      <c r="T85" s="3"/>
      <c r="U85" s="3"/>
      <c r="V85" s="3"/>
      <c r="W85" s="3"/>
      <c r="X85" s="3"/>
      <c r="Y85" s="3"/>
      <c r="Z85" s="3"/>
      <c r="AA85" s="3"/>
      <c r="AB85" s="3"/>
      <c r="AC85" s="3"/>
      <c r="AD85" s="3"/>
    </row>
    <row r="86" spans="1:30" x14ac:dyDescent="0.2">
      <c r="A86" s="3"/>
      <c r="B86" s="3"/>
      <c r="C86" s="259"/>
      <c r="D86" s="3"/>
      <c r="E86" s="3"/>
      <c r="F86" s="3"/>
      <c r="G86" s="3"/>
      <c r="H86" s="260"/>
      <c r="I86" s="3"/>
      <c r="J86" s="3"/>
      <c r="K86" s="3"/>
      <c r="L86" s="3"/>
      <c r="M86" s="3"/>
      <c r="N86" s="3"/>
      <c r="O86" s="3"/>
      <c r="P86" s="3"/>
      <c r="Q86" s="3"/>
      <c r="R86" s="3"/>
      <c r="S86" s="3"/>
      <c r="T86" s="3"/>
      <c r="U86" s="3"/>
      <c r="V86" s="3"/>
      <c r="W86" s="3"/>
      <c r="X86" s="3"/>
      <c r="Y86" s="3"/>
      <c r="Z86" s="3"/>
      <c r="AA86" s="3"/>
      <c r="AB86" s="3"/>
      <c r="AC86" s="3"/>
      <c r="AD86" s="3"/>
    </row>
    <row r="87" spans="1:30" x14ac:dyDescent="0.2">
      <c r="A87" s="3"/>
      <c r="B87" s="3"/>
      <c r="C87" s="259"/>
      <c r="D87" s="3"/>
      <c r="E87" s="3"/>
      <c r="F87" s="3"/>
      <c r="G87" s="3"/>
      <c r="H87" s="260"/>
      <c r="I87" s="3"/>
      <c r="J87" s="3"/>
      <c r="K87" s="3"/>
      <c r="L87" s="3"/>
      <c r="M87" s="3"/>
      <c r="N87" s="3"/>
      <c r="O87" s="3"/>
      <c r="P87" s="3"/>
      <c r="Q87" s="3"/>
      <c r="R87" s="3"/>
      <c r="S87" s="3"/>
      <c r="T87" s="3"/>
      <c r="U87" s="3"/>
      <c r="V87" s="3"/>
      <c r="W87" s="3"/>
      <c r="X87" s="3"/>
      <c r="Y87" s="3"/>
      <c r="Z87" s="3"/>
      <c r="AA87" s="3"/>
      <c r="AB87" s="3"/>
      <c r="AC87" s="3"/>
      <c r="AD87" s="3"/>
    </row>
    <row r="88" spans="1:30" x14ac:dyDescent="0.2">
      <c r="A88" s="3"/>
      <c r="B88" s="3"/>
      <c r="C88" s="259"/>
      <c r="D88" s="3"/>
      <c r="E88" s="3"/>
      <c r="F88" s="3"/>
      <c r="G88" s="3"/>
      <c r="H88" s="260"/>
      <c r="I88" s="3"/>
      <c r="J88" s="3"/>
      <c r="K88" s="3"/>
      <c r="L88" s="3"/>
      <c r="M88" s="3"/>
      <c r="N88" s="3"/>
      <c r="O88" s="3"/>
      <c r="P88" s="3"/>
      <c r="Q88" s="3"/>
      <c r="R88" s="3"/>
      <c r="S88" s="3"/>
      <c r="T88" s="3"/>
      <c r="U88" s="3"/>
      <c r="V88" s="3"/>
      <c r="W88" s="3"/>
      <c r="X88" s="3"/>
      <c r="Y88" s="3"/>
      <c r="Z88" s="3"/>
      <c r="AA88" s="3"/>
      <c r="AB88" s="3"/>
      <c r="AC88" s="3"/>
      <c r="AD88" s="3"/>
    </row>
    <row r="89" spans="1:30" x14ac:dyDescent="0.2">
      <c r="A89" s="3"/>
      <c r="B89" s="3"/>
      <c r="C89" s="259"/>
      <c r="D89" s="3"/>
      <c r="E89" s="3"/>
      <c r="F89" s="3"/>
      <c r="G89" s="3"/>
      <c r="H89" s="260"/>
      <c r="I89" s="3"/>
      <c r="J89" s="3"/>
      <c r="K89" s="3"/>
      <c r="L89" s="3"/>
      <c r="M89" s="3"/>
      <c r="N89" s="3"/>
      <c r="O89" s="3"/>
      <c r="P89" s="3"/>
      <c r="Q89" s="3"/>
      <c r="R89" s="3"/>
      <c r="S89" s="3"/>
      <c r="T89" s="3"/>
      <c r="U89" s="3"/>
      <c r="V89" s="3"/>
      <c r="W89" s="3"/>
      <c r="X89" s="3"/>
      <c r="Y89" s="3"/>
      <c r="Z89" s="3"/>
      <c r="AA89" s="3"/>
      <c r="AB89" s="3"/>
      <c r="AC89" s="3"/>
      <c r="AD89" s="3"/>
    </row>
    <row r="90" spans="1:30" x14ac:dyDescent="0.2">
      <c r="A90" s="3"/>
      <c r="B90" s="3"/>
      <c r="C90" s="259"/>
      <c r="D90" s="3"/>
      <c r="E90" s="3"/>
      <c r="F90" s="3"/>
      <c r="G90" s="3"/>
      <c r="H90" s="260"/>
      <c r="I90" s="3"/>
      <c r="J90" s="3"/>
      <c r="K90" s="3"/>
      <c r="L90" s="3"/>
      <c r="M90" s="3"/>
      <c r="N90" s="3"/>
      <c r="O90" s="3"/>
      <c r="P90" s="3"/>
      <c r="Q90" s="3"/>
      <c r="R90" s="3"/>
      <c r="S90" s="3"/>
      <c r="T90" s="3"/>
      <c r="U90" s="3"/>
      <c r="V90" s="3"/>
      <c r="W90" s="3"/>
      <c r="X90" s="3"/>
      <c r="Y90" s="3"/>
      <c r="Z90" s="3"/>
      <c r="AA90" s="3"/>
      <c r="AB90" s="3"/>
      <c r="AC90" s="3"/>
      <c r="AD90" s="3"/>
    </row>
    <row r="91" spans="1:30" x14ac:dyDescent="0.2">
      <c r="A91" s="3"/>
      <c r="B91" s="3"/>
      <c r="C91" s="259"/>
      <c r="D91" s="3"/>
      <c r="E91" s="3"/>
      <c r="F91" s="3"/>
      <c r="G91" s="3"/>
      <c r="H91" s="260"/>
      <c r="I91" s="3"/>
      <c r="J91" s="3"/>
      <c r="K91" s="3"/>
      <c r="L91" s="3"/>
      <c r="M91" s="3"/>
      <c r="N91" s="3"/>
      <c r="O91" s="3"/>
      <c r="P91" s="3"/>
      <c r="Q91" s="3"/>
      <c r="R91" s="3"/>
      <c r="S91" s="3"/>
      <c r="T91" s="3"/>
      <c r="U91" s="3"/>
      <c r="V91" s="3"/>
      <c r="W91" s="3"/>
      <c r="X91" s="3"/>
      <c r="Y91" s="3"/>
      <c r="Z91" s="3"/>
      <c r="AA91" s="3"/>
      <c r="AB91" s="3"/>
      <c r="AC91" s="3"/>
      <c r="AD91" s="3"/>
    </row>
    <row r="92" spans="1:30" x14ac:dyDescent="0.2">
      <c r="A92" s="3"/>
      <c r="B92" s="3"/>
      <c r="C92" s="259"/>
      <c r="D92" s="3"/>
      <c r="E92" s="3"/>
      <c r="F92" s="3"/>
      <c r="G92" s="3"/>
      <c r="H92" s="260"/>
      <c r="I92" s="3"/>
      <c r="J92" s="3"/>
      <c r="K92" s="3"/>
      <c r="L92" s="3"/>
      <c r="M92" s="3"/>
      <c r="N92" s="3"/>
      <c r="O92" s="3"/>
      <c r="P92" s="3"/>
      <c r="Q92" s="3"/>
      <c r="R92" s="3"/>
      <c r="S92" s="3"/>
      <c r="T92" s="3"/>
      <c r="U92" s="3"/>
      <c r="V92" s="3"/>
      <c r="W92" s="3"/>
      <c r="X92" s="3"/>
      <c r="Y92" s="3"/>
      <c r="Z92" s="3"/>
      <c r="AA92" s="3"/>
      <c r="AB92" s="3"/>
      <c r="AC92" s="3"/>
      <c r="AD92" s="3"/>
    </row>
    <row r="93" spans="1:30" x14ac:dyDescent="0.2">
      <c r="A93" s="3"/>
      <c r="B93" s="3"/>
      <c r="C93" s="259"/>
      <c r="D93" s="3"/>
      <c r="E93" s="3"/>
      <c r="F93" s="3"/>
      <c r="G93" s="3"/>
      <c r="H93" s="260"/>
      <c r="I93" s="3"/>
      <c r="J93" s="3"/>
      <c r="K93" s="3"/>
      <c r="L93" s="3"/>
      <c r="M93" s="3"/>
      <c r="N93" s="3"/>
      <c r="O93" s="3"/>
      <c r="P93" s="3"/>
      <c r="Q93" s="3"/>
      <c r="R93" s="3"/>
      <c r="S93" s="3"/>
      <c r="T93" s="3"/>
      <c r="U93" s="3"/>
      <c r="V93" s="3"/>
      <c r="W93" s="3"/>
      <c r="X93" s="3"/>
      <c r="Y93" s="3"/>
      <c r="Z93" s="3"/>
      <c r="AA93" s="3"/>
      <c r="AB93" s="3"/>
      <c r="AC93" s="3"/>
      <c r="AD93" s="3"/>
    </row>
    <row r="94" spans="1:30" x14ac:dyDescent="0.2">
      <c r="A94" s="3"/>
      <c r="B94" s="3"/>
      <c r="C94" s="259"/>
      <c r="D94" s="3"/>
      <c r="E94" s="3"/>
      <c r="F94" s="3"/>
      <c r="G94" s="3"/>
      <c r="H94" s="260"/>
      <c r="I94" s="3"/>
      <c r="J94" s="3"/>
      <c r="K94" s="3"/>
      <c r="L94" s="3"/>
      <c r="M94" s="3"/>
      <c r="N94" s="3"/>
      <c r="O94" s="3"/>
      <c r="P94" s="3"/>
      <c r="Q94" s="3"/>
      <c r="R94" s="3"/>
      <c r="S94" s="3"/>
      <c r="T94" s="3"/>
      <c r="U94" s="3"/>
      <c r="V94" s="3"/>
      <c r="W94" s="3"/>
      <c r="X94" s="3"/>
      <c r="Y94" s="3"/>
      <c r="Z94" s="3"/>
      <c r="AA94" s="3"/>
      <c r="AB94" s="3"/>
      <c r="AC94" s="3"/>
      <c r="AD94" s="3"/>
    </row>
    <row r="95" spans="1:30" x14ac:dyDescent="0.2">
      <c r="A95" s="3"/>
      <c r="B95" s="3"/>
      <c r="C95" s="259"/>
      <c r="D95" s="3"/>
      <c r="E95" s="3"/>
      <c r="F95" s="3"/>
      <c r="G95" s="3"/>
      <c r="H95" s="260"/>
      <c r="I95" s="3"/>
      <c r="J95" s="3"/>
      <c r="K95" s="3"/>
      <c r="L95" s="3"/>
      <c r="M95" s="3"/>
      <c r="N95" s="3"/>
      <c r="O95" s="3"/>
      <c r="P95" s="3"/>
      <c r="Q95" s="3"/>
      <c r="R95" s="3"/>
      <c r="S95" s="3"/>
      <c r="T95" s="3"/>
      <c r="U95" s="3"/>
      <c r="V95" s="3"/>
      <c r="W95" s="3"/>
      <c r="X95" s="3"/>
      <c r="Y95" s="3"/>
      <c r="Z95" s="3"/>
      <c r="AA95" s="3"/>
      <c r="AB95" s="3"/>
      <c r="AC95" s="3"/>
      <c r="AD95" s="3"/>
    </row>
    <row r="96" spans="1:30" x14ac:dyDescent="0.2">
      <c r="A96" s="3"/>
      <c r="B96" s="3"/>
      <c r="C96" s="259"/>
      <c r="D96" s="3"/>
      <c r="E96" s="3"/>
      <c r="F96" s="3"/>
      <c r="G96" s="3"/>
      <c r="H96" s="260"/>
      <c r="I96" s="3"/>
      <c r="J96" s="3"/>
      <c r="K96" s="3"/>
      <c r="L96" s="3"/>
      <c r="M96" s="3"/>
      <c r="N96" s="3"/>
      <c r="O96" s="3"/>
      <c r="P96" s="3"/>
      <c r="Q96" s="3"/>
      <c r="R96" s="3"/>
      <c r="S96" s="3"/>
      <c r="T96" s="3"/>
      <c r="U96" s="3"/>
      <c r="V96" s="3"/>
      <c r="W96" s="3"/>
      <c r="X96" s="3"/>
      <c r="Y96" s="3"/>
      <c r="Z96" s="3"/>
      <c r="AA96" s="3"/>
      <c r="AB96" s="3"/>
      <c r="AC96" s="3"/>
      <c r="AD96" s="3"/>
    </row>
    <row r="97" spans="1:30" x14ac:dyDescent="0.2">
      <c r="A97" s="3"/>
      <c r="B97" s="3"/>
      <c r="C97" s="259"/>
      <c r="D97" s="3"/>
      <c r="E97" s="3"/>
      <c r="F97" s="3"/>
      <c r="G97" s="3"/>
      <c r="H97" s="260"/>
      <c r="I97" s="3"/>
      <c r="J97" s="3"/>
      <c r="K97" s="3"/>
      <c r="L97" s="3"/>
      <c r="M97" s="3"/>
      <c r="N97" s="3"/>
      <c r="O97" s="3"/>
      <c r="P97" s="3"/>
      <c r="Q97" s="3"/>
      <c r="R97" s="3"/>
      <c r="S97" s="3"/>
      <c r="T97" s="3"/>
      <c r="U97" s="3"/>
      <c r="V97" s="3"/>
      <c r="W97" s="3"/>
      <c r="X97" s="3"/>
      <c r="Y97" s="3"/>
      <c r="Z97" s="3"/>
      <c r="AA97" s="3"/>
      <c r="AB97" s="3"/>
      <c r="AC97" s="3"/>
      <c r="AD97" s="3"/>
    </row>
    <row r="98" spans="1:30" x14ac:dyDescent="0.2">
      <c r="A98" s="3"/>
      <c r="B98" s="3"/>
      <c r="C98" s="259"/>
      <c r="D98" s="3"/>
      <c r="E98" s="3"/>
      <c r="F98" s="3"/>
      <c r="G98" s="3"/>
      <c r="H98" s="260"/>
      <c r="I98" s="3"/>
      <c r="J98" s="3"/>
      <c r="K98" s="3"/>
      <c r="L98" s="3"/>
      <c r="M98" s="3"/>
      <c r="N98" s="3"/>
      <c r="O98" s="3"/>
      <c r="P98" s="3"/>
      <c r="Q98" s="3"/>
      <c r="R98" s="3"/>
      <c r="S98" s="3"/>
      <c r="T98" s="3"/>
      <c r="U98" s="3"/>
      <c r="V98" s="3"/>
      <c r="W98" s="3"/>
      <c r="X98" s="3"/>
      <c r="Y98" s="3"/>
      <c r="Z98" s="3"/>
      <c r="AA98" s="3"/>
      <c r="AB98" s="3"/>
      <c r="AC98" s="3"/>
      <c r="AD98" s="3"/>
    </row>
    <row r="99" spans="1:30" x14ac:dyDescent="0.2">
      <c r="A99" s="3"/>
      <c r="B99" s="3"/>
      <c r="C99" s="259"/>
      <c r="D99" s="3"/>
      <c r="E99" s="3"/>
      <c r="F99" s="3"/>
      <c r="G99" s="3"/>
      <c r="H99" s="260"/>
      <c r="I99" s="3"/>
      <c r="J99" s="3"/>
      <c r="K99" s="3"/>
      <c r="L99" s="3"/>
      <c r="M99" s="3"/>
      <c r="N99" s="3"/>
      <c r="O99" s="3"/>
      <c r="P99" s="3"/>
      <c r="Q99" s="3"/>
      <c r="R99" s="3"/>
      <c r="S99" s="3"/>
      <c r="T99" s="3"/>
      <c r="U99" s="3"/>
      <c r="V99" s="3"/>
      <c r="W99" s="3"/>
      <c r="X99" s="3"/>
      <c r="Y99" s="3"/>
      <c r="Z99" s="3"/>
      <c r="AA99" s="3"/>
      <c r="AB99" s="3"/>
      <c r="AC99" s="3"/>
      <c r="AD99" s="3"/>
    </row>
    <row r="100" spans="1:30" x14ac:dyDescent="0.2">
      <c r="A100" s="3"/>
      <c r="B100" s="3"/>
      <c r="C100" s="259"/>
      <c r="D100" s="3"/>
      <c r="E100" s="3"/>
      <c r="F100" s="3"/>
      <c r="G100" s="3"/>
      <c r="H100" s="260"/>
      <c r="I100" s="3"/>
      <c r="J100" s="3"/>
      <c r="K100" s="3"/>
      <c r="L100" s="3"/>
      <c r="M100" s="3"/>
      <c r="N100" s="3"/>
      <c r="O100" s="3"/>
      <c r="P100" s="3"/>
      <c r="Q100" s="3"/>
      <c r="R100" s="3"/>
      <c r="S100" s="3"/>
      <c r="T100" s="3"/>
      <c r="U100" s="3"/>
      <c r="V100" s="3"/>
      <c r="W100" s="3"/>
      <c r="X100" s="3"/>
      <c r="Y100" s="3"/>
      <c r="Z100" s="3"/>
      <c r="AA100" s="3"/>
      <c r="AB100" s="3"/>
      <c r="AC100" s="3"/>
      <c r="AD100" s="3"/>
    </row>
    <row r="101" spans="1:30" x14ac:dyDescent="0.2">
      <c r="A101" s="3"/>
      <c r="B101" s="3"/>
      <c r="C101" s="259"/>
      <c r="D101" s="3"/>
      <c r="E101" s="3"/>
      <c r="F101" s="3"/>
      <c r="G101" s="3"/>
      <c r="H101" s="260"/>
      <c r="I101" s="3"/>
      <c r="J101" s="3"/>
      <c r="K101" s="3"/>
      <c r="L101" s="3"/>
      <c r="M101" s="3"/>
      <c r="N101" s="3"/>
      <c r="O101" s="3"/>
      <c r="P101" s="3"/>
      <c r="Q101" s="3"/>
      <c r="R101" s="3"/>
      <c r="S101" s="3"/>
      <c r="T101" s="3"/>
      <c r="U101" s="3"/>
      <c r="V101" s="3"/>
      <c r="W101" s="3"/>
      <c r="X101" s="3"/>
      <c r="Y101" s="3"/>
      <c r="Z101" s="3"/>
      <c r="AA101" s="3"/>
      <c r="AB101" s="3"/>
      <c r="AC101" s="3"/>
      <c r="AD101" s="3"/>
    </row>
    <row r="102" spans="1:30" x14ac:dyDescent="0.2">
      <c r="A102" s="3"/>
      <c r="B102" s="3"/>
      <c r="C102" s="259"/>
      <c r="D102" s="3"/>
      <c r="E102" s="3"/>
      <c r="F102" s="3"/>
      <c r="G102" s="3"/>
      <c r="H102" s="260"/>
      <c r="I102" s="3"/>
      <c r="J102" s="3"/>
      <c r="K102" s="3"/>
      <c r="L102" s="3"/>
      <c r="M102" s="3"/>
      <c r="N102" s="3"/>
      <c r="O102" s="3"/>
      <c r="P102" s="3"/>
      <c r="Q102" s="3"/>
      <c r="R102" s="3"/>
      <c r="S102" s="3"/>
      <c r="T102" s="3"/>
      <c r="U102" s="3"/>
      <c r="V102" s="3"/>
      <c r="W102" s="3"/>
      <c r="X102" s="3"/>
      <c r="Y102" s="3"/>
      <c r="Z102" s="3"/>
      <c r="AA102" s="3"/>
      <c r="AB102" s="3"/>
      <c r="AC102" s="3"/>
      <c r="AD102" s="3"/>
    </row>
    <row r="103" spans="1:30" x14ac:dyDescent="0.2">
      <c r="A103" s="3"/>
      <c r="B103" s="3"/>
      <c r="C103" s="259"/>
      <c r="D103" s="3"/>
      <c r="E103" s="3"/>
      <c r="F103" s="3"/>
      <c r="G103" s="3"/>
      <c r="H103" s="260"/>
      <c r="I103" s="3"/>
      <c r="J103" s="3"/>
      <c r="K103" s="3"/>
      <c r="L103" s="3"/>
      <c r="M103" s="3"/>
      <c r="N103" s="3"/>
      <c r="O103" s="3"/>
      <c r="P103" s="3"/>
      <c r="Q103" s="3"/>
      <c r="R103" s="3"/>
      <c r="S103" s="3"/>
      <c r="T103" s="3"/>
      <c r="U103" s="3"/>
      <c r="V103" s="3"/>
      <c r="W103" s="3"/>
      <c r="X103" s="3"/>
      <c r="Y103" s="3"/>
      <c r="Z103" s="3"/>
      <c r="AA103" s="3"/>
      <c r="AB103" s="3"/>
      <c r="AC103" s="3"/>
      <c r="AD103" s="3"/>
    </row>
    <row r="104" spans="1:30" x14ac:dyDescent="0.2">
      <c r="A104" s="3"/>
      <c r="B104" s="3"/>
      <c r="C104" s="259"/>
      <c r="D104" s="3"/>
      <c r="E104" s="3"/>
      <c r="F104" s="3"/>
      <c r="G104" s="3"/>
      <c r="H104" s="260"/>
      <c r="I104" s="3"/>
      <c r="J104" s="3"/>
      <c r="K104" s="3"/>
      <c r="L104" s="3"/>
      <c r="M104" s="3"/>
      <c r="N104" s="3"/>
      <c r="O104" s="3"/>
      <c r="P104" s="3"/>
      <c r="Q104" s="3"/>
      <c r="R104" s="3"/>
      <c r="S104" s="3"/>
      <c r="T104" s="3"/>
      <c r="U104" s="3"/>
      <c r="V104" s="3"/>
      <c r="W104" s="3"/>
      <c r="X104" s="3"/>
      <c r="Y104" s="3"/>
      <c r="Z104" s="3"/>
      <c r="AA104" s="3"/>
      <c r="AB104" s="3"/>
      <c r="AC104" s="3"/>
      <c r="AD104" s="3"/>
    </row>
    <row r="105" spans="1:30" x14ac:dyDescent="0.2">
      <c r="A105" s="3"/>
      <c r="B105" s="3"/>
      <c r="C105" s="259"/>
      <c r="D105" s="3"/>
      <c r="E105" s="3"/>
      <c r="F105" s="3"/>
      <c r="G105" s="3"/>
      <c r="H105" s="260"/>
      <c r="I105" s="3"/>
      <c r="J105" s="3"/>
      <c r="K105" s="3"/>
      <c r="L105" s="3"/>
      <c r="M105" s="3"/>
      <c r="N105" s="3"/>
      <c r="O105" s="3"/>
      <c r="P105" s="3"/>
      <c r="Q105" s="3"/>
      <c r="R105" s="3"/>
      <c r="S105" s="3"/>
      <c r="T105" s="3"/>
      <c r="U105" s="3"/>
      <c r="V105" s="3"/>
      <c r="W105" s="3"/>
      <c r="X105" s="3"/>
      <c r="Y105" s="3"/>
      <c r="Z105" s="3"/>
      <c r="AA105" s="3"/>
      <c r="AB105" s="3"/>
      <c r="AC105" s="3"/>
      <c r="AD105" s="3"/>
    </row>
    <row r="106" spans="1:30" x14ac:dyDescent="0.2">
      <c r="A106" s="3"/>
      <c r="B106" s="3"/>
      <c r="C106" s="259"/>
      <c r="D106" s="3"/>
      <c r="E106" s="3"/>
      <c r="F106" s="3"/>
      <c r="G106" s="3"/>
      <c r="H106" s="260"/>
      <c r="I106" s="3"/>
      <c r="J106" s="3"/>
      <c r="K106" s="3"/>
      <c r="L106" s="3"/>
      <c r="M106" s="3"/>
      <c r="N106" s="3"/>
      <c r="O106" s="3"/>
      <c r="P106" s="3"/>
      <c r="Q106" s="3"/>
      <c r="R106" s="3"/>
      <c r="S106" s="3"/>
      <c r="T106" s="3"/>
      <c r="U106" s="3"/>
      <c r="V106" s="3"/>
      <c r="W106" s="3"/>
      <c r="X106" s="3"/>
      <c r="Y106" s="3"/>
      <c r="Z106" s="3"/>
      <c r="AA106" s="3"/>
      <c r="AB106" s="3"/>
      <c r="AC106" s="3"/>
      <c r="AD106" s="3"/>
    </row>
    <row r="107" spans="1:30" x14ac:dyDescent="0.2">
      <c r="A107" s="3"/>
      <c r="B107" s="3"/>
      <c r="C107" s="259"/>
      <c r="D107" s="3"/>
      <c r="E107" s="3"/>
      <c r="F107" s="3"/>
      <c r="G107" s="3"/>
      <c r="H107" s="260"/>
      <c r="I107" s="3"/>
      <c r="J107" s="3"/>
      <c r="K107" s="3"/>
      <c r="L107" s="3"/>
      <c r="M107" s="3"/>
      <c r="N107" s="3"/>
      <c r="O107" s="3"/>
      <c r="P107" s="3"/>
      <c r="Q107" s="3"/>
      <c r="R107" s="3"/>
      <c r="S107" s="3"/>
      <c r="T107" s="3"/>
      <c r="U107" s="3"/>
      <c r="V107" s="3"/>
      <c r="W107" s="3"/>
      <c r="X107" s="3"/>
      <c r="Y107" s="3"/>
      <c r="Z107" s="3"/>
      <c r="AA107" s="3"/>
      <c r="AB107" s="3"/>
      <c r="AC107" s="3"/>
      <c r="AD107" s="3"/>
    </row>
    <row r="108" spans="1:30" x14ac:dyDescent="0.2">
      <c r="A108" s="3"/>
      <c r="B108" s="3"/>
      <c r="C108" s="259"/>
      <c r="D108" s="3"/>
      <c r="E108" s="3"/>
      <c r="F108" s="3"/>
      <c r="G108" s="3"/>
      <c r="H108" s="260"/>
      <c r="I108" s="3"/>
      <c r="J108" s="3"/>
      <c r="K108" s="3"/>
      <c r="L108" s="3"/>
      <c r="M108" s="3"/>
      <c r="N108" s="3"/>
      <c r="O108" s="3"/>
      <c r="P108" s="3"/>
      <c r="Q108" s="3"/>
      <c r="R108" s="3"/>
      <c r="S108" s="3"/>
      <c r="T108" s="3"/>
      <c r="U108" s="3"/>
      <c r="V108" s="3"/>
      <c r="W108" s="3"/>
      <c r="X108" s="3"/>
      <c r="Y108" s="3"/>
      <c r="Z108" s="3"/>
      <c r="AA108" s="3"/>
      <c r="AB108" s="3"/>
      <c r="AC108" s="3"/>
      <c r="AD108" s="3"/>
    </row>
    <row r="109" spans="1:30" x14ac:dyDescent="0.2">
      <c r="A109" s="3"/>
      <c r="B109" s="3"/>
      <c r="C109" s="259"/>
      <c r="D109" s="3"/>
      <c r="E109" s="3"/>
      <c r="F109" s="3"/>
      <c r="G109" s="3"/>
      <c r="H109" s="260"/>
      <c r="I109" s="3"/>
      <c r="J109" s="3"/>
      <c r="K109" s="3"/>
      <c r="L109" s="3"/>
      <c r="M109" s="3"/>
      <c r="N109" s="3"/>
      <c r="O109" s="3"/>
      <c r="P109" s="3"/>
      <c r="Q109" s="3"/>
      <c r="R109" s="3"/>
      <c r="S109" s="3"/>
      <c r="T109" s="3"/>
      <c r="U109" s="3"/>
      <c r="V109" s="3"/>
      <c r="W109" s="3"/>
      <c r="X109" s="3"/>
      <c r="Y109" s="3"/>
      <c r="Z109" s="3"/>
      <c r="AA109" s="3"/>
      <c r="AB109" s="3"/>
      <c r="AC109" s="3"/>
      <c r="AD109" s="3"/>
    </row>
    <row r="110" spans="1:30" x14ac:dyDescent="0.2">
      <c r="A110" s="3"/>
      <c r="B110" s="3"/>
      <c r="C110" s="259"/>
      <c r="D110" s="3"/>
      <c r="E110" s="3"/>
      <c r="F110" s="3"/>
      <c r="G110" s="3"/>
      <c r="H110" s="260"/>
      <c r="I110" s="3"/>
      <c r="J110" s="3"/>
      <c r="K110" s="3"/>
      <c r="L110" s="3"/>
      <c r="M110" s="3"/>
      <c r="N110" s="3"/>
      <c r="O110" s="3"/>
      <c r="P110" s="3"/>
      <c r="Q110" s="3"/>
      <c r="R110" s="3"/>
      <c r="S110" s="3"/>
      <c r="T110" s="3"/>
      <c r="U110" s="3"/>
      <c r="V110" s="3"/>
      <c r="W110" s="3"/>
      <c r="X110" s="3"/>
      <c r="Y110" s="3"/>
      <c r="Z110" s="3"/>
      <c r="AA110" s="3"/>
      <c r="AB110" s="3"/>
      <c r="AC110" s="3"/>
      <c r="AD110" s="3"/>
    </row>
    <row r="111" spans="1:30" x14ac:dyDescent="0.2">
      <c r="A111" s="3"/>
      <c r="B111" s="3"/>
      <c r="C111" s="259"/>
      <c r="D111" s="3"/>
      <c r="E111" s="3"/>
      <c r="F111" s="3"/>
      <c r="G111" s="3"/>
      <c r="H111" s="260"/>
      <c r="I111" s="3"/>
      <c r="J111" s="3"/>
      <c r="K111" s="3"/>
      <c r="L111" s="3"/>
      <c r="M111" s="3"/>
      <c r="N111" s="3"/>
      <c r="O111" s="3"/>
      <c r="P111" s="3"/>
      <c r="Q111" s="3"/>
      <c r="R111" s="3"/>
      <c r="S111" s="3"/>
      <c r="T111" s="3"/>
      <c r="U111" s="3"/>
      <c r="V111" s="3"/>
      <c r="W111" s="3"/>
      <c r="X111" s="3"/>
      <c r="Y111" s="3"/>
      <c r="Z111" s="3"/>
      <c r="AA111" s="3"/>
      <c r="AB111" s="3"/>
      <c r="AC111" s="3"/>
      <c r="AD111" s="3"/>
    </row>
    <row r="112" spans="1:30" x14ac:dyDescent="0.2">
      <c r="A112" s="3"/>
      <c r="B112" s="3"/>
      <c r="C112" s="259"/>
      <c r="D112" s="3"/>
      <c r="E112" s="3"/>
      <c r="F112" s="3"/>
      <c r="G112" s="3"/>
      <c r="H112" s="260"/>
      <c r="I112" s="3"/>
      <c r="J112" s="3"/>
      <c r="K112" s="3"/>
      <c r="L112" s="3"/>
      <c r="M112" s="3"/>
      <c r="N112" s="3"/>
      <c r="O112" s="3"/>
      <c r="P112" s="3"/>
      <c r="Q112" s="3"/>
      <c r="R112" s="3"/>
      <c r="S112" s="3"/>
      <c r="T112" s="3"/>
      <c r="U112" s="3"/>
      <c r="V112" s="3"/>
      <c r="W112" s="3"/>
      <c r="X112" s="3"/>
      <c r="Y112" s="3"/>
      <c r="Z112" s="3"/>
      <c r="AA112" s="3"/>
      <c r="AB112" s="3"/>
      <c r="AC112" s="3"/>
      <c r="AD112" s="3"/>
    </row>
    <row r="113" spans="1:30" x14ac:dyDescent="0.2">
      <c r="A113" s="3"/>
      <c r="B113" s="3"/>
      <c r="C113" s="259"/>
      <c r="D113" s="3"/>
      <c r="E113" s="3"/>
      <c r="F113" s="3"/>
      <c r="G113" s="3"/>
      <c r="H113" s="260"/>
      <c r="I113" s="3"/>
      <c r="J113" s="3"/>
      <c r="K113" s="3"/>
      <c r="L113" s="3"/>
      <c r="M113" s="3"/>
      <c r="N113" s="3"/>
      <c r="O113" s="3"/>
      <c r="P113" s="3"/>
      <c r="Q113" s="3"/>
      <c r="R113" s="3"/>
      <c r="S113" s="3"/>
      <c r="T113" s="3"/>
      <c r="U113" s="3"/>
      <c r="V113" s="3"/>
      <c r="W113" s="3"/>
      <c r="X113" s="3"/>
      <c r="Y113" s="3"/>
      <c r="Z113" s="3"/>
      <c r="AA113" s="3"/>
      <c r="AB113" s="3"/>
      <c r="AC113" s="3"/>
      <c r="AD113" s="3"/>
    </row>
    <row r="114" spans="1:30" x14ac:dyDescent="0.2">
      <c r="A114" s="3"/>
      <c r="B114" s="3"/>
      <c r="C114" s="259"/>
      <c r="D114" s="3"/>
      <c r="E114" s="3"/>
      <c r="F114" s="3"/>
      <c r="G114" s="3"/>
      <c r="H114" s="260"/>
      <c r="I114" s="3"/>
      <c r="J114" s="3"/>
      <c r="K114" s="3"/>
      <c r="L114" s="3"/>
      <c r="M114" s="3"/>
      <c r="N114" s="3"/>
      <c r="O114" s="3"/>
      <c r="P114" s="3"/>
      <c r="Q114" s="3"/>
      <c r="R114" s="3"/>
      <c r="S114" s="3"/>
      <c r="T114" s="3"/>
      <c r="U114" s="3"/>
      <c r="V114" s="3"/>
      <c r="W114" s="3"/>
      <c r="X114" s="3"/>
      <c r="Y114" s="3"/>
      <c r="Z114" s="3"/>
      <c r="AA114" s="3"/>
      <c r="AB114" s="3"/>
      <c r="AC114" s="3"/>
      <c r="AD114" s="3"/>
    </row>
    <row r="115" spans="1:30" x14ac:dyDescent="0.2">
      <c r="A115" s="3"/>
      <c r="B115" s="3"/>
      <c r="C115" s="259"/>
      <c r="D115" s="3"/>
      <c r="E115" s="3"/>
      <c r="F115" s="3"/>
      <c r="G115" s="3"/>
      <c r="H115" s="260"/>
      <c r="I115" s="3"/>
      <c r="J115" s="3"/>
      <c r="K115" s="3"/>
      <c r="L115" s="3"/>
      <c r="M115" s="3"/>
      <c r="N115" s="3"/>
      <c r="O115" s="3"/>
      <c r="P115" s="3"/>
      <c r="Q115" s="3"/>
      <c r="R115" s="3"/>
      <c r="S115" s="3"/>
      <c r="T115" s="3"/>
      <c r="U115" s="3"/>
      <c r="V115" s="3"/>
      <c r="W115" s="3"/>
      <c r="X115" s="3"/>
      <c r="Y115" s="3"/>
      <c r="Z115" s="3"/>
      <c r="AA115" s="3"/>
      <c r="AB115" s="3"/>
      <c r="AC115" s="3"/>
      <c r="AD115" s="3"/>
    </row>
    <row r="116" spans="1:30" x14ac:dyDescent="0.2">
      <c r="A116" s="3"/>
      <c r="B116" s="3"/>
      <c r="C116" s="259"/>
      <c r="D116" s="3"/>
      <c r="E116" s="3"/>
      <c r="F116" s="3"/>
      <c r="G116" s="3"/>
      <c r="H116" s="260"/>
      <c r="I116" s="3"/>
      <c r="J116" s="3"/>
      <c r="K116" s="3"/>
      <c r="L116" s="3"/>
      <c r="M116" s="3"/>
      <c r="N116" s="3"/>
      <c r="O116" s="3"/>
      <c r="P116" s="3"/>
      <c r="Q116" s="3"/>
      <c r="R116" s="3"/>
      <c r="S116" s="3"/>
      <c r="T116" s="3"/>
      <c r="U116" s="3"/>
      <c r="V116" s="3"/>
      <c r="W116" s="3"/>
      <c r="X116" s="3"/>
      <c r="Y116" s="3"/>
      <c r="Z116" s="3"/>
      <c r="AA116" s="3"/>
      <c r="AB116" s="3"/>
      <c r="AC116" s="3"/>
      <c r="AD116" s="3"/>
    </row>
    <row r="117" spans="1:30" x14ac:dyDescent="0.2">
      <c r="A117" s="3"/>
      <c r="B117" s="3"/>
      <c r="C117" s="259"/>
      <c r="D117" s="3"/>
      <c r="E117" s="3"/>
      <c r="F117" s="3"/>
      <c r="G117" s="3"/>
      <c r="H117" s="260"/>
      <c r="I117" s="3"/>
      <c r="J117" s="3"/>
      <c r="K117" s="3"/>
      <c r="L117" s="3"/>
      <c r="M117" s="3"/>
      <c r="N117" s="3"/>
      <c r="O117" s="3"/>
      <c r="P117" s="3"/>
      <c r="Q117" s="3"/>
      <c r="R117" s="3"/>
      <c r="S117" s="3"/>
      <c r="T117" s="3"/>
      <c r="U117" s="3"/>
      <c r="V117" s="3"/>
      <c r="W117" s="3"/>
      <c r="X117" s="3"/>
      <c r="Y117" s="3"/>
      <c r="Z117" s="3"/>
      <c r="AA117" s="3"/>
      <c r="AB117" s="3"/>
      <c r="AC117" s="3"/>
      <c r="AD117" s="3"/>
    </row>
    <row r="118" spans="1:30" x14ac:dyDescent="0.2">
      <c r="A118" s="3"/>
      <c r="B118" s="3"/>
      <c r="C118" s="259"/>
      <c r="D118" s="3"/>
      <c r="E118" s="3"/>
      <c r="F118" s="3"/>
      <c r="G118" s="3"/>
      <c r="H118" s="260"/>
      <c r="I118" s="3"/>
      <c r="J118" s="3"/>
      <c r="K118" s="3"/>
      <c r="L118" s="3"/>
      <c r="M118" s="3"/>
      <c r="N118" s="3"/>
      <c r="O118" s="3"/>
      <c r="P118" s="3"/>
      <c r="Q118" s="3"/>
      <c r="R118" s="3"/>
      <c r="S118" s="3"/>
      <c r="T118" s="3"/>
      <c r="U118" s="3"/>
      <c r="V118" s="3"/>
      <c r="W118" s="3"/>
      <c r="X118" s="3"/>
      <c r="Y118" s="3"/>
      <c r="Z118" s="3"/>
      <c r="AA118" s="3"/>
      <c r="AB118" s="3"/>
      <c r="AC118" s="3"/>
      <c r="AD118" s="3"/>
    </row>
    <row r="119" spans="1:30" x14ac:dyDescent="0.2">
      <c r="A119" s="3"/>
      <c r="B119" s="3"/>
      <c r="C119" s="259"/>
      <c r="D119" s="3"/>
      <c r="E119" s="3"/>
      <c r="F119" s="3"/>
      <c r="G119" s="3"/>
      <c r="H119" s="260"/>
      <c r="I119" s="3"/>
      <c r="J119" s="3"/>
      <c r="K119" s="3"/>
      <c r="L119" s="3"/>
      <c r="M119" s="3"/>
      <c r="N119" s="3"/>
      <c r="O119" s="3"/>
      <c r="P119" s="3"/>
      <c r="Q119" s="3"/>
      <c r="R119" s="3"/>
      <c r="S119" s="3"/>
      <c r="T119" s="3"/>
      <c r="U119" s="3"/>
      <c r="V119" s="3"/>
      <c r="W119" s="3"/>
      <c r="X119" s="3"/>
      <c r="Y119" s="3"/>
      <c r="Z119" s="3"/>
      <c r="AA119" s="3"/>
      <c r="AB119" s="3"/>
      <c r="AC119" s="3"/>
      <c r="AD119" s="3"/>
    </row>
    <row r="120" spans="1:30" x14ac:dyDescent="0.2">
      <c r="A120" s="3"/>
      <c r="B120" s="3"/>
      <c r="C120" s="259"/>
      <c r="D120" s="3"/>
      <c r="E120" s="3"/>
      <c r="F120" s="3"/>
      <c r="G120" s="3"/>
      <c r="H120" s="260"/>
      <c r="I120" s="3"/>
      <c r="J120" s="3"/>
      <c r="K120" s="3"/>
      <c r="L120" s="3"/>
      <c r="M120" s="3"/>
      <c r="N120" s="3"/>
      <c r="O120" s="3"/>
      <c r="P120" s="3"/>
      <c r="Q120" s="3"/>
      <c r="R120" s="3"/>
      <c r="S120" s="3"/>
      <c r="T120" s="3"/>
      <c r="U120" s="3"/>
      <c r="V120" s="3"/>
      <c r="W120" s="3"/>
      <c r="X120" s="3"/>
      <c r="Y120" s="3"/>
      <c r="Z120" s="3"/>
      <c r="AA120" s="3"/>
      <c r="AB120" s="3"/>
      <c r="AC120" s="3"/>
      <c r="AD120" s="3"/>
    </row>
    <row r="121" spans="1:30" x14ac:dyDescent="0.2">
      <c r="A121" s="3"/>
      <c r="B121" s="3"/>
      <c r="C121" s="259"/>
      <c r="D121" s="3"/>
      <c r="E121" s="3"/>
      <c r="F121" s="3"/>
      <c r="G121" s="3"/>
      <c r="H121" s="260"/>
      <c r="I121" s="3"/>
      <c r="J121" s="3"/>
      <c r="K121" s="3"/>
      <c r="L121" s="3"/>
      <c r="M121" s="3"/>
      <c r="N121" s="3"/>
      <c r="O121" s="3"/>
      <c r="P121" s="3"/>
      <c r="Q121" s="3"/>
      <c r="R121" s="3"/>
      <c r="S121" s="3"/>
      <c r="T121" s="3"/>
      <c r="U121" s="3"/>
      <c r="V121" s="3"/>
      <c r="W121" s="3"/>
      <c r="X121" s="3"/>
      <c r="Y121" s="3"/>
      <c r="Z121" s="3"/>
      <c r="AA121" s="3"/>
      <c r="AB121" s="3"/>
      <c r="AC121" s="3"/>
      <c r="AD121" s="3"/>
    </row>
    <row r="122" spans="1:30" x14ac:dyDescent="0.2">
      <c r="A122" s="3"/>
      <c r="B122" s="3"/>
      <c r="C122" s="259"/>
      <c r="D122" s="3"/>
      <c r="E122" s="3"/>
      <c r="F122" s="3"/>
      <c r="G122" s="3"/>
      <c r="H122" s="260"/>
      <c r="I122" s="3"/>
      <c r="J122" s="3"/>
      <c r="K122" s="3"/>
      <c r="L122" s="3"/>
      <c r="M122" s="3"/>
      <c r="N122" s="3"/>
      <c r="O122" s="3"/>
      <c r="P122" s="3"/>
      <c r="Q122" s="3"/>
      <c r="R122" s="3"/>
      <c r="S122" s="3"/>
      <c r="T122" s="3"/>
      <c r="U122" s="3"/>
      <c r="V122" s="3"/>
      <c r="W122" s="3"/>
      <c r="X122" s="3"/>
      <c r="Y122" s="3"/>
      <c r="Z122" s="3"/>
      <c r="AA122" s="3"/>
      <c r="AB122" s="3"/>
      <c r="AC122" s="3"/>
      <c r="AD122" s="3"/>
    </row>
    <row r="123" spans="1:30" x14ac:dyDescent="0.2">
      <c r="A123" s="3"/>
      <c r="B123" s="3"/>
      <c r="C123" s="259"/>
      <c r="D123" s="3"/>
      <c r="E123" s="3"/>
      <c r="F123" s="3"/>
      <c r="G123" s="3"/>
      <c r="H123" s="260"/>
      <c r="I123" s="3"/>
      <c r="J123" s="3"/>
      <c r="K123" s="3"/>
      <c r="L123" s="3"/>
      <c r="M123" s="3"/>
      <c r="N123" s="3"/>
      <c r="O123" s="3"/>
      <c r="P123" s="3"/>
      <c r="Q123" s="3"/>
      <c r="R123" s="3"/>
      <c r="S123" s="3"/>
      <c r="T123" s="3"/>
      <c r="U123" s="3"/>
      <c r="V123" s="3"/>
      <c r="W123" s="3"/>
      <c r="X123" s="3"/>
      <c r="Y123" s="3"/>
      <c r="Z123" s="3"/>
      <c r="AA123" s="3"/>
      <c r="AB123" s="3"/>
      <c r="AC123" s="3"/>
      <c r="AD123" s="3"/>
    </row>
    <row r="124" spans="1:30" x14ac:dyDescent="0.2">
      <c r="A124" s="3"/>
      <c r="B124" s="3"/>
      <c r="C124" s="259"/>
      <c r="D124" s="3"/>
      <c r="E124" s="3"/>
      <c r="F124" s="3"/>
      <c r="G124" s="3"/>
      <c r="H124" s="260"/>
      <c r="I124" s="3"/>
      <c r="J124" s="3"/>
      <c r="K124" s="3"/>
      <c r="L124" s="3"/>
      <c r="M124" s="3"/>
      <c r="N124" s="3"/>
      <c r="O124" s="3"/>
      <c r="P124" s="3"/>
      <c r="Q124" s="3"/>
      <c r="R124" s="3"/>
      <c r="S124" s="3"/>
      <c r="T124" s="3"/>
      <c r="U124" s="3"/>
      <c r="V124" s="3"/>
      <c r="W124" s="3"/>
      <c r="X124" s="3"/>
      <c r="Y124" s="3"/>
      <c r="Z124" s="3"/>
      <c r="AA124" s="3"/>
      <c r="AB124" s="3"/>
      <c r="AC124" s="3"/>
      <c r="AD124" s="3"/>
    </row>
    <row r="125" spans="1:30" x14ac:dyDescent="0.2">
      <c r="A125" s="3"/>
      <c r="B125" s="3"/>
      <c r="C125" s="259"/>
      <c r="D125" s="3"/>
      <c r="E125" s="3"/>
      <c r="F125" s="3"/>
      <c r="G125" s="3"/>
      <c r="H125" s="260"/>
      <c r="I125" s="3"/>
      <c r="J125" s="3"/>
      <c r="K125" s="3"/>
      <c r="L125" s="3"/>
      <c r="M125" s="3"/>
      <c r="N125" s="3"/>
      <c r="O125" s="3"/>
      <c r="P125" s="3"/>
      <c r="Q125" s="3"/>
      <c r="R125" s="3"/>
      <c r="S125" s="3"/>
      <c r="T125" s="3"/>
      <c r="U125" s="3"/>
      <c r="V125" s="3"/>
      <c r="W125" s="3"/>
      <c r="X125" s="3"/>
      <c r="Y125" s="3"/>
      <c r="Z125" s="3"/>
      <c r="AA125" s="3"/>
      <c r="AB125" s="3"/>
      <c r="AC125" s="3"/>
      <c r="AD125" s="3"/>
    </row>
    <row r="126" spans="1:30" x14ac:dyDescent="0.2">
      <c r="A126" s="3"/>
      <c r="B126" s="3"/>
      <c r="C126" s="259"/>
      <c r="D126" s="3"/>
      <c r="E126" s="3"/>
      <c r="F126" s="3"/>
      <c r="G126" s="3"/>
      <c r="H126" s="260"/>
      <c r="I126" s="3"/>
      <c r="J126" s="3"/>
      <c r="K126" s="3"/>
      <c r="L126" s="3"/>
      <c r="M126" s="3"/>
      <c r="N126" s="3"/>
      <c r="O126" s="3"/>
      <c r="P126" s="3"/>
      <c r="Q126" s="3"/>
      <c r="R126" s="3"/>
      <c r="S126" s="3"/>
      <c r="T126" s="3"/>
      <c r="U126" s="3"/>
      <c r="V126" s="3"/>
      <c r="W126" s="3"/>
      <c r="X126" s="3"/>
      <c r="Y126" s="3"/>
      <c r="Z126" s="3"/>
      <c r="AA126" s="3"/>
      <c r="AB126" s="3"/>
      <c r="AC126" s="3"/>
      <c r="AD126" s="3"/>
    </row>
    <row r="127" spans="1:30" x14ac:dyDescent="0.2">
      <c r="A127" s="3"/>
      <c r="B127" s="3"/>
      <c r="C127" s="259"/>
      <c r="D127" s="3"/>
      <c r="E127" s="3"/>
      <c r="F127" s="3"/>
      <c r="G127" s="3"/>
      <c r="H127" s="260"/>
      <c r="I127" s="3"/>
      <c r="J127" s="3"/>
      <c r="K127" s="3"/>
      <c r="L127" s="3"/>
      <c r="M127" s="3"/>
      <c r="N127" s="3"/>
      <c r="O127" s="3"/>
      <c r="P127" s="3"/>
      <c r="Q127" s="3"/>
      <c r="R127" s="3"/>
      <c r="S127" s="3"/>
      <c r="T127" s="3"/>
      <c r="U127" s="3"/>
      <c r="V127" s="3"/>
      <c r="W127" s="3"/>
      <c r="X127" s="3"/>
      <c r="Y127" s="3"/>
      <c r="Z127" s="3"/>
      <c r="AA127" s="3"/>
      <c r="AB127" s="3"/>
      <c r="AC127" s="3"/>
      <c r="AD127" s="3"/>
    </row>
    <row r="128" spans="1:30" x14ac:dyDescent="0.2">
      <c r="A128" s="3"/>
      <c r="B128" s="3"/>
      <c r="C128" s="259"/>
      <c r="D128" s="3"/>
      <c r="E128" s="3"/>
      <c r="F128" s="3"/>
      <c r="G128" s="3"/>
      <c r="H128" s="260"/>
      <c r="I128" s="3"/>
      <c r="J128" s="3"/>
      <c r="K128" s="3"/>
      <c r="L128" s="3"/>
      <c r="M128" s="3"/>
      <c r="N128" s="3"/>
      <c r="O128" s="3"/>
      <c r="P128" s="3"/>
      <c r="Q128" s="3"/>
      <c r="R128" s="3"/>
      <c r="S128" s="3"/>
      <c r="T128" s="3"/>
      <c r="U128" s="3"/>
      <c r="V128" s="3"/>
      <c r="W128" s="3"/>
      <c r="X128" s="3"/>
      <c r="Y128" s="3"/>
      <c r="Z128" s="3"/>
      <c r="AA128" s="3"/>
      <c r="AB128" s="3"/>
      <c r="AC128" s="3"/>
      <c r="AD128" s="3"/>
    </row>
    <row r="129" spans="1:30" x14ac:dyDescent="0.2">
      <c r="A129" s="3"/>
      <c r="B129" s="3"/>
      <c r="C129" s="259"/>
      <c r="D129" s="3"/>
      <c r="E129" s="3"/>
      <c r="F129" s="3"/>
      <c r="G129" s="3"/>
      <c r="H129" s="260"/>
      <c r="I129" s="3"/>
      <c r="J129" s="3"/>
      <c r="K129" s="3"/>
      <c r="L129" s="3"/>
      <c r="M129" s="3"/>
      <c r="N129" s="3"/>
      <c r="O129" s="3"/>
      <c r="P129" s="3"/>
      <c r="Q129" s="3"/>
      <c r="R129" s="3"/>
      <c r="S129" s="3"/>
      <c r="T129" s="3"/>
      <c r="U129" s="3"/>
      <c r="V129" s="3"/>
      <c r="W129" s="3"/>
      <c r="X129" s="3"/>
      <c r="Y129" s="3"/>
      <c r="Z129" s="3"/>
      <c r="AA129" s="3"/>
      <c r="AB129" s="3"/>
      <c r="AC129" s="3"/>
      <c r="AD129" s="3"/>
    </row>
    <row r="130" spans="1:30" x14ac:dyDescent="0.2">
      <c r="A130" s="3"/>
      <c r="B130" s="3"/>
      <c r="C130" s="259"/>
      <c r="D130" s="3"/>
      <c r="E130" s="3"/>
      <c r="F130" s="3"/>
      <c r="G130" s="3"/>
      <c r="H130" s="260"/>
      <c r="I130" s="3"/>
      <c r="J130" s="3"/>
      <c r="K130" s="3"/>
      <c r="L130" s="3"/>
      <c r="M130" s="3"/>
      <c r="N130" s="3"/>
      <c r="O130" s="3"/>
      <c r="P130" s="3"/>
      <c r="Q130" s="3"/>
      <c r="R130" s="3"/>
      <c r="S130" s="3"/>
      <c r="T130" s="3"/>
      <c r="U130" s="3"/>
      <c r="V130" s="3"/>
      <c r="W130" s="3"/>
      <c r="X130" s="3"/>
      <c r="Y130" s="3"/>
      <c r="Z130" s="3"/>
      <c r="AA130" s="3"/>
      <c r="AB130" s="3"/>
      <c r="AC130" s="3"/>
      <c r="AD130" s="3"/>
    </row>
    <row r="131" spans="1:30" x14ac:dyDescent="0.2">
      <c r="A131" s="3"/>
      <c r="B131" s="3"/>
      <c r="C131" s="259"/>
      <c r="D131" s="3"/>
      <c r="E131" s="3"/>
      <c r="F131" s="3"/>
      <c r="G131" s="3"/>
      <c r="H131" s="260"/>
      <c r="I131" s="3"/>
      <c r="J131" s="3"/>
      <c r="K131" s="3"/>
      <c r="L131" s="3"/>
      <c r="M131" s="3"/>
      <c r="N131" s="3"/>
      <c r="O131" s="3"/>
      <c r="P131" s="3"/>
      <c r="Q131" s="3"/>
      <c r="R131" s="3"/>
      <c r="S131" s="3"/>
      <c r="T131" s="3"/>
      <c r="U131" s="3"/>
      <c r="V131" s="3"/>
      <c r="W131" s="3"/>
      <c r="X131" s="3"/>
      <c r="Y131" s="3"/>
      <c r="Z131" s="3"/>
      <c r="AA131" s="3"/>
      <c r="AB131" s="3"/>
      <c r="AC131" s="3"/>
      <c r="AD131" s="3"/>
    </row>
    <row r="132" spans="1:30" x14ac:dyDescent="0.2">
      <c r="A132" s="3"/>
      <c r="B132" s="3"/>
      <c r="C132" s="259"/>
      <c r="D132" s="3"/>
      <c r="E132" s="3"/>
      <c r="F132" s="3"/>
      <c r="G132" s="3"/>
      <c r="H132" s="260"/>
      <c r="I132" s="3"/>
      <c r="J132" s="3"/>
      <c r="K132" s="3"/>
      <c r="L132" s="3"/>
      <c r="M132" s="3"/>
      <c r="N132" s="3"/>
      <c r="O132" s="3"/>
      <c r="P132" s="3"/>
      <c r="Q132" s="3"/>
      <c r="R132" s="3"/>
      <c r="S132" s="3"/>
      <c r="T132" s="3"/>
      <c r="U132" s="3"/>
      <c r="V132" s="3"/>
      <c r="W132" s="3"/>
      <c r="X132" s="3"/>
      <c r="Y132" s="3"/>
      <c r="Z132" s="3"/>
      <c r="AA132" s="3"/>
      <c r="AB132" s="3"/>
      <c r="AC132" s="3"/>
      <c r="AD132" s="3"/>
    </row>
    <row r="133" spans="1:30" x14ac:dyDescent="0.2">
      <c r="A133" s="3"/>
      <c r="B133" s="3"/>
      <c r="C133" s="259"/>
      <c r="D133" s="3"/>
      <c r="E133" s="3"/>
      <c r="F133" s="3"/>
      <c r="G133" s="3"/>
      <c r="H133" s="260"/>
      <c r="I133" s="3"/>
      <c r="J133" s="3"/>
      <c r="K133" s="3"/>
      <c r="L133" s="3"/>
      <c r="M133" s="3"/>
      <c r="N133" s="3"/>
      <c r="O133" s="3"/>
      <c r="P133" s="3"/>
      <c r="Q133" s="3"/>
      <c r="R133" s="3"/>
      <c r="S133" s="3"/>
      <c r="T133" s="3"/>
      <c r="U133" s="3"/>
      <c r="V133" s="3"/>
      <c r="W133" s="3"/>
      <c r="X133" s="3"/>
      <c r="Y133" s="3"/>
      <c r="Z133" s="3"/>
      <c r="AA133" s="3"/>
      <c r="AB133" s="3"/>
      <c r="AC133" s="3"/>
      <c r="AD133" s="3"/>
    </row>
    <row r="134" spans="1:30" x14ac:dyDescent="0.2">
      <c r="A134" s="3"/>
      <c r="B134" s="3"/>
      <c r="C134" s="259"/>
      <c r="D134" s="3"/>
      <c r="E134" s="3"/>
      <c r="F134" s="3"/>
      <c r="G134" s="3"/>
      <c r="H134" s="260"/>
      <c r="I134" s="3"/>
      <c r="J134" s="3"/>
      <c r="K134" s="3"/>
      <c r="L134" s="3"/>
      <c r="M134" s="3"/>
      <c r="N134" s="3"/>
      <c r="O134" s="3"/>
      <c r="P134" s="3"/>
      <c r="Q134" s="3"/>
      <c r="R134" s="3"/>
      <c r="S134" s="3"/>
      <c r="T134" s="3"/>
      <c r="U134" s="3"/>
      <c r="V134" s="3"/>
      <c r="W134" s="3"/>
      <c r="X134" s="3"/>
      <c r="Y134" s="3"/>
      <c r="Z134" s="3"/>
      <c r="AA134" s="3"/>
      <c r="AB134" s="3"/>
      <c r="AC134" s="3"/>
      <c r="AD134" s="3"/>
    </row>
    <row r="135" spans="1:30" x14ac:dyDescent="0.2">
      <c r="A135" s="3"/>
      <c r="B135" s="3"/>
      <c r="C135" s="259"/>
      <c r="D135" s="3"/>
      <c r="E135" s="3"/>
      <c r="F135" s="3"/>
      <c r="G135" s="3"/>
      <c r="H135" s="260"/>
      <c r="I135" s="3"/>
      <c r="J135" s="3"/>
      <c r="K135" s="3"/>
      <c r="L135" s="3"/>
      <c r="M135" s="3"/>
      <c r="N135" s="3"/>
      <c r="O135" s="3"/>
      <c r="P135" s="3"/>
      <c r="Q135" s="3"/>
      <c r="R135" s="3"/>
      <c r="S135" s="3"/>
      <c r="T135" s="3"/>
      <c r="U135" s="3"/>
      <c r="V135" s="3"/>
      <c r="W135" s="3"/>
      <c r="X135" s="3"/>
      <c r="Y135" s="3"/>
      <c r="Z135" s="3"/>
      <c r="AA135" s="3"/>
      <c r="AB135" s="3"/>
      <c r="AC135" s="3"/>
      <c r="AD135" s="3"/>
    </row>
    <row r="136" spans="1:30" x14ac:dyDescent="0.2">
      <c r="A136" s="3"/>
      <c r="B136" s="3"/>
      <c r="C136" s="259"/>
      <c r="D136" s="3"/>
      <c r="E136" s="3"/>
      <c r="F136" s="3"/>
      <c r="G136" s="3"/>
      <c r="H136" s="260"/>
      <c r="I136" s="3"/>
      <c r="J136" s="3"/>
      <c r="K136" s="3"/>
      <c r="L136" s="3"/>
      <c r="M136" s="3"/>
      <c r="N136" s="3"/>
      <c r="O136" s="3"/>
      <c r="P136" s="3"/>
      <c r="Q136" s="3"/>
      <c r="R136" s="3"/>
      <c r="S136" s="3"/>
      <c r="T136" s="3"/>
      <c r="U136" s="3"/>
      <c r="V136" s="3"/>
      <c r="W136" s="3"/>
      <c r="X136" s="3"/>
      <c r="Y136" s="3"/>
      <c r="Z136" s="3"/>
      <c r="AA136" s="3"/>
      <c r="AB136" s="3"/>
      <c r="AC136" s="3"/>
      <c r="AD136" s="3"/>
    </row>
    <row r="137" spans="1:30" x14ac:dyDescent="0.2">
      <c r="A137" s="3"/>
      <c r="B137" s="3"/>
      <c r="C137" s="259"/>
      <c r="D137" s="3"/>
      <c r="E137" s="3"/>
      <c r="F137" s="3"/>
      <c r="G137" s="3"/>
      <c r="H137" s="260"/>
      <c r="I137" s="3"/>
      <c r="J137" s="3"/>
      <c r="K137" s="3"/>
      <c r="L137" s="3"/>
      <c r="M137" s="3"/>
      <c r="N137" s="3"/>
      <c r="O137" s="3"/>
      <c r="P137" s="3"/>
      <c r="Q137" s="3"/>
      <c r="R137" s="3"/>
      <c r="S137" s="3"/>
      <c r="T137" s="3"/>
      <c r="U137" s="3"/>
      <c r="V137" s="3"/>
      <c r="W137" s="3"/>
      <c r="X137" s="3"/>
      <c r="Y137" s="3"/>
      <c r="Z137" s="3"/>
      <c r="AA137" s="3"/>
      <c r="AB137" s="3"/>
      <c r="AC137" s="3"/>
      <c r="AD137" s="3"/>
    </row>
    <row r="138" spans="1:30" x14ac:dyDescent="0.2">
      <c r="A138" s="3"/>
      <c r="B138" s="3"/>
      <c r="C138" s="259"/>
      <c r="D138" s="3"/>
      <c r="E138" s="3"/>
      <c r="F138" s="3"/>
      <c r="G138" s="3"/>
      <c r="H138" s="260"/>
      <c r="I138" s="3"/>
      <c r="J138" s="3"/>
      <c r="K138" s="3"/>
      <c r="L138" s="3"/>
      <c r="M138" s="3"/>
      <c r="N138" s="3"/>
      <c r="O138" s="3"/>
      <c r="P138" s="3"/>
      <c r="Q138" s="3"/>
      <c r="R138" s="3"/>
      <c r="S138" s="3"/>
      <c r="T138" s="3"/>
      <c r="U138" s="3"/>
      <c r="V138" s="3"/>
      <c r="W138" s="3"/>
      <c r="X138" s="3"/>
      <c r="Y138" s="3"/>
      <c r="Z138" s="3"/>
      <c r="AA138" s="3"/>
      <c r="AB138" s="3"/>
      <c r="AC138" s="3"/>
      <c r="AD138" s="3"/>
    </row>
    <row r="139" spans="1:30" x14ac:dyDescent="0.2">
      <c r="A139" s="3"/>
      <c r="B139" s="3"/>
      <c r="C139" s="259"/>
      <c r="D139" s="3"/>
      <c r="E139" s="3"/>
      <c r="F139" s="3"/>
      <c r="G139" s="3"/>
      <c r="H139" s="260"/>
      <c r="I139" s="3"/>
      <c r="J139" s="3"/>
      <c r="K139" s="3"/>
      <c r="L139" s="3"/>
      <c r="M139" s="3"/>
      <c r="N139" s="3"/>
      <c r="O139" s="3"/>
      <c r="P139" s="3"/>
      <c r="Q139" s="3"/>
      <c r="R139" s="3"/>
      <c r="S139" s="3"/>
      <c r="T139" s="3"/>
      <c r="U139" s="3"/>
      <c r="V139" s="3"/>
      <c r="W139" s="3"/>
      <c r="X139" s="3"/>
      <c r="Y139" s="3"/>
      <c r="Z139" s="3"/>
      <c r="AA139" s="3"/>
      <c r="AB139" s="3"/>
      <c r="AC139" s="3"/>
      <c r="AD139" s="3"/>
    </row>
    <row r="140" spans="1:30" x14ac:dyDescent="0.2">
      <c r="K140" s="3"/>
      <c r="L140" s="3"/>
      <c r="M140" s="3"/>
      <c r="N140" s="3"/>
      <c r="O140" s="3"/>
      <c r="P140" s="3"/>
      <c r="Q140" s="3"/>
      <c r="R140" s="3"/>
      <c r="S140" s="3"/>
      <c r="T140" s="3"/>
      <c r="U140" s="3"/>
      <c r="V140" s="3"/>
      <c r="W140" s="3"/>
      <c r="X140" s="3"/>
      <c r="Y140" s="3"/>
      <c r="Z140" s="3"/>
      <c r="AA140" s="3"/>
      <c r="AB140" s="3"/>
      <c r="AC140" s="3"/>
      <c r="AD140" s="3"/>
    </row>
    <row r="141" spans="1:30" x14ac:dyDescent="0.2">
      <c r="K141" s="3"/>
      <c r="L141" s="3"/>
      <c r="M141" s="3"/>
      <c r="N141" s="3"/>
      <c r="O141" s="3"/>
      <c r="P141" s="3"/>
      <c r="Q141" s="3"/>
      <c r="R141" s="3"/>
      <c r="S141" s="3"/>
      <c r="T141" s="3"/>
      <c r="U141" s="3"/>
      <c r="V141" s="3"/>
      <c r="W141" s="3"/>
      <c r="X141" s="3"/>
      <c r="Y141" s="3"/>
      <c r="Z141" s="3"/>
      <c r="AA141" s="3"/>
      <c r="AB141" s="3"/>
      <c r="AC141" s="3"/>
      <c r="AD141" s="3"/>
    </row>
    <row r="142" spans="1:30" x14ac:dyDescent="0.2">
      <c r="K142" s="3"/>
      <c r="L142" s="3"/>
      <c r="M142" s="3"/>
      <c r="N142" s="3"/>
      <c r="O142" s="3"/>
      <c r="P142" s="3"/>
      <c r="Q142" s="3"/>
      <c r="R142" s="3"/>
      <c r="S142" s="3"/>
      <c r="T142" s="3"/>
      <c r="U142" s="3"/>
      <c r="V142" s="3"/>
      <c r="W142" s="3"/>
      <c r="X142" s="3"/>
      <c r="Y142" s="3"/>
      <c r="Z142" s="3"/>
      <c r="AA142" s="3"/>
      <c r="AB142" s="3"/>
      <c r="AC142" s="3"/>
      <c r="AD142" s="3"/>
    </row>
    <row r="143" spans="1:30" x14ac:dyDescent="0.2">
      <c r="K143" s="3"/>
      <c r="L143" s="3"/>
      <c r="M143" s="3"/>
      <c r="N143" s="3"/>
      <c r="O143" s="3"/>
      <c r="P143" s="3"/>
      <c r="Q143" s="3"/>
      <c r="R143" s="3"/>
      <c r="S143" s="3"/>
      <c r="T143" s="3"/>
      <c r="U143" s="3"/>
      <c r="V143" s="3"/>
      <c r="W143" s="3"/>
      <c r="X143" s="3"/>
      <c r="Y143" s="3"/>
      <c r="Z143" s="3"/>
      <c r="AA143" s="3"/>
      <c r="AB143" s="3"/>
      <c r="AC143" s="3"/>
      <c r="AD143" s="3"/>
    </row>
    <row r="144" spans="1:30" x14ac:dyDescent="0.2">
      <c r="K144" s="3"/>
      <c r="L144" s="3"/>
      <c r="M144" s="3"/>
      <c r="N144" s="3"/>
      <c r="O144" s="3"/>
      <c r="P144" s="3"/>
      <c r="Q144" s="3"/>
      <c r="R144" s="3"/>
      <c r="S144" s="3"/>
      <c r="T144" s="3"/>
      <c r="U144" s="3"/>
      <c r="V144" s="3"/>
      <c r="W144" s="3"/>
      <c r="X144" s="3"/>
      <c r="Y144" s="3"/>
      <c r="Z144" s="3"/>
      <c r="AA144" s="3"/>
      <c r="AB144" s="3"/>
      <c r="AC144" s="3"/>
      <c r="AD144" s="3"/>
    </row>
    <row r="145" spans="11:30" x14ac:dyDescent="0.2">
      <c r="K145" s="3"/>
      <c r="L145" s="3"/>
      <c r="M145" s="3"/>
      <c r="N145" s="3"/>
      <c r="O145" s="3"/>
      <c r="P145" s="3"/>
      <c r="Q145" s="3"/>
      <c r="R145" s="3"/>
      <c r="S145" s="3"/>
      <c r="T145" s="3"/>
      <c r="U145" s="3"/>
      <c r="V145" s="3"/>
      <c r="W145" s="3"/>
      <c r="X145" s="3"/>
      <c r="Y145" s="3"/>
      <c r="Z145" s="3"/>
      <c r="AA145" s="3"/>
      <c r="AB145" s="3"/>
      <c r="AC145" s="3"/>
      <c r="AD145" s="3"/>
    </row>
    <row r="146" spans="11:30" x14ac:dyDescent="0.2">
      <c r="K146" s="3"/>
      <c r="L146" s="3"/>
      <c r="M146" s="3"/>
      <c r="N146" s="3"/>
      <c r="O146" s="3"/>
      <c r="P146" s="3"/>
      <c r="Q146" s="3"/>
      <c r="R146" s="3"/>
      <c r="S146" s="3"/>
      <c r="T146" s="3"/>
      <c r="U146" s="3"/>
      <c r="V146" s="3"/>
      <c r="W146" s="3"/>
      <c r="X146" s="3"/>
      <c r="Y146" s="3"/>
      <c r="Z146" s="3"/>
      <c r="AA146" s="3"/>
      <c r="AB146" s="3"/>
      <c r="AC146" s="3"/>
      <c r="AD146" s="3"/>
    </row>
    <row r="147" spans="11:30" x14ac:dyDescent="0.2">
      <c r="K147" s="3"/>
      <c r="L147" s="3"/>
      <c r="M147" s="3"/>
      <c r="N147" s="3"/>
      <c r="O147" s="3"/>
      <c r="P147" s="3"/>
      <c r="Q147" s="3"/>
      <c r="R147" s="3"/>
      <c r="S147" s="3"/>
      <c r="T147" s="3"/>
      <c r="U147" s="3"/>
      <c r="V147" s="3"/>
      <c r="W147" s="3"/>
      <c r="X147" s="3"/>
      <c r="Y147" s="3"/>
      <c r="Z147" s="3"/>
      <c r="AA147" s="3"/>
      <c r="AB147" s="3"/>
      <c r="AC147" s="3"/>
      <c r="AD147" s="3"/>
    </row>
    <row r="148" spans="11:30" x14ac:dyDescent="0.2">
      <c r="K148" s="3"/>
      <c r="L148" s="3"/>
      <c r="M148" s="3"/>
      <c r="N148" s="3"/>
      <c r="O148" s="3"/>
      <c r="P148" s="3"/>
      <c r="Q148" s="3"/>
      <c r="R148" s="3"/>
      <c r="S148" s="3"/>
      <c r="T148" s="3"/>
      <c r="U148" s="3"/>
      <c r="V148" s="3"/>
      <c r="W148" s="3"/>
      <c r="X148" s="3"/>
      <c r="Y148" s="3"/>
      <c r="Z148" s="3"/>
      <c r="AA148" s="3"/>
      <c r="AB148" s="3"/>
      <c r="AC148" s="3"/>
      <c r="AD148" s="3"/>
    </row>
    <row r="149" spans="11:30" x14ac:dyDescent="0.2">
      <c r="K149" s="3"/>
      <c r="L149" s="3"/>
      <c r="M149" s="3"/>
      <c r="N149" s="3"/>
      <c r="O149" s="3"/>
      <c r="P149" s="3"/>
      <c r="Q149" s="3"/>
      <c r="R149" s="3"/>
      <c r="S149" s="3"/>
      <c r="T149" s="3"/>
      <c r="U149" s="3"/>
      <c r="V149" s="3"/>
      <c r="W149" s="3"/>
      <c r="X149" s="3"/>
      <c r="Y149" s="3"/>
      <c r="Z149" s="3"/>
      <c r="AA149" s="3"/>
      <c r="AB149" s="3"/>
      <c r="AC149" s="3"/>
      <c r="AD149" s="3"/>
    </row>
    <row r="150" spans="11:30" x14ac:dyDescent="0.2">
      <c r="K150" s="3"/>
      <c r="L150" s="3"/>
      <c r="M150" s="3"/>
      <c r="N150" s="3"/>
      <c r="O150" s="3"/>
      <c r="P150" s="3"/>
      <c r="Q150" s="3"/>
      <c r="R150" s="3"/>
      <c r="S150" s="3"/>
      <c r="T150" s="3"/>
      <c r="U150" s="3"/>
      <c r="V150" s="3"/>
      <c r="W150" s="3"/>
      <c r="X150" s="3"/>
      <c r="Y150" s="3"/>
      <c r="Z150" s="3"/>
      <c r="AA150" s="3"/>
      <c r="AB150" s="3"/>
      <c r="AC150" s="3"/>
      <c r="AD150" s="3"/>
    </row>
    <row r="151" spans="11:30" x14ac:dyDescent="0.2">
      <c r="K151" s="3"/>
      <c r="L151" s="3"/>
      <c r="M151" s="3"/>
      <c r="N151" s="3"/>
      <c r="O151" s="3"/>
      <c r="P151" s="3"/>
      <c r="Q151" s="3"/>
      <c r="R151" s="3"/>
      <c r="S151" s="3"/>
      <c r="T151" s="3"/>
      <c r="U151" s="3"/>
      <c r="V151" s="3"/>
      <c r="W151" s="3"/>
      <c r="X151" s="3"/>
      <c r="Y151" s="3"/>
      <c r="Z151" s="3"/>
      <c r="AA151" s="3"/>
      <c r="AB151" s="3"/>
      <c r="AC151" s="3"/>
      <c r="AD151" s="3"/>
    </row>
    <row r="152" spans="11:30" x14ac:dyDescent="0.2">
      <c r="K152" s="3"/>
      <c r="L152" s="3"/>
      <c r="M152" s="3"/>
      <c r="N152" s="3"/>
      <c r="O152" s="3"/>
      <c r="P152" s="3"/>
      <c r="Q152" s="3"/>
      <c r="R152" s="3"/>
      <c r="S152" s="3"/>
      <c r="T152" s="3"/>
      <c r="U152" s="3"/>
      <c r="V152" s="3"/>
      <c r="W152" s="3"/>
      <c r="X152" s="3"/>
      <c r="Y152" s="3"/>
      <c r="Z152" s="3"/>
      <c r="AA152" s="3"/>
      <c r="AB152" s="3"/>
      <c r="AC152" s="3"/>
      <c r="AD152" s="3"/>
    </row>
    <row r="153" spans="11:30" x14ac:dyDescent="0.2">
      <c r="K153" s="3"/>
      <c r="L153" s="3"/>
      <c r="M153" s="3"/>
      <c r="N153" s="3"/>
      <c r="O153" s="3"/>
      <c r="P153" s="3"/>
      <c r="Q153" s="3"/>
      <c r="R153" s="3"/>
      <c r="S153" s="3"/>
      <c r="T153" s="3"/>
      <c r="U153" s="3"/>
      <c r="V153" s="3"/>
      <c r="W153" s="3"/>
      <c r="X153" s="3"/>
      <c r="Y153" s="3"/>
      <c r="Z153" s="3"/>
      <c r="AA153" s="3"/>
      <c r="AB153" s="3"/>
      <c r="AC153" s="3"/>
      <c r="AD153" s="3"/>
    </row>
    <row r="154" spans="11:30" x14ac:dyDescent="0.2">
      <c r="K154" s="3"/>
      <c r="L154" s="3"/>
      <c r="M154" s="3"/>
      <c r="N154" s="3"/>
      <c r="O154" s="3"/>
      <c r="P154" s="3"/>
      <c r="Q154" s="3"/>
      <c r="R154" s="3"/>
      <c r="S154" s="3"/>
      <c r="T154" s="3"/>
      <c r="U154" s="3"/>
      <c r="V154" s="3"/>
      <c r="W154" s="3"/>
      <c r="X154" s="3"/>
      <c r="Y154" s="3"/>
      <c r="Z154" s="3"/>
      <c r="AA154" s="3"/>
      <c r="AB154" s="3"/>
      <c r="AC154" s="3"/>
      <c r="AD154" s="3"/>
    </row>
    <row r="155" spans="11:30" x14ac:dyDescent="0.2">
      <c r="K155" s="3"/>
      <c r="L155" s="3"/>
      <c r="M155" s="3"/>
      <c r="N155" s="3"/>
      <c r="O155" s="3"/>
      <c r="P155" s="3"/>
      <c r="Q155" s="3"/>
      <c r="R155" s="3"/>
      <c r="S155" s="3"/>
      <c r="T155" s="3"/>
      <c r="U155" s="3"/>
      <c r="V155" s="3"/>
      <c r="W155" s="3"/>
      <c r="X155" s="3"/>
      <c r="Y155" s="3"/>
      <c r="Z155" s="3"/>
      <c r="AA155" s="3"/>
      <c r="AB155" s="3"/>
      <c r="AC155" s="3"/>
      <c r="AD155" s="3"/>
    </row>
    <row r="156" spans="11:30" x14ac:dyDescent="0.2">
      <c r="K156" s="3"/>
      <c r="L156" s="3"/>
      <c r="M156" s="3"/>
      <c r="N156" s="3"/>
      <c r="O156" s="3"/>
      <c r="P156" s="3"/>
      <c r="Q156" s="3"/>
      <c r="R156" s="3"/>
      <c r="S156" s="3"/>
      <c r="T156" s="3"/>
      <c r="U156" s="3"/>
      <c r="V156" s="3"/>
      <c r="W156" s="3"/>
      <c r="X156" s="3"/>
      <c r="Y156" s="3"/>
      <c r="Z156" s="3"/>
      <c r="AA156" s="3"/>
      <c r="AB156" s="3"/>
      <c r="AC156" s="3"/>
      <c r="AD156" s="3"/>
    </row>
    <row r="157" spans="11:30" x14ac:dyDescent="0.2">
      <c r="K157" s="3"/>
      <c r="L157" s="3"/>
      <c r="M157" s="3"/>
      <c r="N157" s="3"/>
      <c r="O157" s="3"/>
      <c r="P157" s="3"/>
      <c r="Q157" s="3"/>
      <c r="R157" s="3"/>
      <c r="S157" s="3"/>
      <c r="T157" s="3"/>
      <c r="U157" s="3"/>
      <c r="V157" s="3"/>
      <c r="W157" s="3"/>
      <c r="X157" s="3"/>
      <c r="Y157" s="3"/>
      <c r="Z157" s="3"/>
      <c r="AA157" s="3"/>
      <c r="AB157" s="3"/>
      <c r="AC157" s="3"/>
      <c r="AD157" s="3"/>
    </row>
    <row r="158" spans="11:30" x14ac:dyDescent="0.2">
      <c r="K158" s="3"/>
      <c r="L158" s="3"/>
      <c r="M158" s="3"/>
      <c r="N158" s="3"/>
      <c r="O158" s="3"/>
      <c r="P158" s="3"/>
      <c r="Q158" s="3"/>
      <c r="R158" s="3"/>
      <c r="S158" s="3"/>
      <c r="T158" s="3"/>
      <c r="U158" s="3"/>
      <c r="V158" s="3"/>
      <c r="W158" s="3"/>
      <c r="X158" s="3"/>
      <c r="Y158" s="3"/>
      <c r="Z158" s="3"/>
      <c r="AA158" s="3"/>
      <c r="AB158" s="3"/>
      <c r="AC158" s="3"/>
      <c r="AD158" s="3"/>
    </row>
    <row r="159" spans="11:30" x14ac:dyDescent="0.2">
      <c r="K159" s="3"/>
      <c r="L159" s="3"/>
      <c r="M159" s="3"/>
      <c r="N159" s="3"/>
      <c r="O159" s="3"/>
      <c r="P159" s="3"/>
      <c r="Q159" s="3"/>
      <c r="R159" s="3"/>
      <c r="S159" s="3"/>
      <c r="T159" s="3"/>
      <c r="U159" s="3"/>
      <c r="V159" s="3"/>
      <c r="W159" s="3"/>
      <c r="X159" s="3"/>
      <c r="Y159" s="3"/>
      <c r="Z159" s="3"/>
      <c r="AA159" s="3"/>
      <c r="AB159" s="3"/>
      <c r="AC159" s="3"/>
      <c r="AD159" s="3"/>
    </row>
    <row r="160" spans="11:30" x14ac:dyDescent="0.2">
      <c r="K160" s="3"/>
      <c r="L160" s="3"/>
      <c r="M160" s="3"/>
      <c r="N160" s="3"/>
      <c r="O160" s="3"/>
      <c r="P160" s="3"/>
      <c r="Q160" s="3"/>
      <c r="R160" s="3"/>
      <c r="S160" s="3"/>
      <c r="T160" s="3"/>
      <c r="U160" s="3"/>
      <c r="V160" s="3"/>
      <c r="W160" s="3"/>
      <c r="X160" s="3"/>
      <c r="Y160" s="3"/>
      <c r="Z160" s="3"/>
      <c r="AA160" s="3"/>
      <c r="AB160" s="3"/>
      <c r="AC160" s="3"/>
      <c r="AD160" s="3"/>
    </row>
    <row r="161" spans="11:30" x14ac:dyDescent="0.2">
      <c r="K161" s="3"/>
      <c r="L161" s="3"/>
      <c r="M161" s="3"/>
      <c r="N161" s="3"/>
      <c r="O161" s="3"/>
      <c r="P161" s="3"/>
      <c r="Q161" s="3"/>
      <c r="R161" s="3"/>
      <c r="S161" s="3"/>
      <c r="T161" s="3"/>
      <c r="U161" s="3"/>
      <c r="V161" s="3"/>
      <c r="W161" s="3"/>
      <c r="X161" s="3"/>
      <c r="Y161" s="3"/>
      <c r="Z161" s="3"/>
      <c r="AA161" s="3"/>
      <c r="AB161" s="3"/>
      <c r="AC161" s="3"/>
      <c r="AD161" s="3"/>
    </row>
    <row r="162" spans="11:30" x14ac:dyDescent="0.2">
      <c r="K162" s="3"/>
      <c r="L162" s="3"/>
      <c r="M162" s="3"/>
      <c r="N162" s="3"/>
      <c r="O162" s="3"/>
      <c r="P162" s="3"/>
      <c r="Q162" s="3"/>
      <c r="R162" s="3"/>
      <c r="S162" s="3"/>
      <c r="T162" s="3"/>
      <c r="U162" s="3"/>
      <c r="V162" s="3"/>
      <c r="W162" s="3"/>
      <c r="X162" s="3"/>
      <c r="Y162" s="3"/>
      <c r="Z162" s="3"/>
      <c r="AA162" s="3"/>
      <c r="AB162" s="3"/>
      <c r="AC162" s="3"/>
      <c r="AD162" s="3"/>
    </row>
    <row r="163" spans="11:30" x14ac:dyDescent="0.2">
      <c r="K163" s="3"/>
      <c r="L163" s="3"/>
      <c r="M163" s="3"/>
      <c r="N163" s="3"/>
      <c r="O163" s="3"/>
      <c r="P163" s="3"/>
      <c r="Q163" s="3"/>
      <c r="R163" s="3"/>
      <c r="S163" s="3"/>
      <c r="T163" s="3"/>
      <c r="U163" s="3"/>
      <c r="V163" s="3"/>
      <c r="W163" s="3"/>
      <c r="X163" s="3"/>
      <c r="Y163" s="3"/>
      <c r="Z163" s="3"/>
      <c r="AA163" s="3"/>
      <c r="AB163" s="3"/>
      <c r="AC163" s="3"/>
      <c r="AD163" s="3"/>
    </row>
    <row r="164" spans="11:30" x14ac:dyDescent="0.2">
      <c r="K164" s="3"/>
      <c r="L164" s="3"/>
      <c r="M164" s="3"/>
      <c r="N164" s="3"/>
      <c r="O164" s="3"/>
      <c r="P164" s="3"/>
      <c r="Q164" s="3"/>
      <c r="R164" s="3"/>
      <c r="S164" s="3"/>
      <c r="T164" s="3"/>
      <c r="U164" s="3"/>
      <c r="V164" s="3"/>
      <c r="W164" s="3"/>
      <c r="X164" s="3"/>
      <c r="Y164" s="3"/>
      <c r="Z164" s="3"/>
      <c r="AA164" s="3"/>
      <c r="AB164" s="3"/>
      <c r="AC164" s="3"/>
      <c r="AD164" s="3"/>
    </row>
    <row r="165" spans="11:30" x14ac:dyDescent="0.2">
      <c r="K165" s="3"/>
      <c r="L165" s="3"/>
      <c r="M165" s="3"/>
      <c r="N165" s="3"/>
      <c r="O165" s="3"/>
      <c r="P165" s="3"/>
      <c r="Q165" s="3"/>
      <c r="R165" s="3"/>
      <c r="S165" s="3"/>
      <c r="T165" s="3"/>
      <c r="U165" s="3"/>
      <c r="V165" s="3"/>
      <c r="W165" s="3"/>
      <c r="X165" s="3"/>
      <c r="Y165" s="3"/>
      <c r="Z165" s="3"/>
      <c r="AA165" s="3"/>
      <c r="AB165" s="3"/>
      <c r="AC165" s="3"/>
      <c r="AD165" s="3"/>
    </row>
    <row r="166" spans="11:30" x14ac:dyDescent="0.2">
      <c r="K166" s="3"/>
      <c r="L166" s="3"/>
      <c r="M166" s="3"/>
      <c r="N166" s="3"/>
      <c r="O166" s="3"/>
      <c r="P166" s="3"/>
      <c r="Q166" s="3"/>
      <c r="R166" s="3"/>
      <c r="S166" s="3"/>
      <c r="T166" s="3"/>
      <c r="U166" s="3"/>
      <c r="V166" s="3"/>
      <c r="W166" s="3"/>
      <c r="X166" s="3"/>
      <c r="Y166" s="3"/>
      <c r="Z166" s="3"/>
      <c r="AA166" s="3"/>
      <c r="AB166" s="3"/>
      <c r="AC166" s="3"/>
      <c r="AD166" s="3"/>
    </row>
    <row r="167" spans="11:30" x14ac:dyDescent="0.2">
      <c r="K167" s="3"/>
      <c r="L167" s="3"/>
      <c r="M167" s="3"/>
      <c r="N167" s="3"/>
      <c r="O167" s="3"/>
      <c r="P167" s="3"/>
      <c r="Q167" s="3"/>
      <c r="R167" s="3"/>
      <c r="S167" s="3"/>
      <c r="T167" s="3"/>
      <c r="U167" s="3"/>
      <c r="V167" s="3"/>
      <c r="W167" s="3"/>
      <c r="X167" s="3"/>
      <c r="Y167" s="3"/>
      <c r="Z167" s="3"/>
      <c r="AA167" s="3"/>
      <c r="AB167" s="3"/>
      <c r="AC167" s="3"/>
      <c r="AD167" s="3"/>
    </row>
    <row r="168" spans="11:30" x14ac:dyDescent="0.2">
      <c r="K168" s="3"/>
      <c r="L168" s="3"/>
      <c r="M168" s="3"/>
      <c r="N168" s="3"/>
      <c r="O168" s="3"/>
      <c r="P168" s="3"/>
      <c r="Q168" s="3"/>
      <c r="R168" s="3"/>
      <c r="S168" s="3"/>
      <c r="T168" s="3"/>
      <c r="U168" s="3"/>
      <c r="V168" s="3"/>
      <c r="W168" s="3"/>
      <c r="X168" s="3"/>
      <c r="Y168" s="3"/>
      <c r="Z168" s="3"/>
      <c r="AA168" s="3"/>
      <c r="AB168" s="3"/>
      <c r="AC168" s="3"/>
      <c r="AD168" s="3"/>
    </row>
    <row r="169" spans="11:30" x14ac:dyDescent="0.2">
      <c r="K169" s="3"/>
      <c r="L169" s="3"/>
      <c r="M169" s="3"/>
      <c r="N169" s="3"/>
      <c r="O169" s="3"/>
      <c r="P169" s="3"/>
      <c r="Q169" s="3"/>
      <c r="R169" s="3"/>
      <c r="S169" s="3"/>
      <c r="T169" s="3"/>
      <c r="U169" s="3"/>
      <c r="V169" s="3"/>
      <c r="W169" s="3"/>
      <c r="X169" s="3"/>
      <c r="Y169" s="3"/>
      <c r="Z169" s="3"/>
      <c r="AA169" s="3"/>
      <c r="AB169" s="3"/>
      <c r="AC169" s="3"/>
      <c r="AD169" s="3"/>
    </row>
  </sheetData>
  <protectedRanges>
    <protectedRange sqref="C58 A56:B244 C56:D57 C59:D244 E56:XFD244" name="Range3"/>
    <protectedRange sqref="E10:F10 I10:J10 E15:F54 I15:J54" name="UnitEntry"/>
    <protectedRange sqref="A11:G11 A9:G9 A13:G13 I11:J11 I9:J9 I13:J14 E14:F14 K1:IF1048576" name="Range2"/>
  </protectedRanges>
  <mergeCells count="11">
    <mergeCell ref="A10:D10"/>
    <mergeCell ref="A14:B14"/>
    <mergeCell ref="A77:J77"/>
    <mergeCell ref="A3:J4"/>
    <mergeCell ref="A1:J1"/>
    <mergeCell ref="A2:J2"/>
    <mergeCell ref="A6:D7"/>
    <mergeCell ref="E6:F6"/>
    <mergeCell ref="I6:J6"/>
    <mergeCell ref="A8:D8"/>
    <mergeCell ref="C58:D58"/>
  </mergeCells>
  <dataValidations count="2">
    <dataValidation type="decimal" allowBlank="1" showInputMessage="1" showErrorMessage="1" sqref="C15:C54">
      <formula1>-1000</formula1>
      <formula2>1000</formula2>
    </dataValidation>
    <dataValidation type="decimal" allowBlank="1" showInputMessage="1" showErrorMessage="1" error="You must enter a numerical value in this cell" sqref="I12:J12 I10:J10 E12:G12 E10:G10 D55 G14:G55 I15:J55 H16:H55 E15:F55">
      <formula1>-1E+32</formula1>
      <formula2>1E+31</formula2>
    </dataValidation>
  </dataValidations>
  <printOptions horizontalCentered="1"/>
  <pageMargins left="0.1" right="0.1" top="0.28000000000000003" bottom="0.31" header="0.16" footer="0.1"/>
  <pageSetup scale="63" fitToHeight="0" orientation="portrait"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'CO Use List'!$A$2:$A$12</xm:f>
          </x14:formula1>
          <xm:sqref>D16:D54</xm:sqref>
        </x14:dataValidation>
        <x14:dataValidation type="list" allowBlank="1" showInputMessage="1" showErrorMessage="1">
          <x14:formula1>
            <xm:f>'CO Use List'!$A$2:$A$12</xm:f>
          </x14:formula1>
          <xm:sqref>D15</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A12"/>
  <sheetViews>
    <sheetView workbookViewId="0">
      <selection activeCell="A6" sqref="A6"/>
    </sheetView>
  </sheetViews>
  <sheetFormatPr defaultRowHeight="15" x14ac:dyDescent="0.25"/>
  <cols>
    <col min="1" max="1" width="30.7109375" style="34" bestFit="1" customWidth="1"/>
    <col min="2" max="16384" width="9.140625" style="34"/>
  </cols>
  <sheetData>
    <row r="1" spans="1:1" x14ac:dyDescent="0.25">
      <c r="A1" s="34" t="s">
        <v>176</v>
      </c>
    </row>
    <row r="2" spans="1:1" x14ac:dyDescent="0.25">
      <c r="A2" s="282"/>
    </row>
    <row r="3" spans="1:1" x14ac:dyDescent="0.25">
      <c r="A3" s="34" t="s">
        <v>177</v>
      </c>
    </row>
    <row r="4" spans="1:1" x14ac:dyDescent="0.25">
      <c r="A4" s="34" t="s">
        <v>178</v>
      </c>
    </row>
    <row r="5" spans="1:1" x14ac:dyDescent="0.25">
      <c r="A5" s="34" t="s">
        <v>179</v>
      </c>
    </row>
    <row r="6" spans="1:1" x14ac:dyDescent="0.25">
      <c r="A6" s="34" t="s">
        <v>180</v>
      </c>
    </row>
    <row r="7" spans="1:1" x14ac:dyDescent="0.25">
      <c r="A7" s="34" t="s">
        <v>181</v>
      </c>
    </row>
    <row r="8" spans="1:1" x14ac:dyDescent="0.25">
      <c r="A8" s="34" t="s">
        <v>182</v>
      </c>
    </row>
    <row r="9" spans="1:1" x14ac:dyDescent="0.25">
      <c r="A9" s="34" t="s">
        <v>183</v>
      </c>
    </row>
    <row r="10" spans="1:1" x14ac:dyDescent="0.25">
      <c r="A10" s="34" t="s">
        <v>184</v>
      </c>
    </row>
    <row r="11" spans="1:1" x14ac:dyDescent="0.25">
      <c r="A11" s="34" t="s">
        <v>185</v>
      </c>
    </row>
    <row r="12" spans="1:1" x14ac:dyDescent="0.25">
      <c r="A12" s="34" t="s">
        <v>186</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8">
    <tabColor rgb="FFFFC000"/>
    <pageSetUpPr fitToPage="1"/>
  </sheetPr>
  <dimension ref="A1:AB151"/>
  <sheetViews>
    <sheetView tabSelected="1" zoomScale="90" zoomScaleNormal="90" workbookViewId="0">
      <selection activeCell="O20" sqref="O20"/>
    </sheetView>
  </sheetViews>
  <sheetFormatPr defaultRowHeight="15" x14ac:dyDescent="0.25"/>
  <cols>
    <col min="1" max="1" width="2.28515625" style="34" customWidth="1"/>
    <col min="2" max="2" width="6" style="34" customWidth="1"/>
    <col min="3" max="3" width="15" style="34" customWidth="1"/>
    <col min="4" max="4" width="11.85546875" style="34" bestFit="1" customWidth="1"/>
    <col min="5" max="5" width="12.5703125" style="34" bestFit="1" customWidth="1"/>
    <col min="6" max="7" width="13.42578125" style="34" bestFit="1" customWidth="1"/>
    <col min="8" max="9" width="12.5703125" style="34" bestFit="1" customWidth="1"/>
    <col min="10" max="10" width="15.42578125" style="34" customWidth="1"/>
    <col min="11" max="11" width="9.140625" style="34"/>
    <col min="12" max="12" width="2" style="34" customWidth="1"/>
    <col min="13" max="13" width="5.140625" style="34" customWidth="1"/>
    <col min="14" max="14" width="4.28515625" style="34" customWidth="1"/>
    <col min="15" max="15" width="27.85546875" style="34" bestFit="1" customWidth="1"/>
    <col min="16" max="21" width="15.28515625" style="200" customWidth="1"/>
    <col min="22" max="22" width="9.140625" style="34"/>
    <col min="23" max="23" width="14" style="34" bestFit="1" customWidth="1"/>
    <col min="24" max="16384" width="9.140625" style="34"/>
  </cols>
  <sheetData>
    <row r="1" spans="1:21" x14ac:dyDescent="0.25">
      <c r="A1" s="33"/>
      <c r="B1" s="33"/>
      <c r="C1" s="33"/>
      <c r="D1" s="33"/>
      <c r="E1" s="33"/>
      <c r="F1" s="33"/>
      <c r="G1" s="33"/>
      <c r="H1" s="33"/>
      <c r="I1" s="33"/>
      <c r="J1" s="33"/>
      <c r="L1" s="66"/>
    </row>
    <row r="2" spans="1:21" x14ac:dyDescent="0.25">
      <c r="A2" s="33"/>
      <c r="B2" s="33"/>
      <c r="C2" s="33"/>
      <c r="D2" s="33"/>
      <c r="E2" s="33"/>
      <c r="F2" s="33"/>
      <c r="G2" s="33"/>
      <c r="H2" s="33"/>
      <c r="I2" s="33"/>
      <c r="J2" s="33"/>
      <c r="L2" s="66"/>
    </row>
    <row r="3" spans="1:21" ht="11.25" customHeight="1" x14ac:dyDescent="0.25">
      <c r="A3" s="33"/>
      <c r="B3" s="33"/>
      <c r="C3" s="33"/>
      <c r="D3" s="33"/>
      <c r="E3" s="33"/>
      <c r="F3" s="33"/>
      <c r="G3" s="33"/>
      <c r="H3" s="33"/>
      <c r="I3" s="33"/>
      <c r="J3" s="33"/>
      <c r="L3" s="67"/>
      <c r="M3" s="68"/>
      <c r="N3" s="457"/>
      <c r="O3" s="457"/>
      <c r="P3" s="457"/>
      <c r="Q3" s="457"/>
      <c r="R3" s="457"/>
      <c r="S3" s="457"/>
    </row>
    <row r="4" spans="1:21" x14ac:dyDescent="0.25">
      <c r="A4" s="33"/>
      <c r="B4" s="69" t="s">
        <v>67</v>
      </c>
      <c r="C4" s="69"/>
      <c r="D4" s="458"/>
      <c r="E4" s="459"/>
      <c r="F4" s="459"/>
      <c r="G4" s="460"/>
      <c r="H4" s="461" t="e">
        <f ca="1">LastModified()</f>
        <v>#NAME?</v>
      </c>
      <c r="I4" s="462"/>
      <c r="J4" s="462"/>
      <c r="L4" s="66"/>
    </row>
    <row r="5" spans="1:21" x14ac:dyDescent="0.25">
      <c r="A5" s="33"/>
      <c r="B5" s="69" t="s">
        <v>68</v>
      </c>
      <c r="C5" s="69"/>
      <c r="D5" s="458"/>
      <c r="E5" s="459"/>
      <c r="F5" s="459"/>
      <c r="G5" s="460"/>
      <c r="H5" s="70"/>
      <c r="I5" s="70"/>
      <c r="J5" s="70"/>
      <c r="L5" s="66"/>
      <c r="M5" s="37" t="s">
        <v>37</v>
      </c>
      <c r="N5" s="37"/>
      <c r="O5" s="37"/>
      <c r="P5" s="220" t="s">
        <v>33</v>
      </c>
      <c r="Q5" s="220" t="s">
        <v>34</v>
      </c>
      <c r="R5" s="220" t="s">
        <v>35</v>
      </c>
      <c r="S5" s="220" t="s">
        <v>36</v>
      </c>
      <c r="T5" s="220" t="s">
        <v>42</v>
      </c>
      <c r="U5" s="220" t="s">
        <v>43</v>
      </c>
    </row>
    <row r="6" spans="1:21" ht="18.75" x14ac:dyDescent="0.3">
      <c r="A6" s="33"/>
      <c r="B6" s="69" t="s">
        <v>69</v>
      </c>
      <c r="C6" s="69"/>
      <c r="D6" s="458"/>
      <c r="E6" s="459"/>
      <c r="F6" s="459"/>
      <c r="G6" s="460"/>
      <c r="H6" s="463" t="s">
        <v>93</v>
      </c>
      <c r="I6" s="464"/>
      <c r="J6" s="464"/>
      <c r="L6" s="66"/>
      <c r="N6" s="34" t="s">
        <v>70</v>
      </c>
      <c r="P6" s="221">
        <f>+GOF!B15</f>
        <v>0</v>
      </c>
      <c r="Q6" s="221">
        <f>+GOF!C15</f>
        <v>0</v>
      </c>
      <c r="R6" s="221">
        <f>+GOF!H15</f>
        <v>0</v>
      </c>
      <c r="S6" s="221">
        <f>+GOF!I15</f>
        <v>0</v>
      </c>
      <c r="T6" s="221">
        <f>+GOF!L15</f>
        <v>0</v>
      </c>
      <c r="U6" s="221">
        <f>+GOF!M15</f>
        <v>0</v>
      </c>
    </row>
    <row r="7" spans="1:21" ht="14.25" customHeight="1" x14ac:dyDescent="0.25">
      <c r="A7" s="33"/>
      <c r="B7" s="33"/>
      <c r="C7" s="33"/>
      <c r="D7" s="71"/>
      <c r="E7" s="71"/>
      <c r="F7" s="71"/>
      <c r="G7" s="71"/>
      <c r="H7" s="71"/>
      <c r="I7" s="71"/>
      <c r="J7" s="71"/>
      <c r="L7" s="72"/>
      <c r="M7" s="73"/>
      <c r="N7" s="73"/>
      <c r="O7" s="73" t="s">
        <v>71</v>
      </c>
      <c r="P7" s="222"/>
      <c r="Q7" s="222" t="str">
        <f>IFERROR((Q6-P6)/P6,"")</f>
        <v/>
      </c>
      <c r="R7" s="222" t="str">
        <f>IFERROR((R6-Q6)/Q6,"")</f>
        <v/>
      </c>
      <c r="S7" s="222" t="str">
        <f>IFERROR((S6-R6)/R6,"")</f>
        <v/>
      </c>
      <c r="T7" s="222" t="str">
        <f t="shared" ref="T7:U7" si="0">IFERROR((T6-S6)/S6,"")</f>
        <v/>
      </c>
      <c r="U7" s="222" t="str">
        <f t="shared" si="0"/>
        <v/>
      </c>
    </row>
    <row r="8" spans="1:21" ht="17.25" customHeight="1" x14ac:dyDescent="0.25">
      <c r="A8" s="74" t="s">
        <v>88</v>
      </c>
      <c r="B8" s="33"/>
      <c r="C8" s="33"/>
      <c r="D8" s="33"/>
      <c r="E8" s="70"/>
      <c r="F8" s="70"/>
      <c r="G8" s="70"/>
      <c r="H8" s="70"/>
      <c r="I8" s="70"/>
      <c r="J8" s="70"/>
      <c r="L8" s="66"/>
      <c r="N8" s="34" t="s">
        <v>72</v>
      </c>
      <c r="P8" s="221">
        <f>+GOF!B32</f>
        <v>0</v>
      </c>
      <c r="Q8" s="221">
        <f>+GOF!C32</f>
        <v>0</v>
      </c>
      <c r="R8" s="221">
        <f>+GOF!H32</f>
        <v>0</v>
      </c>
      <c r="S8" s="221">
        <f>+GOF!I32</f>
        <v>0</v>
      </c>
      <c r="T8" s="221">
        <f>+GOF!L32</f>
        <v>0</v>
      </c>
      <c r="U8" s="221">
        <f>+GOF!M32</f>
        <v>0</v>
      </c>
    </row>
    <row r="9" spans="1:21" x14ac:dyDescent="0.25">
      <c r="A9" s="69" t="s">
        <v>73</v>
      </c>
      <c r="B9" s="33"/>
      <c r="C9" s="33"/>
      <c r="D9" s="33"/>
      <c r="E9" s="33"/>
      <c r="F9" s="33"/>
      <c r="G9" s="33"/>
      <c r="H9" s="33"/>
      <c r="I9" s="33"/>
      <c r="J9" s="33"/>
      <c r="L9" s="72"/>
      <c r="M9" s="73"/>
      <c r="N9" s="73"/>
      <c r="O9" s="73" t="s">
        <v>71</v>
      </c>
      <c r="P9" s="278"/>
      <c r="Q9" s="278" t="str">
        <f>IFERROR((Q8-P8)/P8,"")</f>
        <v/>
      </c>
      <c r="R9" s="278" t="str">
        <f>IFERROR((R8-Q8)/Q8,"")</f>
        <v/>
      </c>
      <c r="S9" s="278" t="str">
        <f t="shared" ref="S9:U9" si="1">IFERROR((S8-R8)/R8,"")</f>
        <v/>
      </c>
      <c r="T9" s="278" t="str">
        <f t="shared" si="1"/>
        <v/>
      </c>
      <c r="U9" s="278" t="str">
        <f t="shared" si="1"/>
        <v/>
      </c>
    </row>
    <row r="10" spans="1:21" ht="15" customHeight="1" x14ac:dyDescent="0.25">
      <c r="A10" s="465"/>
      <c r="B10" s="466"/>
      <c r="C10" s="466"/>
      <c r="D10" s="466"/>
      <c r="E10" s="466"/>
      <c r="F10" s="466"/>
      <c r="G10" s="466"/>
      <c r="H10" s="466"/>
      <c r="I10" s="466"/>
      <c r="J10" s="467"/>
      <c r="L10" s="66"/>
      <c r="N10" s="34" t="s">
        <v>74</v>
      </c>
      <c r="P10" s="223">
        <f t="shared" ref="P10:S10" si="2">+P6-P8</f>
        <v>0</v>
      </c>
      <c r="Q10" s="223">
        <f t="shared" si="2"/>
        <v>0</v>
      </c>
      <c r="R10" s="223">
        <f t="shared" si="2"/>
        <v>0</v>
      </c>
      <c r="S10" s="223">
        <f t="shared" si="2"/>
        <v>0</v>
      </c>
      <c r="T10" s="223">
        <f t="shared" ref="T10:U10" si="3">+T6-T8</f>
        <v>0</v>
      </c>
      <c r="U10" s="223">
        <f t="shared" si="3"/>
        <v>0</v>
      </c>
    </row>
    <row r="11" spans="1:21" x14ac:dyDescent="0.25">
      <c r="A11" s="468"/>
      <c r="B11" s="469"/>
      <c r="C11" s="469"/>
      <c r="D11" s="469"/>
      <c r="E11" s="469"/>
      <c r="F11" s="469"/>
      <c r="G11" s="469"/>
      <c r="H11" s="469"/>
      <c r="I11" s="469"/>
      <c r="J11" s="470"/>
      <c r="L11" s="75"/>
      <c r="M11" s="76"/>
      <c r="N11" s="76"/>
      <c r="O11" s="76" t="s">
        <v>71</v>
      </c>
      <c r="P11" s="224"/>
      <c r="Q11" s="278" t="str">
        <f>IFERROR(IF(Q10&lt;0,(Q10-P10)/ABS(P10),(Q10-P10)/(P10)),"")</f>
        <v/>
      </c>
      <c r="R11" s="278" t="str">
        <f>IFERROR(IF(R10&lt;0,(R10-Q10)/ABS(Q10),(R10-Q10)/(Q10)),"")</f>
        <v/>
      </c>
      <c r="S11" s="278" t="str">
        <f>IFERROR(IF(S10&lt;0,(S10-R10)/ABS(R10),(S10-R10)/(R10)),"")</f>
        <v/>
      </c>
      <c r="T11" s="278" t="str">
        <f>IFERROR(IF(T10&lt;0,(T10-S10)/ABS(S10),(T10-S10)/(S10)),"")</f>
        <v/>
      </c>
      <c r="U11" s="278" t="str">
        <f>IFERROR(IF(U10&lt;0,(U10-T10)/ABS(T10),(U10-T10)/(T10)),"")</f>
        <v/>
      </c>
    </row>
    <row r="12" spans="1:21" x14ac:dyDescent="0.25">
      <c r="A12" s="468"/>
      <c r="B12" s="469"/>
      <c r="C12" s="469"/>
      <c r="D12" s="469"/>
      <c r="E12" s="469"/>
      <c r="F12" s="469"/>
      <c r="G12" s="469"/>
      <c r="H12" s="469"/>
      <c r="I12" s="469"/>
      <c r="J12" s="470"/>
      <c r="L12" s="66"/>
      <c r="Q12" s="225"/>
      <c r="R12" s="225"/>
      <c r="S12" s="225"/>
      <c r="T12" s="225"/>
      <c r="U12" s="225"/>
    </row>
    <row r="13" spans="1:21" x14ac:dyDescent="0.25">
      <c r="A13" s="468"/>
      <c r="B13" s="469"/>
      <c r="C13" s="469"/>
      <c r="D13" s="469"/>
      <c r="E13" s="469"/>
      <c r="F13" s="469"/>
      <c r="G13" s="469"/>
      <c r="H13" s="469"/>
      <c r="I13" s="469"/>
      <c r="J13" s="470"/>
      <c r="L13" s="66"/>
      <c r="M13" s="37" t="s">
        <v>52</v>
      </c>
      <c r="P13" s="220" t="s">
        <v>33</v>
      </c>
      <c r="Q13" s="220" t="s">
        <v>34</v>
      </c>
      <c r="R13" s="220" t="s">
        <v>35</v>
      </c>
      <c r="S13" s="220" t="s">
        <v>36</v>
      </c>
      <c r="T13" s="220" t="s">
        <v>42</v>
      </c>
      <c r="U13" s="220" t="s">
        <v>43</v>
      </c>
    </row>
    <row r="14" spans="1:21" x14ac:dyDescent="0.25">
      <c r="A14" s="468"/>
      <c r="B14" s="469"/>
      <c r="C14" s="469"/>
      <c r="D14" s="469"/>
      <c r="E14" s="469"/>
      <c r="F14" s="469"/>
      <c r="G14" s="469"/>
      <c r="H14" s="469"/>
      <c r="I14" s="469"/>
      <c r="J14" s="470"/>
      <c r="L14" s="66"/>
      <c r="N14" s="34" t="s">
        <v>75</v>
      </c>
      <c r="P14" s="221">
        <f>+DOF!B12</f>
        <v>0</v>
      </c>
      <c r="Q14" s="221">
        <f>+DOF!C12</f>
        <v>0</v>
      </c>
      <c r="R14" s="221">
        <f>+DOF!H12</f>
        <v>0</v>
      </c>
      <c r="S14" s="221">
        <f>+DOF!I12</f>
        <v>0</v>
      </c>
      <c r="T14" s="221">
        <f>+DOF!L12</f>
        <v>0</v>
      </c>
      <c r="U14" s="221">
        <f>+DOF!M12</f>
        <v>0</v>
      </c>
    </row>
    <row r="15" spans="1:21" x14ac:dyDescent="0.25">
      <c r="A15" s="468"/>
      <c r="B15" s="469"/>
      <c r="C15" s="469"/>
      <c r="D15" s="469"/>
      <c r="E15" s="469"/>
      <c r="F15" s="469"/>
      <c r="G15" s="469"/>
      <c r="H15" s="469"/>
      <c r="I15" s="469"/>
      <c r="J15" s="470"/>
      <c r="L15" s="66"/>
      <c r="N15" s="56"/>
      <c r="O15" s="56" t="s">
        <v>71</v>
      </c>
      <c r="P15" s="222"/>
      <c r="Q15" s="222" t="str">
        <f>IFERROR((Q14-P14)/P14,"")</f>
        <v/>
      </c>
      <c r="R15" s="222" t="str">
        <f>IFERROR((R14-Q14)/Q14,"")</f>
        <v/>
      </c>
      <c r="S15" s="222" t="str">
        <f>IFERROR((S14-R14)/R14,"")</f>
        <v/>
      </c>
      <c r="T15" s="222" t="str">
        <f t="shared" ref="T15:U15" si="4">IFERROR((T14-S14)/S14,"")</f>
        <v/>
      </c>
      <c r="U15" s="222" t="str">
        <f t="shared" si="4"/>
        <v/>
      </c>
    </row>
    <row r="16" spans="1:21" x14ac:dyDescent="0.25">
      <c r="A16" s="468"/>
      <c r="B16" s="469"/>
      <c r="C16" s="469"/>
      <c r="D16" s="469"/>
      <c r="E16" s="469"/>
      <c r="F16" s="469"/>
      <c r="G16" s="469"/>
      <c r="H16" s="469"/>
      <c r="I16" s="469"/>
      <c r="J16" s="470"/>
      <c r="L16" s="66"/>
      <c r="N16" s="34" t="s">
        <v>77</v>
      </c>
      <c r="P16" s="221">
        <f>+DOF!B29</f>
        <v>0</v>
      </c>
      <c r="Q16" s="221">
        <f>+DOF!C29</f>
        <v>0</v>
      </c>
      <c r="R16" s="221">
        <f>+DOF!H29</f>
        <v>0</v>
      </c>
      <c r="S16" s="221">
        <f>+DOF!I29</f>
        <v>0</v>
      </c>
      <c r="T16" s="221">
        <f>+DOF!L29</f>
        <v>0</v>
      </c>
      <c r="U16" s="221">
        <f>+DOF!M29</f>
        <v>0</v>
      </c>
    </row>
    <row r="17" spans="1:21" x14ac:dyDescent="0.25">
      <c r="A17" s="468"/>
      <c r="B17" s="469"/>
      <c r="C17" s="469"/>
      <c r="D17" s="469"/>
      <c r="E17" s="469"/>
      <c r="F17" s="469"/>
      <c r="G17" s="469"/>
      <c r="H17" s="469"/>
      <c r="I17" s="469"/>
      <c r="J17" s="470"/>
      <c r="L17" s="66"/>
      <c r="N17" s="56"/>
      <c r="O17" s="56" t="s">
        <v>71</v>
      </c>
      <c r="P17" s="222"/>
      <c r="Q17" s="222" t="str">
        <f>IFERROR((Q16-P16)/P16,"")</f>
        <v/>
      </c>
      <c r="R17" s="222" t="str">
        <f>IFERROR((R16-Q16)/Q16,"")</f>
        <v/>
      </c>
      <c r="S17" s="222" t="str">
        <f>IFERROR((S16-R16)/R16,"")</f>
        <v/>
      </c>
      <c r="T17" s="222" t="str">
        <f t="shared" ref="T17:U17" si="5">IFERROR((T16-S16)/S16,"")</f>
        <v/>
      </c>
      <c r="U17" s="222" t="str">
        <f t="shared" si="5"/>
        <v/>
      </c>
    </row>
    <row r="18" spans="1:21" ht="15" customHeight="1" x14ac:dyDescent="0.25">
      <c r="A18" s="468"/>
      <c r="B18" s="469"/>
      <c r="C18" s="469"/>
      <c r="D18" s="469"/>
      <c r="E18" s="469"/>
      <c r="F18" s="469"/>
      <c r="G18" s="469"/>
      <c r="H18" s="469"/>
      <c r="I18" s="469"/>
      <c r="J18" s="470"/>
      <c r="L18" s="66"/>
      <c r="N18" s="34" t="s">
        <v>74</v>
      </c>
      <c r="P18" s="223">
        <f t="shared" ref="P18:S18" si="6">+P14-P16</f>
        <v>0</v>
      </c>
      <c r="Q18" s="223">
        <f t="shared" si="6"/>
        <v>0</v>
      </c>
      <c r="R18" s="223">
        <f t="shared" si="6"/>
        <v>0</v>
      </c>
      <c r="S18" s="223">
        <f t="shared" si="6"/>
        <v>0</v>
      </c>
      <c r="T18" s="223">
        <f t="shared" ref="T18:U18" si="7">+T14-T16</f>
        <v>0</v>
      </c>
      <c r="U18" s="223">
        <f t="shared" si="7"/>
        <v>0</v>
      </c>
    </row>
    <row r="19" spans="1:21" x14ac:dyDescent="0.25">
      <c r="A19" s="471"/>
      <c r="B19" s="472"/>
      <c r="C19" s="472"/>
      <c r="D19" s="472"/>
      <c r="E19" s="472"/>
      <c r="F19" s="472"/>
      <c r="G19" s="472"/>
      <c r="H19" s="472"/>
      <c r="I19" s="472"/>
      <c r="J19" s="473"/>
      <c r="L19" s="66"/>
      <c r="N19" s="56"/>
      <c r="O19" s="56" t="s">
        <v>71</v>
      </c>
      <c r="P19" s="224"/>
      <c r="Q19" s="278" t="str">
        <f>IFERROR(IF(Q18&lt;0,(Q18-P18)/ABS(P18),(Q18-P18)/(P18)),"")</f>
        <v/>
      </c>
      <c r="R19" s="278" t="str">
        <f t="shared" ref="R19:U19" si="8">IFERROR(IF(R18&lt;0,(R18-Q18)/ABS(Q18),(R18-Q18)/(Q18)),"")</f>
        <v/>
      </c>
      <c r="S19" s="278" t="str">
        <f t="shared" si="8"/>
        <v/>
      </c>
      <c r="T19" s="278" t="str">
        <f t="shared" si="8"/>
        <v/>
      </c>
      <c r="U19" s="278" t="str">
        <f t="shared" si="8"/>
        <v/>
      </c>
    </row>
    <row r="20" spans="1:21" x14ac:dyDescent="0.25">
      <c r="A20" s="85" t="s">
        <v>76</v>
      </c>
      <c r="B20" s="80"/>
      <c r="C20" s="80"/>
      <c r="D20" s="80"/>
      <c r="E20" s="80"/>
      <c r="F20" s="80"/>
      <c r="G20" s="80"/>
      <c r="H20" s="80"/>
      <c r="I20" s="80"/>
      <c r="J20" s="86"/>
      <c r="L20" s="66"/>
      <c r="N20" s="56"/>
      <c r="O20" s="56"/>
    </row>
    <row r="21" spans="1:21" x14ac:dyDescent="0.25">
      <c r="A21" s="475"/>
      <c r="B21" s="476"/>
      <c r="C21" s="476"/>
      <c r="D21" s="476"/>
      <c r="E21" s="476"/>
      <c r="F21" s="476"/>
      <c r="G21" s="476"/>
      <c r="H21" s="476"/>
      <c r="I21" s="476"/>
      <c r="J21" s="477"/>
      <c r="L21" s="66"/>
      <c r="M21" s="37" t="s">
        <v>78</v>
      </c>
      <c r="P21" s="220" t="s">
        <v>33</v>
      </c>
      <c r="Q21" s="220" t="s">
        <v>34</v>
      </c>
      <c r="R21" s="220" t="s">
        <v>35</v>
      </c>
      <c r="S21" s="220" t="s">
        <v>36</v>
      </c>
      <c r="T21" s="220" t="s">
        <v>42</v>
      </c>
      <c r="U21" s="220" t="s">
        <v>43</v>
      </c>
    </row>
    <row r="22" spans="1:21" x14ac:dyDescent="0.25">
      <c r="A22" s="475"/>
      <c r="B22" s="476"/>
      <c r="C22" s="476"/>
      <c r="D22" s="476"/>
      <c r="E22" s="476"/>
      <c r="F22" s="476"/>
      <c r="G22" s="476"/>
      <c r="H22" s="476"/>
      <c r="I22" s="476"/>
      <c r="J22" s="477"/>
      <c r="L22" s="66"/>
      <c r="N22" s="34" t="s">
        <v>75</v>
      </c>
      <c r="P22" s="221">
        <f>+'Special State Appropriations'!B12</f>
        <v>0</v>
      </c>
      <c r="Q22" s="221">
        <f>+'Special State Appropriations'!C12</f>
        <v>0</v>
      </c>
      <c r="R22" s="221">
        <f>+'Special State Appropriations'!H12</f>
        <v>0</v>
      </c>
      <c r="S22" s="221">
        <f>+'Special State Appropriations'!I12</f>
        <v>0</v>
      </c>
      <c r="T22" s="221">
        <f>+'Special State Appropriations'!L12</f>
        <v>0</v>
      </c>
      <c r="U22" s="221">
        <f>+'Special State Appropriations'!M12</f>
        <v>0</v>
      </c>
    </row>
    <row r="23" spans="1:21" x14ac:dyDescent="0.25">
      <c r="A23" s="475"/>
      <c r="B23" s="476"/>
      <c r="C23" s="476"/>
      <c r="D23" s="476"/>
      <c r="E23" s="476"/>
      <c r="F23" s="476"/>
      <c r="G23" s="476"/>
      <c r="H23" s="476"/>
      <c r="I23" s="476"/>
      <c r="J23" s="477"/>
      <c r="L23" s="66"/>
      <c r="N23" s="56"/>
      <c r="O23" s="56" t="s">
        <v>71</v>
      </c>
      <c r="P23" s="222"/>
      <c r="Q23" s="222" t="str">
        <f>IFERROR((Q22-P22)/P22,"")</f>
        <v/>
      </c>
      <c r="R23" s="222" t="str">
        <f>IFERROR((R22-Q22)/Q22,"")</f>
        <v/>
      </c>
      <c r="S23" s="222" t="str">
        <f>IFERROR((S22-R22)/R22,"")</f>
        <v/>
      </c>
      <c r="T23" s="222" t="str">
        <f t="shared" ref="T23:U23" si="9">IFERROR((T22-S22)/S22,"")</f>
        <v/>
      </c>
      <c r="U23" s="222" t="str">
        <f t="shared" si="9"/>
        <v/>
      </c>
    </row>
    <row r="24" spans="1:21" x14ac:dyDescent="0.25">
      <c r="A24" s="475"/>
      <c r="B24" s="476"/>
      <c r="C24" s="476"/>
      <c r="D24" s="476"/>
      <c r="E24" s="476"/>
      <c r="F24" s="476"/>
      <c r="G24" s="476"/>
      <c r="H24" s="476"/>
      <c r="I24" s="476"/>
      <c r="J24" s="477"/>
      <c r="L24" s="66"/>
      <c r="N24" s="34" t="s">
        <v>77</v>
      </c>
      <c r="P24" s="221">
        <f>+'Special State Appropriations'!B29</f>
        <v>0</v>
      </c>
      <c r="Q24" s="221">
        <f>+'Special State Appropriations'!C29</f>
        <v>0</v>
      </c>
      <c r="R24" s="221">
        <f>+'Special State Appropriations'!H29</f>
        <v>0</v>
      </c>
      <c r="S24" s="221">
        <f>+'Special State Appropriations'!I29</f>
        <v>0</v>
      </c>
      <c r="T24" s="221">
        <f>+'Special State Appropriations'!L29</f>
        <v>0</v>
      </c>
      <c r="U24" s="221">
        <f>+'Special State Appropriations'!M29</f>
        <v>0</v>
      </c>
    </row>
    <row r="25" spans="1:21" x14ac:dyDescent="0.25">
      <c r="A25" s="475"/>
      <c r="B25" s="476"/>
      <c r="C25" s="476"/>
      <c r="D25" s="476"/>
      <c r="E25" s="476"/>
      <c r="F25" s="476"/>
      <c r="G25" s="476"/>
      <c r="H25" s="476"/>
      <c r="I25" s="476"/>
      <c r="J25" s="477"/>
      <c r="L25" s="66"/>
      <c r="N25" s="56"/>
      <c r="O25" s="56" t="s">
        <v>71</v>
      </c>
      <c r="P25" s="222"/>
      <c r="Q25" s="222" t="str">
        <f>IFERROR((Q24-P24)/P24,"")</f>
        <v/>
      </c>
      <c r="R25" s="222" t="str">
        <f>IFERROR((R24-Q24)/Q24,"")</f>
        <v/>
      </c>
      <c r="S25" s="222" t="str">
        <f>IFERROR((S24-R24)/R24,"")</f>
        <v/>
      </c>
      <c r="T25" s="222" t="str">
        <f t="shared" ref="T25:U25" si="10">IFERROR((T24-S24)/S24,"")</f>
        <v/>
      </c>
      <c r="U25" s="222" t="str">
        <f t="shared" si="10"/>
        <v/>
      </c>
    </row>
    <row r="26" spans="1:21" x14ac:dyDescent="0.25">
      <c r="A26" s="475"/>
      <c r="B26" s="476"/>
      <c r="C26" s="476"/>
      <c r="D26" s="476"/>
      <c r="E26" s="476"/>
      <c r="F26" s="476"/>
      <c r="G26" s="476"/>
      <c r="H26" s="476"/>
      <c r="I26" s="476"/>
      <c r="J26" s="477"/>
      <c r="L26" s="66"/>
      <c r="N26" s="34" t="s">
        <v>74</v>
      </c>
      <c r="P26" s="223">
        <f t="shared" ref="P26:S26" si="11">+P22-P24</f>
        <v>0</v>
      </c>
      <c r="Q26" s="223">
        <f t="shared" si="11"/>
        <v>0</v>
      </c>
      <c r="R26" s="223">
        <f t="shared" si="11"/>
        <v>0</v>
      </c>
      <c r="S26" s="223">
        <f t="shared" si="11"/>
        <v>0</v>
      </c>
      <c r="T26" s="223">
        <f t="shared" ref="T26:U26" si="12">+T22-T24</f>
        <v>0</v>
      </c>
      <c r="U26" s="223">
        <f t="shared" si="12"/>
        <v>0</v>
      </c>
    </row>
    <row r="27" spans="1:21" x14ac:dyDescent="0.25">
      <c r="A27" s="475"/>
      <c r="B27" s="476"/>
      <c r="C27" s="476"/>
      <c r="D27" s="476"/>
      <c r="E27" s="476"/>
      <c r="F27" s="476"/>
      <c r="G27" s="476"/>
      <c r="H27" s="476"/>
      <c r="I27" s="476"/>
      <c r="J27" s="477"/>
      <c r="L27" s="66"/>
      <c r="N27" s="56"/>
      <c r="O27" s="56" t="s">
        <v>71</v>
      </c>
      <c r="P27" s="224"/>
      <c r="Q27" s="278" t="str">
        <f>IFERROR(IF(Q26&lt;0,(Q26-P26)/ABS(P26),(Q26-P26)/(P26)),"")</f>
        <v/>
      </c>
      <c r="R27" s="278" t="str">
        <f t="shared" ref="R27" si="13">IFERROR(IF(R26&lt;0,(R26-Q26)/ABS(Q26),(R26-Q26)/(Q26)),"")</f>
        <v/>
      </c>
      <c r="S27" s="278" t="str">
        <f t="shared" ref="S27" si="14">IFERROR(IF(S26&lt;0,(S26-R26)/ABS(R26),(S26-R26)/(R26)),"")</f>
        <v/>
      </c>
      <c r="T27" s="278" t="str">
        <f t="shared" ref="T27" si="15">IFERROR(IF(T26&lt;0,(T26-S26)/ABS(S26),(T26-S26)/(S26)),"")</f>
        <v/>
      </c>
      <c r="U27" s="278" t="str">
        <f t="shared" ref="U27" si="16">IFERROR(IF(U26&lt;0,(U26-T26)/ABS(T26),(U26-T26)/(T26)),"")</f>
        <v/>
      </c>
    </row>
    <row r="28" spans="1:21" x14ac:dyDescent="0.25">
      <c r="A28" s="478"/>
      <c r="B28" s="479"/>
      <c r="C28" s="479"/>
      <c r="D28" s="479"/>
      <c r="E28" s="479"/>
      <c r="F28" s="479"/>
      <c r="G28" s="479"/>
      <c r="H28" s="479"/>
      <c r="I28" s="479"/>
      <c r="J28" s="480"/>
      <c r="L28" s="66"/>
      <c r="N28" s="56"/>
      <c r="O28" s="56"/>
    </row>
    <row r="29" spans="1:21" x14ac:dyDescent="0.25">
      <c r="A29" s="77" t="s">
        <v>32</v>
      </c>
      <c r="B29" s="78"/>
      <c r="C29" s="78"/>
      <c r="D29" s="78"/>
      <c r="E29" s="78"/>
      <c r="F29" s="78"/>
      <c r="G29" s="78"/>
      <c r="H29" s="78"/>
      <c r="I29" s="78"/>
      <c r="J29" s="78"/>
      <c r="L29" s="66"/>
      <c r="M29" s="37" t="s">
        <v>53</v>
      </c>
      <c r="P29" s="220" t="s">
        <v>33</v>
      </c>
      <c r="Q29" s="220" t="s">
        <v>34</v>
      </c>
      <c r="R29" s="220" t="s">
        <v>35</v>
      </c>
      <c r="S29" s="220" t="s">
        <v>36</v>
      </c>
      <c r="T29" s="220" t="s">
        <v>42</v>
      </c>
      <c r="U29" s="220" t="s">
        <v>43</v>
      </c>
    </row>
    <row r="30" spans="1:21" x14ac:dyDescent="0.25">
      <c r="A30" s="465"/>
      <c r="B30" s="466"/>
      <c r="C30" s="466"/>
      <c r="D30" s="466"/>
      <c r="E30" s="466"/>
      <c r="F30" s="466"/>
      <c r="G30" s="466"/>
      <c r="H30" s="466"/>
      <c r="I30" s="466"/>
      <c r="J30" s="467"/>
      <c r="L30" s="66"/>
      <c r="N30" s="34" t="s">
        <v>75</v>
      </c>
      <c r="P30" s="226">
        <f>+'Practice Plan'!B11</f>
        <v>0</v>
      </c>
      <c r="Q30" s="226">
        <f>+'Practice Plan'!C11</f>
        <v>0</v>
      </c>
      <c r="R30" s="226">
        <f>+'Practice Plan'!H11</f>
        <v>0</v>
      </c>
      <c r="S30" s="226">
        <f>+'Practice Plan'!I11</f>
        <v>0</v>
      </c>
      <c r="T30" s="226">
        <f>+'Practice Plan'!L11</f>
        <v>0</v>
      </c>
      <c r="U30" s="226">
        <f>+'Practice Plan'!M11</f>
        <v>0</v>
      </c>
    </row>
    <row r="31" spans="1:21" x14ac:dyDescent="0.25">
      <c r="A31" s="468"/>
      <c r="B31" s="469"/>
      <c r="C31" s="469"/>
      <c r="D31" s="469"/>
      <c r="E31" s="469"/>
      <c r="F31" s="469"/>
      <c r="G31" s="469"/>
      <c r="H31" s="469"/>
      <c r="I31" s="469"/>
      <c r="J31" s="470"/>
      <c r="L31" s="66"/>
      <c r="N31" s="56"/>
      <c r="O31" s="56" t="s">
        <v>71</v>
      </c>
      <c r="P31" s="222"/>
      <c r="Q31" s="222" t="str">
        <f>IFERROR((Q30-P30)/P30,"")</f>
        <v/>
      </c>
      <c r="R31" s="222" t="str">
        <f>IFERROR((R30-Q30)/Q30,"")</f>
        <v/>
      </c>
      <c r="S31" s="222" t="str">
        <f>IFERROR((S30-R30)/R30,"")</f>
        <v/>
      </c>
      <c r="T31" s="222" t="str">
        <f t="shared" ref="T31:U31" si="17">IFERROR((T30-S30)/S30,"")</f>
        <v/>
      </c>
      <c r="U31" s="222" t="str">
        <f t="shared" si="17"/>
        <v/>
      </c>
    </row>
    <row r="32" spans="1:21" x14ac:dyDescent="0.25">
      <c r="A32" s="468"/>
      <c r="B32" s="469"/>
      <c r="C32" s="469"/>
      <c r="D32" s="469"/>
      <c r="E32" s="469"/>
      <c r="F32" s="469"/>
      <c r="G32" s="469"/>
      <c r="H32" s="469"/>
      <c r="I32" s="469"/>
      <c r="J32" s="470"/>
      <c r="L32" s="66"/>
      <c r="N32" s="34" t="s">
        <v>77</v>
      </c>
      <c r="P32" s="221">
        <f>+'Practice Plan'!B28</f>
        <v>0</v>
      </c>
      <c r="Q32" s="221">
        <f>+'Practice Plan'!C28</f>
        <v>0</v>
      </c>
      <c r="R32" s="221">
        <f>+'Practice Plan'!H28</f>
        <v>0</v>
      </c>
      <c r="S32" s="221">
        <f>+'Practice Plan'!I28</f>
        <v>0</v>
      </c>
      <c r="T32" s="221">
        <f>'Practice Plan'!L28</f>
        <v>0</v>
      </c>
      <c r="U32" s="221">
        <f>'Practice Plan'!M28</f>
        <v>0</v>
      </c>
    </row>
    <row r="33" spans="1:28" x14ac:dyDescent="0.25">
      <c r="A33" s="468"/>
      <c r="B33" s="469"/>
      <c r="C33" s="469"/>
      <c r="D33" s="469"/>
      <c r="E33" s="469"/>
      <c r="F33" s="469"/>
      <c r="G33" s="469"/>
      <c r="H33" s="469"/>
      <c r="I33" s="469"/>
      <c r="J33" s="470"/>
      <c r="L33" s="66"/>
      <c r="N33" s="56"/>
      <c r="O33" s="56" t="s">
        <v>71</v>
      </c>
      <c r="P33" s="222"/>
      <c r="Q33" s="222" t="str">
        <f>IFERROR((Q32-P32)/P32,"")</f>
        <v/>
      </c>
      <c r="R33" s="222" t="str">
        <f>IFERROR((R32-Q32)/Q32,"")</f>
        <v/>
      </c>
      <c r="S33" s="222" t="str">
        <f>IFERROR((S32-R32)/R32,"")</f>
        <v/>
      </c>
      <c r="T33" s="222" t="str">
        <f t="shared" ref="T33:U33" si="18">IFERROR((T32-S32)/S32,"")</f>
        <v/>
      </c>
      <c r="U33" s="222" t="str">
        <f t="shared" si="18"/>
        <v/>
      </c>
    </row>
    <row r="34" spans="1:28" x14ac:dyDescent="0.25">
      <c r="A34" s="468"/>
      <c r="B34" s="469"/>
      <c r="C34" s="469"/>
      <c r="D34" s="469"/>
      <c r="E34" s="469"/>
      <c r="F34" s="469"/>
      <c r="G34" s="469"/>
      <c r="H34" s="469"/>
      <c r="I34" s="469"/>
      <c r="J34" s="470"/>
      <c r="L34" s="66"/>
      <c r="N34" s="34" t="s">
        <v>74</v>
      </c>
      <c r="P34" s="223">
        <f t="shared" ref="P34:S34" si="19">+P30-P32</f>
        <v>0</v>
      </c>
      <c r="Q34" s="223">
        <f t="shared" si="19"/>
        <v>0</v>
      </c>
      <c r="R34" s="223">
        <f t="shared" si="19"/>
        <v>0</v>
      </c>
      <c r="S34" s="223">
        <f t="shared" si="19"/>
        <v>0</v>
      </c>
      <c r="T34" s="223">
        <f t="shared" ref="T34:U34" si="20">+T30-T32</f>
        <v>0</v>
      </c>
      <c r="U34" s="223">
        <f t="shared" si="20"/>
        <v>0</v>
      </c>
    </row>
    <row r="35" spans="1:28" x14ac:dyDescent="0.25">
      <c r="A35" s="471"/>
      <c r="B35" s="472"/>
      <c r="C35" s="472"/>
      <c r="D35" s="472"/>
      <c r="E35" s="472"/>
      <c r="F35" s="472"/>
      <c r="G35" s="472"/>
      <c r="H35" s="472"/>
      <c r="I35" s="472"/>
      <c r="J35" s="473"/>
      <c r="L35" s="66"/>
      <c r="N35" s="56"/>
      <c r="O35" s="56" t="s">
        <v>71</v>
      </c>
      <c r="P35" s="224"/>
      <c r="Q35" s="278" t="str">
        <f>IFERROR(IF(Q34&lt;0,(Q34-P34)/ABS(P34),(Q34-P34)/(P34)),"")</f>
        <v/>
      </c>
      <c r="R35" s="278" t="str">
        <f t="shared" ref="R35" si="21">IFERROR(IF(R34&lt;0,(R34-Q34)/ABS(Q34),(R34-Q34)/(Q34)),"")</f>
        <v/>
      </c>
      <c r="S35" s="278" t="str">
        <f t="shared" ref="S35" si="22">IFERROR(IF(S34&lt;0,(S34-R34)/ABS(R34),(S34-R34)/(R34)),"")</f>
        <v/>
      </c>
      <c r="T35" s="278" t="str">
        <f t="shared" ref="T35" si="23">IFERROR(IF(T34&lt;0,(T34-S34)/ABS(S34),(T34-S34)/(S34)),"")</f>
        <v/>
      </c>
      <c r="U35" s="278" t="str">
        <f t="shared" ref="U35" si="24">IFERROR(IF(U34&lt;0,(U34-T34)/ABS(T34),(U34-T34)/(T34)),"")</f>
        <v/>
      </c>
    </row>
    <row r="36" spans="1:28" s="73" customFormat="1" x14ac:dyDescent="0.25">
      <c r="A36" s="79" t="s">
        <v>84</v>
      </c>
      <c r="B36" s="80"/>
      <c r="C36" s="80"/>
      <c r="D36" s="80"/>
      <c r="E36" s="80"/>
      <c r="F36" s="80"/>
      <c r="G36" s="80"/>
      <c r="H36" s="80"/>
      <c r="I36" s="80"/>
      <c r="J36" s="80"/>
      <c r="K36" s="34"/>
      <c r="L36" s="66"/>
      <c r="M36" s="34"/>
      <c r="N36" s="56"/>
      <c r="O36" s="56"/>
      <c r="P36" s="224"/>
      <c r="Q36" s="222"/>
      <c r="R36" s="222"/>
      <c r="S36" s="222"/>
      <c r="T36" s="222"/>
      <c r="U36" s="222"/>
      <c r="W36" s="34"/>
      <c r="X36" s="34"/>
      <c r="Y36" s="34"/>
      <c r="Z36" s="34"/>
      <c r="AA36" s="34"/>
      <c r="AB36" s="34"/>
    </row>
    <row r="37" spans="1:28" x14ac:dyDescent="0.25">
      <c r="A37" s="465"/>
      <c r="B37" s="466"/>
      <c r="C37" s="466"/>
      <c r="D37" s="466"/>
      <c r="E37" s="466"/>
      <c r="F37" s="466"/>
      <c r="G37" s="466"/>
      <c r="H37" s="466"/>
      <c r="I37" s="466"/>
      <c r="J37" s="467"/>
      <c r="L37" s="66"/>
      <c r="M37" s="37" t="s">
        <v>54</v>
      </c>
      <c r="P37" s="220" t="s">
        <v>33</v>
      </c>
      <c r="Q37" s="220" t="s">
        <v>34</v>
      </c>
      <c r="R37" s="220" t="s">
        <v>35</v>
      </c>
      <c r="S37" s="220" t="s">
        <v>36</v>
      </c>
      <c r="T37" s="220" t="s">
        <v>42</v>
      </c>
      <c r="U37" s="220" t="s">
        <v>43</v>
      </c>
    </row>
    <row r="38" spans="1:28" s="73" customFormat="1" x14ac:dyDescent="0.25">
      <c r="A38" s="468"/>
      <c r="B38" s="469"/>
      <c r="C38" s="469"/>
      <c r="D38" s="469"/>
      <c r="E38" s="469"/>
      <c r="F38" s="469"/>
      <c r="G38" s="469"/>
      <c r="H38" s="469"/>
      <c r="I38" s="469"/>
      <c r="J38" s="470"/>
      <c r="K38" s="34"/>
      <c r="L38" s="66"/>
      <c r="M38" s="34"/>
      <c r="N38" s="34" t="s">
        <v>75</v>
      </c>
      <c r="O38" s="34"/>
      <c r="P38" s="221">
        <f>+'Sponsored Projects'!B11</f>
        <v>0</v>
      </c>
      <c r="Q38" s="221">
        <f>+'Sponsored Projects'!C11</f>
        <v>0</v>
      </c>
      <c r="R38" s="221">
        <f>+'Sponsored Projects'!H11</f>
        <v>0</v>
      </c>
      <c r="S38" s="221">
        <f>+'Sponsored Projects'!I11</f>
        <v>0</v>
      </c>
      <c r="T38" s="221">
        <f>+'Sponsored Projects'!L11</f>
        <v>0</v>
      </c>
      <c r="U38" s="221">
        <f>+'Sponsored Projects'!M11</f>
        <v>0</v>
      </c>
      <c r="W38" s="34"/>
      <c r="X38" s="34"/>
      <c r="Y38" s="34"/>
      <c r="Z38" s="34"/>
      <c r="AA38" s="34"/>
      <c r="AB38" s="34"/>
    </row>
    <row r="39" spans="1:28" x14ac:dyDescent="0.25">
      <c r="A39" s="468"/>
      <c r="B39" s="469"/>
      <c r="C39" s="469"/>
      <c r="D39" s="469"/>
      <c r="E39" s="469"/>
      <c r="F39" s="469"/>
      <c r="G39" s="469"/>
      <c r="H39" s="469"/>
      <c r="I39" s="469"/>
      <c r="J39" s="470"/>
      <c r="L39" s="66"/>
      <c r="N39" s="56"/>
      <c r="O39" s="56" t="s">
        <v>71</v>
      </c>
      <c r="P39" s="222"/>
      <c r="Q39" s="222" t="str">
        <f>IFERROR((Q38-P38)/P38,"")</f>
        <v/>
      </c>
      <c r="R39" s="222" t="str">
        <f>IFERROR((R38-Q38)/Q38,"")</f>
        <v/>
      </c>
      <c r="S39" s="222" t="str">
        <f>IFERROR((S38-R38)/R38,"")</f>
        <v/>
      </c>
      <c r="T39" s="222" t="str">
        <f t="shared" ref="T39:U39" si="25">IFERROR((T38-S38)/S38,"")</f>
        <v/>
      </c>
      <c r="U39" s="222" t="str">
        <f t="shared" si="25"/>
        <v/>
      </c>
    </row>
    <row r="40" spans="1:28" s="76" customFormat="1" x14ac:dyDescent="0.25">
      <c r="A40" s="468"/>
      <c r="B40" s="469"/>
      <c r="C40" s="469"/>
      <c r="D40" s="469"/>
      <c r="E40" s="469"/>
      <c r="F40" s="469"/>
      <c r="G40" s="469"/>
      <c r="H40" s="469"/>
      <c r="I40" s="469"/>
      <c r="J40" s="470"/>
      <c r="K40" s="34"/>
      <c r="L40" s="66"/>
      <c r="M40" s="34"/>
      <c r="N40" s="34" t="s">
        <v>77</v>
      </c>
      <c r="O40" s="34"/>
      <c r="P40" s="221">
        <f>+'Sponsored Projects'!B28</f>
        <v>0</v>
      </c>
      <c r="Q40" s="221">
        <f>+'Sponsored Projects'!C28</f>
        <v>0</v>
      </c>
      <c r="R40" s="221">
        <f>+'Sponsored Projects'!H28</f>
        <v>0</v>
      </c>
      <c r="S40" s="221">
        <f>+'Sponsored Projects'!I28</f>
        <v>0</v>
      </c>
      <c r="T40" s="221">
        <f>+'Sponsored Projects'!L28</f>
        <v>0</v>
      </c>
      <c r="U40" s="221">
        <f>+'Sponsored Projects'!M28</f>
        <v>0</v>
      </c>
      <c r="W40" s="34"/>
      <c r="X40" s="34"/>
      <c r="Y40" s="34"/>
      <c r="Z40" s="34"/>
      <c r="AA40" s="34"/>
      <c r="AB40" s="34"/>
    </row>
    <row r="41" spans="1:28" x14ac:dyDescent="0.25">
      <c r="A41" s="468"/>
      <c r="B41" s="469"/>
      <c r="C41" s="469"/>
      <c r="D41" s="469"/>
      <c r="E41" s="469"/>
      <c r="F41" s="469"/>
      <c r="G41" s="469"/>
      <c r="H41" s="469"/>
      <c r="I41" s="469"/>
      <c r="J41" s="470"/>
      <c r="K41" s="73"/>
      <c r="L41" s="66"/>
      <c r="N41" s="56"/>
      <c r="O41" s="56" t="s">
        <v>71</v>
      </c>
      <c r="P41" s="222"/>
      <c r="Q41" s="222" t="str">
        <f>IFERROR((Q40-P40)/P40,"")</f>
        <v/>
      </c>
      <c r="R41" s="222" t="str">
        <f>IFERROR((R40-Q40)/Q40,"")</f>
        <v/>
      </c>
      <c r="S41" s="222" t="str">
        <f>IFERROR((S40-R40)/R40,"")</f>
        <v/>
      </c>
      <c r="T41" s="222" t="str">
        <f t="shared" ref="T41:U41" si="26">IFERROR((T40-S40)/S40,"")</f>
        <v/>
      </c>
      <c r="U41" s="222" t="str">
        <f t="shared" si="26"/>
        <v/>
      </c>
    </row>
    <row r="42" spans="1:28" x14ac:dyDescent="0.25">
      <c r="A42" s="471"/>
      <c r="B42" s="472"/>
      <c r="C42" s="472"/>
      <c r="D42" s="472"/>
      <c r="E42" s="472"/>
      <c r="F42" s="472"/>
      <c r="G42" s="472"/>
      <c r="H42" s="472"/>
      <c r="I42" s="472"/>
      <c r="J42" s="473"/>
      <c r="L42" s="66"/>
      <c r="N42" s="34" t="s">
        <v>74</v>
      </c>
      <c r="P42" s="223">
        <f t="shared" ref="P42:S42" si="27">+P38-P40</f>
        <v>0</v>
      </c>
      <c r="Q42" s="223">
        <f t="shared" si="27"/>
        <v>0</v>
      </c>
      <c r="R42" s="223">
        <f t="shared" si="27"/>
        <v>0</v>
      </c>
      <c r="S42" s="223">
        <f t="shared" si="27"/>
        <v>0</v>
      </c>
      <c r="T42" s="223">
        <f t="shared" ref="T42:U42" si="28">+T38-T40</f>
        <v>0</v>
      </c>
      <c r="U42" s="223">
        <f t="shared" si="28"/>
        <v>0</v>
      </c>
    </row>
    <row r="43" spans="1:28" x14ac:dyDescent="0.25">
      <c r="A43" s="81" t="s">
        <v>79</v>
      </c>
      <c r="B43" s="82"/>
      <c r="C43" s="82"/>
      <c r="D43" s="82"/>
      <c r="E43" s="82"/>
      <c r="F43" s="82"/>
      <c r="G43" s="82"/>
      <c r="H43" s="82"/>
      <c r="I43" s="82"/>
      <c r="J43" s="82"/>
      <c r="K43" s="73"/>
      <c r="L43" s="66"/>
      <c r="N43" s="56"/>
      <c r="O43" s="56" t="s">
        <v>71</v>
      </c>
      <c r="P43" s="224"/>
      <c r="Q43" s="278" t="str">
        <f>IFERROR(IF(Q42&lt;0,(Q42-P42)/ABS(P42),(Q42-P42)/(P42)),"")</f>
        <v/>
      </c>
      <c r="R43" s="278" t="str">
        <f t="shared" ref="R43" si="29">IFERROR(IF(R42&lt;0,(R42-Q42)/ABS(Q42),(R42-Q42)/(Q42)),"")</f>
        <v/>
      </c>
      <c r="S43" s="278" t="str">
        <f t="shared" ref="S43" si="30">IFERROR(IF(S42&lt;0,(S42-R42)/ABS(R42),(S42-R42)/(R42)),"")</f>
        <v/>
      </c>
      <c r="T43" s="278" t="str">
        <f t="shared" ref="T43" si="31">IFERROR(IF(T42&lt;0,(T42-S42)/ABS(S42),(T42-S42)/(S42)),"")</f>
        <v/>
      </c>
      <c r="U43" s="278" t="str">
        <f t="shared" ref="U43" si="32">IFERROR(IF(U42&lt;0,(U42-T42)/ABS(T42),(U42-T42)/(T42)),"")</f>
        <v/>
      </c>
    </row>
    <row r="44" spans="1:28" x14ac:dyDescent="0.25">
      <c r="A44" s="465"/>
      <c r="B44" s="466"/>
      <c r="C44" s="466"/>
      <c r="D44" s="466"/>
      <c r="E44" s="466"/>
      <c r="F44" s="466"/>
      <c r="G44" s="466"/>
      <c r="H44" s="466"/>
      <c r="I44" s="466"/>
      <c r="J44" s="467"/>
      <c r="L44" s="66"/>
      <c r="N44" s="56"/>
      <c r="O44" s="56"/>
    </row>
    <row r="45" spans="1:28" x14ac:dyDescent="0.25">
      <c r="A45" s="468"/>
      <c r="B45" s="469"/>
      <c r="C45" s="469"/>
      <c r="D45" s="469"/>
      <c r="E45" s="469"/>
      <c r="F45" s="469"/>
      <c r="G45" s="469"/>
      <c r="H45" s="469"/>
      <c r="I45" s="469"/>
      <c r="J45" s="470"/>
      <c r="K45" s="76"/>
      <c r="L45" s="66"/>
      <c r="M45" s="37" t="s">
        <v>55</v>
      </c>
      <c r="P45" s="220" t="s">
        <v>33</v>
      </c>
      <c r="Q45" s="220" t="s">
        <v>34</v>
      </c>
      <c r="R45" s="220" t="s">
        <v>35</v>
      </c>
      <c r="S45" s="220" t="s">
        <v>36</v>
      </c>
      <c r="T45" s="220" t="s">
        <v>42</v>
      </c>
      <c r="U45" s="220" t="s">
        <v>43</v>
      </c>
    </row>
    <row r="46" spans="1:28" x14ac:dyDescent="0.25">
      <c r="A46" s="468"/>
      <c r="B46" s="469"/>
      <c r="C46" s="469"/>
      <c r="D46" s="469"/>
      <c r="E46" s="469"/>
      <c r="F46" s="469"/>
      <c r="G46" s="469"/>
      <c r="H46" s="469"/>
      <c r="I46" s="469"/>
      <c r="J46" s="470"/>
      <c r="L46" s="66"/>
      <c r="N46" s="34" t="s">
        <v>75</v>
      </c>
      <c r="P46" s="221">
        <f>+'Student Aid'!B11</f>
        <v>0</v>
      </c>
      <c r="Q46" s="221">
        <f>+'Student Aid'!C11</f>
        <v>0</v>
      </c>
      <c r="R46" s="221">
        <f>+'Student Aid'!H11</f>
        <v>0</v>
      </c>
      <c r="S46" s="221">
        <f>+'Student Aid'!I11</f>
        <v>0</v>
      </c>
      <c r="T46" s="221">
        <f>+'Student Aid'!L11</f>
        <v>0</v>
      </c>
      <c r="U46" s="221">
        <f>+'Student Aid'!M11</f>
        <v>0</v>
      </c>
    </row>
    <row r="47" spans="1:28" x14ac:dyDescent="0.25">
      <c r="A47" s="468"/>
      <c r="B47" s="469"/>
      <c r="C47" s="469"/>
      <c r="D47" s="469"/>
      <c r="E47" s="469"/>
      <c r="F47" s="469"/>
      <c r="G47" s="469"/>
      <c r="H47" s="469"/>
      <c r="I47" s="469"/>
      <c r="J47" s="470"/>
      <c r="L47" s="66"/>
      <c r="N47" s="56"/>
      <c r="O47" s="56" t="s">
        <v>71</v>
      </c>
      <c r="P47" s="222"/>
      <c r="Q47" s="222" t="str">
        <f>IFERROR((Q46-P46)/P46,"")</f>
        <v/>
      </c>
      <c r="R47" s="222" t="str">
        <f>IFERROR((R46-Q46)/Q46,"")</f>
        <v/>
      </c>
      <c r="S47" s="222" t="str">
        <f>IFERROR((S46-R46)/R46,"")</f>
        <v/>
      </c>
      <c r="T47" s="222" t="str">
        <f t="shared" ref="T47:U47" si="33">IFERROR((T46-S46)/S46,"")</f>
        <v/>
      </c>
      <c r="U47" s="222" t="str">
        <f t="shared" si="33"/>
        <v/>
      </c>
    </row>
    <row r="48" spans="1:28" x14ac:dyDescent="0.25">
      <c r="A48" s="468"/>
      <c r="B48" s="469"/>
      <c r="C48" s="469"/>
      <c r="D48" s="469"/>
      <c r="E48" s="469"/>
      <c r="F48" s="469"/>
      <c r="G48" s="469"/>
      <c r="H48" s="469"/>
      <c r="I48" s="469"/>
      <c r="J48" s="470"/>
      <c r="L48" s="66"/>
      <c r="N48" s="34" t="s">
        <v>77</v>
      </c>
      <c r="P48" s="221">
        <f>+'Student Aid'!B28</f>
        <v>0</v>
      </c>
      <c r="Q48" s="221">
        <f>+'Student Aid'!C28</f>
        <v>0</v>
      </c>
      <c r="R48" s="221">
        <f>+'Student Aid'!H28</f>
        <v>0</v>
      </c>
      <c r="S48" s="221">
        <f>+'Student Aid'!I28</f>
        <v>0</v>
      </c>
      <c r="T48" s="221">
        <f>+'Student Aid'!L28</f>
        <v>0</v>
      </c>
      <c r="U48" s="221">
        <f>+'Student Aid'!M28</f>
        <v>0</v>
      </c>
    </row>
    <row r="49" spans="1:21" x14ac:dyDescent="0.25">
      <c r="A49" s="468"/>
      <c r="B49" s="469"/>
      <c r="C49" s="469"/>
      <c r="D49" s="469"/>
      <c r="E49" s="469"/>
      <c r="F49" s="469"/>
      <c r="G49" s="469"/>
      <c r="H49" s="469"/>
      <c r="I49" s="469"/>
      <c r="J49" s="470"/>
      <c r="L49" s="66"/>
      <c r="N49" s="56"/>
      <c r="O49" s="56" t="s">
        <v>71</v>
      </c>
      <c r="P49" s="222"/>
      <c r="Q49" s="222" t="str">
        <f>IFERROR((Q48-P48)/P48,"")</f>
        <v/>
      </c>
      <c r="R49" s="222" t="str">
        <f>IFERROR((R48-Q48)/Q48,"")</f>
        <v/>
      </c>
      <c r="S49" s="222" t="str">
        <f>IFERROR((S48-R48)/R48,"")</f>
        <v/>
      </c>
      <c r="T49" s="222" t="str">
        <f t="shared" ref="T49:U49" si="34">IFERROR((T48-S48)/S48,"")</f>
        <v/>
      </c>
      <c r="U49" s="222" t="str">
        <f t="shared" si="34"/>
        <v/>
      </c>
    </row>
    <row r="50" spans="1:21" x14ac:dyDescent="0.25">
      <c r="A50" s="468"/>
      <c r="B50" s="469"/>
      <c r="C50" s="469"/>
      <c r="D50" s="469"/>
      <c r="E50" s="469"/>
      <c r="F50" s="469"/>
      <c r="G50" s="469"/>
      <c r="H50" s="469"/>
      <c r="I50" s="469"/>
      <c r="J50" s="470"/>
      <c r="L50" s="66"/>
      <c r="N50" s="34" t="s">
        <v>74</v>
      </c>
      <c r="P50" s="223">
        <f t="shared" ref="P50:S50" si="35">+P46-P48</f>
        <v>0</v>
      </c>
      <c r="Q50" s="223">
        <f t="shared" si="35"/>
        <v>0</v>
      </c>
      <c r="R50" s="223">
        <f t="shared" si="35"/>
        <v>0</v>
      </c>
      <c r="S50" s="223">
        <f t="shared" si="35"/>
        <v>0</v>
      </c>
      <c r="T50" s="223">
        <f t="shared" ref="T50:U50" si="36">+T46-T48</f>
        <v>0</v>
      </c>
      <c r="U50" s="223">
        <f t="shared" si="36"/>
        <v>0</v>
      </c>
    </row>
    <row r="51" spans="1:21" x14ac:dyDescent="0.25">
      <c r="A51" s="468"/>
      <c r="B51" s="469"/>
      <c r="C51" s="469"/>
      <c r="D51" s="469"/>
      <c r="E51" s="469"/>
      <c r="F51" s="469"/>
      <c r="G51" s="469"/>
      <c r="H51" s="469"/>
      <c r="I51" s="469"/>
      <c r="J51" s="470"/>
      <c r="L51" s="66"/>
      <c r="N51" s="56"/>
      <c r="O51" s="56" t="s">
        <v>71</v>
      </c>
      <c r="P51" s="224"/>
      <c r="Q51" s="278" t="str">
        <f>IFERROR(IF(Q50&lt;0,(Q50-P50)/ABS(P50),(Q50-P50)/(P50)),"")</f>
        <v/>
      </c>
      <c r="R51" s="278" t="str">
        <f t="shared" ref="R51" si="37">IFERROR(IF(R50&lt;0,(R50-Q50)/ABS(Q50),(R50-Q50)/(Q50)),"")</f>
        <v/>
      </c>
      <c r="S51" s="278" t="str">
        <f t="shared" ref="S51" si="38">IFERROR(IF(S50&lt;0,(S50-R50)/ABS(R50),(S50-R50)/(R50)),"")</f>
        <v/>
      </c>
      <c r="T51" s="278" t="str">
        <f t="shared" ref="T51" si="39">IFERROR(IF(T50&lt;0,(T50-S50)/ABS(S50),(T50-S50)/(S50)),"")</f>
        <v/>
      </c>
      <c r="U51" s="278" t="str">
        <f t="shared" ref="U51" si="40">IFERROR(IF(U50&lt;0,(U50-T50)/ABS(T50),(U50-T50)/(T50)),"")</f>
        <v/>
      </c>
    </row>
    <row r="52" spans="1:21" x14ac:dyDescent="0.25">
      <c r="A52" s="468"/>
      <c r="B52" s="469"/>
      <c r="C52" s="469"/>
      <c r="D52" s="469"/>
      <c r="E52" s="469"/>
      <c r="F52" s="469"/>
      <c r="G52" s="469"/>
      <c r="H52" s="469"/>
      <c r="I52" s="469"/>
      <c r="J52" s="470"/>
      <c r="L52" s="66"/>
      <c r="N52" s="56"/>
      <c r="O52" s="56"/>
    </row>
    <row r="53" spans="1:21" x14ac:dyDescent="0.25">
      <c r="A53" s="471"/>
      <c r="B53" s="472"/>
      <c r="C53" s="472"/>
      <c r="D53" s="472"/>
      <c r="E53" s="472"/>
      <c r="F53" s="472"/>
      <c r="G53" s="472"/>
      <c r="H53" s="472"/>
      <c r="I53" s="472"/>
      <c r="J53" s="473"/>
      <c r="L53" s="66"/>
      <c r="M53" s="37" t="s">
        <v>207</v>
      </c>
      <c r="P53" s="220" t="s">
        <v>33</v>
      </c>
      <c r="Q53" s="220" t="s">
        <v>34</v>
      </c>
      <c r="R53" s="220" t="s">
        <v>35</v>
      </c>
      <c r="S53" s="220" t="s">
        <v>36</v>
      </c>
      <c r="T53" s="220" t="s">
        <v>42</v>
      </c>
      <c r="U53" s="220" t="s">
        <v>43</v>
      </c>
    </row>
    <row r="54" spans="1:21" x14ac:dyDescent="0.25">
      <c r="A54" s="33"/>
      <c r="B54" s="33"/>
      <c r="C54" s="33"/>
      <c r="D54" s="33"/>
      <c r="E54" s="33"/>
      <c r="F54" s="33"/>
      <c r="G54" s="33"/>
      <c r="H54" s="33"/>
      <c r="I54" s="33"/>
      <c r="J54" s="33"/>
      <c r="L54" s="66"/>
      <c r="N54" s="34" t="s">
        <v>75</v>
      </c>
      <c r="P54" s="221">
        <f>+'Other Grant-Contract Types'!B11</f>
        <v>0</v>
      </c>
      <c r="Q54" s="221">
        <f>+'Other Grant-Contract Types'!C11</f>
        <v>0</v>
      </c>
      <c r="R54" s="221">
        <f>+'Other Grant-Contract Types'!H11</f>
        <v>0</v>
      </c>
      <c r="S54" s="221">
        <f>+'Other Grant-Contract Types'!I11</f>
        <v>0</v>
      </c>
      <c r="T54" s="221">
        <f>+'Other Grant-Contract Types'!L11</f>
        <v>0</v>
      </c>
      <c r="U54" s="221">
        <f>+'Other Grant-Contract Types'!M11</f>
        <v>0</v>
      </c>
    </row>
    <row r="55" spans="1:21" x14ac:dyDescent="0.25">
      <c r="A55" s="33"/>
      <c r="B55" s="33"/>
      <c r="C55" s="33"/>
      <c r="D55" s="33"/>
      <c r="E55" s="33"/>
      <c r="F55" s="33"/>
      <c r="G55" s="33"/>
      <c r="H55" s="33"/>
      <c r="I55" s="33"/>
      <c r="J55" s="33"/>
      <c r="L55" s="66"/>
      <c r="N55" s="56"/>
      <c r="O55" s="56" t="s">
        <v>71</v>
      </c>
      <c r="P55" s="222"/>
      <c r="Q55" s="222" t="str">
        <f>IFERROR((Q54-P54)/P54,"")</f>
        <v/>
      </c>
      <c r="R55" s="222" t="str">
        <f>IFERROR((R54-Q54)/Q54,"")</f>
        <v/>
      </c>
      <c r="S55" s="222" t="str">
        <f>IFERROR((S54-R54)/R54,"")</f>
        <v/>
      </c>
      <c r="T55" s="222" t="str">
        <f t="shared" ref="T55:U55" si="41">IFERROR((T54-S54)/S54,"")</f>
        <v/>
      </c>
      <c r="U55" s="222" t="str">
        <f t="shared" si="41"/>
        <v/>
      </c>
    </row>
    <row r="56" spans="1:21" x14ac:dyDescent="0.25">
      <c r="A56" s="33"/>
      <c r="B56" s="33"/>
      <c r="C56" s="33"/>
      <c r="D56" s="33"/>
      <c r="E56" s="33"/>
      <c r="F56" s="33"/>
      <c r="G56" s="33"/>
      <c r="H56" s="33"/>
      <c r="I56" s="33"/>
      <c r="J56" s="33"/>
      <c r="L56" s="66"/>
      <c r="N56" s="34" t="s">
        <v>77</v>
      </c>
      <c r="P56" s="221">
        <f>+'Other Grant-Contract Types'!B28</f>
        <v>0</v>
      </c>
      <c r="Q56" s="221">
        <f>+'Other Grant-Contract Types'!C28</f>
        <v>0</v>
      </c>
      <c r="R56" s="221">
        <f>+'Other Grant-Contract Types'!H28</f>
        <v>0</v>
      </c>
      <c r="S56" s="221">
        <f>+'Other Grant-Contract Types'!I28</f>
        <v>0</v>
      </c>
      <c r="T56" s="221">
        <f>+'Other Grant-Contract Types'!L28</f>
        <v>0</v>
      </c>
      <c r="U56" s="221">
        <f>+'Other Grant-Contract Types'!M28</f>
        <v>0</v>
      </c>
    </row>
    <row r="57" spans="1:21" x14ac:dyDescent="0.25">
      <c r="A57" s="33"/>
      <c r="B57" s="33"/>
      <c r="C57" s="33"/>
      <c r="D57" s="33"/>
      <c r="E57" s="33"/>
      <c r="F57" s="33"/>
      <c r="G57" s="33"/>
      <c r="H57" s="33"/>
      <c r="I57" s="33"/>
      <c r="J57" s="33"/>
      <c r="L57" s="66"/>
      <c r="N57" s="56"/>
      <c r="O57" s="56" t="s">
        <v>71</v>
      </c>
      <c r="P57" s="222"/>
      <c r="Q57" s="222" t="str">
        <f>IFERROR((Q56-P56)/P56,"")</f>
        <v/>
      </c>
      <c r="R57" s="222" t="str">
        <f>IFERROR((R56-Q56)/Q56,"")</f>
        <v/>
      </c>
      <c r="S57" s="222" t="str">
        <f>IFERROR((S56-R56)/R56,"")</f>
        <v/>
      </c>
      <c r="T57" s="222" t="str">
        <f t="shared" ref="T57:U57" si="42">IFERROR((T56-S56)/S56,"")</f>
        <v/>
      </c>
      <c r="U57" s="222" t="str">
        <f t="shared" si="42"/>
        <v/>
      </c>
    </row>
    <row r="58" spans="1:21" x14ac:dyDescent="0.25">
      <c r="A58" s="33"/>
      <c r="B58" s="33"/>
      <c r="C58" s="33"/>
      <c r="D58" s="33"/>
      <c r="E58" s="33"/>
      <c r="F58" s="33"/>
      <c r="G58" s="33"/>
      <c r="H58" s="33"/>
      <c r="I58" s="33"/>
      <c r="J58" s="33"/>
      <c r="L58" s="66"/>
      <c r="N58" s="34" t="s">
        <v>74</v>
      </c>
      <c r="P58" s="223">
        <f t="shared" ref="P58:S58" si="43">+P54-P56</f>
        <v>0</v>
      </c>
      <c r="Q58" s="223">
        <f t="shared" si="43"/>
        <v>0</v>
      </c>
      <c r="R58" s="223">
        <f t="shared" si="43"/>
        <v>0</v>
      </c>
      <c r="S58" s="223">
        <f t="shared" si="43"/>
        <v>0</v>
      </c>
      <c r="T58" s="223">
        <f t="shared" ref="T58:U58" si="44">+T54-T56</f>
        <v>0</v>
      </c>
      <c r="U58" s="223">
        <f t="shared" si="44"/>
        <v>0</v>
      </c>
    </row>
    <row r="59" spans="1:21" x14ac:dyDescent="0.25">
      <c r="A59" s="83"/>
      <c r="B59" s="83"/>
      <c r="C59" s="83"/>
      <c r="D59" s="83"/>
      <c r="E59" s="83"/>
      <c r="F59" s="83"/>
      <c r="G59" s="83"/>
      <c r="H59" s="83"/>
      <c r="I59" s="83"/>
      <c r="J59" s="83"/>
      <c r="L59" s="66"/>
      <c r="N59" s="56"/>
      <c r="O59" s="56" t="s">
        <v>71</v>
      </c>
      <c r="P59" s="224"/>
      <c r="Q59" s="278" t="str">
        <f>IFERROR(IF(Q58&lt;0,(Q58-P58)/ABS(P58),(Q58-P58)/(P58)),"")</f>
        <v/>
      </c>
      <c r="R59" s="278" t="str">
        <f t="shared" ref="R59" si="45">IFERROR(IF(R58&lt;0,(R58-Q58)/ABS(Q58),(R58-Q58)/(Q58)),"")</f>
        <v/>
      </c>
      <c r="S59" s="278" t="str">
        <f t="shared" ref="S59" si="46">IFERROR(IF(S58&lt;0,(S58-R58)/ABS(R58),(S58-R58)/(R58)),"")</f>
        <v/>
      </c>
      <c r="T59" s="278" t="str">
        <f t="shared" ref="T59" si="47">IFERROR(IF(T58&lt;0,(T58-S58)/ABS(S58),(T58-S58)/(S58)),"")</f>
        <v/>
      </c>
      <c r="U59" s="278" t="str">
        <f t="shared" ref="U59" si="48">IFERROR(IF(U58&lt;0,(U58-T58)/ABS(T58),(U58-T58)/(T58)),"")</f>
        <v/>
      </c>
    </row>
    <row r="60" spans="1:21" x14ac:dyDescent="0.25">
      <c r="A60" s="33"/>
      <c r="B60" s="33"/>
      <c r="C60" s="33"/>
      <c r="D60" s="33"/>
      <c r="E60" s="33"/>
      <c r="F60" s="33"/>
      <c r="G60" s="33"/>
      <c r="H60" s="33"/>
      <c r="I60" s="33"/>
      <c r="J60" s="33"/>
      <c r="L60" s="66"/>
      <c r="N60" s="56"/>
      <c r="O60" s="56"/>
    </row>
    <row r="61" spans="1:21" x14ac:dyDescent="0.25">
      <c r="A61" s="83"/>
      <c r="B61" s="83"/>
      <c r="C61" s="83"/>
      <c r="D61" s="83"/>
      <c r="E61" s="83"/>
      <c r="F61" s="83"/>
      <c r="G61" s="83"/>
      <c r="H61" s="83"/>
      <c r="I61" s="83"/>
      <c r="J61" s="83"/>
      <c r="L61" s="66"/>
      <c r="M61" s="37" t="s">
        <v>208</v>
      </c>
      <c r="P61" s="220" t="s">
        <v>33</v>
      </c>
      <c r="Q61" s="220" t="s">
        <v>34</v>
      </c>
      <c r="R61" s="220" t="s">
        <v>35</v>
      </c>
      <c r="S61" s="220" t="s">
        <v>36</v>
      </c>
      <c r="T61" s="220" t="s">
        <v>42</v>
      </c>
      <c r="U61" s="220" t="s">
        <v>43</v>
      </c>
    </row>
    <row r="62" spans="1:21" x14ac:dyDescent="0.25">
      <c r="A62" s="33"/>
      <c r="B62" s="33"/>
      <c r="C62" s="33"/>
      <c r="D62" s="33"/>
      <c r="E62" s="33"/>
      <c r="F62" s="33"/>
      <c r="G62" s="33"/>
      <c r="H62" s="33"/>
      <c r="I62" s="33"/>
      <c r="J62" s="33"/>
      <c r="L62" s="66"/>
      <c r="N62" s="34" t="s">
        <v>75</v>
      </c>
      <c r="P62" s="221">
        <f>+'Gifts-Discretionary'!B11</f>
        <v>0</v>
      </c>
      <c r="Q62" s="221">
        <f>+'Gifts-Discretionary'!C11</f>
        <v>0</v>
      </c>
      <c r="R62" s="221">
        <f>+'Gifts-Discretionary'!H11</f>
        <v>0</v>
      </c>
      <c r="S62" s="221">
        <f>+'Gifts-Discretionary'!I11</f>
        <v>0</v>
      </c>
      <c r="T62" s="221">
        <f>+'Gifts-Discretionary'!L11</f>
        <v>0</v>
      </c>
      <c r="U62" s="221">
        <f>+'Gifts-Discretionary'!M11</f>
        <v>0</v>
      </c>
    </row>
    <row r="63" spans="1:21" x14ac:dyDescent="0.25">
      <c r="A63" s="84"/>
      <c r="B63" s="84"/>
      <c r="C63" s="84"/>
      <c r="D63" s="84"/>
      <c r="E63" s="84"/>
      <c r="F63" s="84"/>
      <c r="G63" s="84"/>
      <c r="H63" s="84"/>
      <c r="I63" s="84"/>
      <c r="J63" s="84"/>
      <c r="L63" s="66"/>
      <c r="N63" s="56"/>
      <c r="O63" s="56" t="s">
        <v>71</v>
      </c>
      <c r="P63" s="222"/>
      <c r="Q63" s="222" t="str">
        <f>IFERROR((Q62-P62)/P62,"")</f>
        <v/>
      </c>
      <c r="R63" s="222" t="str">
        <f>IFERROR((R62-Q62)/Q62,"")</f>
        <v/>
      </c>
      <c r="S63" s="222" t="str">
        <f>IFERROR((S62-R62)/R62,"")</f>
        <v/>
      </c>
      <c r="T63" s="222" t="str">
        <f t="shared" ref="T63:U63" si="49">IFERROR((T62-S62)/S62,"")</f>
        <v/>
      </c>
      <c r="U63" s="222" t="str">
        <f t="shared" si="49"/>
        <v/>
      </c>
    </row>
    <row r="64" spans="1:21" x14ac:dyDescent="0.25">
      <c r="A64" s="33"/>
      <c r="B64" s="33"/>
      <c r="C64" s="33"/>
      <c r="D64" s="33"/>
      <c r="E64" s="33"/>
      <c r="F64" s="33"/>
      <c r="G64" s="33"/>
      <c r="H64" s="33"/>
      <c r="I64" s="33"/>
      <c r="J64" s="33"/>
      <c r="L64" s="66"/>
      <c r="N64" s="34" t="s">
        <v>77</v>
      </c>
      <c r="P64" s="221">
        <f>+'Gifts-Discretionary'!B28</f>
        <v>0</v>
      </c>
      <c r="Q64" s="221">
        <f>+'Gifts-Discretionary'!C28</f>
        <v>0</v>
      </c>
      <c r="R64" s="221">
        <f>+'Gifts-Discretionary'!H28</f>
        <v>0</v>
      </c>
      <c r="S64" s="221">
        <f>+'Gifts-Discretionary'!I28</f>
        <v>0</v>
      </c>
      <c r="T64" s="221">
        <f>+'Gifts-Discretionary'!L28</f>
        <v>0</v>
      </c>
      <c r="U64" s="221">
        <f>+'Gifts-Discretionary'!M28</f>
        <v>0</v>
      </c>
    </row>
    <row r="65" spans="1:21" x14ac:dyDescent="0.25">
      <c r="A65" s="33"/>
      <c r="B65" s="33"/>
      <c r="C65" s="33"/>
      <c r="D65" s="33"/>
      <c r="E65" s="33"/>
      <c r="F65" s="33"/>
      <c r="G65" s="33"/>
      <c r="H65" s="33"/>
      <c r="I65" s="33"/>
      <c r="J65" s="33"/>
      <c r="L65" s="66"/>
      <c r="N65" s="56"/>
      <c r="O65" s="56" t="s">
        <v>71</v>
      </c>
      <c r="P65" s="222"/>
      <c r="Q65" s="222" t="str">
        <f>IFERROR((Q64-P64)/P64,"")</f>
        <v/>
      </c>
      <c r="R65" s="222" t="str">
        <f>IFERROR((R64-Q64)/Q64,"")</f>
        <v/>
      </c>
      <c r="S65" s="222" t="str">
        <f>IFERROR((S64-R64)/R64,"")</f>
        <v/>
      </c>
      <c r="T65" s="222" t="str">
        <f t="shared" ref="T65:U65" si="50">IFERROR((T64-S64)/S64,"")</f>
        <v/>
      </c>
      <c r="U65" s="222" t="str">
        <f t="shared" si="50"/>
        <v/>
      </c>
    </row>
    <row r="66" spans="1:21" x14ac:dyDescent="0.25">
      <c r="A66" s="33"/>
      <c r="B66" s="33"/>
      <c r="C66" s="33"/>
      <c r="D66" s="33"/>
      <c r="E66" s="33"/>
      <c r="F66" s="33"/>
      <c r="G66" s="33"/>
      <c r="H66" s="33"/>
      <c r="I66" s="33"/>
      <c r="J66" s="33"/>
      <c r="L66" s="66"/>
      <c r="N66" s="34" t="s">
        <v>74</v>
      </c>
      <c r="P66" s="223">
        <f t="shared" ref="P66:S66" si="51">+P62-P64</f>
        <v>0</v>
      </c>
      <c r="Q66" s="223">
        <f t="shared" si="51"/>
        <v>0</v>
      </c>
      <c r="R66" s="223">
        <f t="shared" si="51"/>
        <v>0</v>
      </c>
      <c r="S66" s="223">
        <f t="shared" si="51"/>
        <v>0</v>
      </c>
      <c r="T66" s="223">
        <f t="shared" ref="T66:U66" si="52">+T62-T64</f>
        <v>0</v>
      </c>
      <c r="U66" s="223">
        <f t="shared" si="52"/>
        <v>0</v>
      </c>
    </row>
    <row r="67" spans="1:21" x14ac:dyDescent="0.25">
      <c r="A67" s="33"/>
      <c r="B67" s="33"/>
      <c r="C67" s="33"/>
      <c r="D67" s="33"/>
      <c r="E67" s="33"/>
      <c r="F67" s="33"/>
      <c r="G67" s="33"/>
      <c r="H67" s="33"/>
      <c r="I67" s="33"/>
      <c r="J67" s="33"/>
      <c r="L67" s="66"/>
      <c r="N67" s="56"/>
      <c r="O67" s="56" t="s">
        <v>71</v>
      </c>
      <c r="P67" s="224"/>
      <c r="Q67" s="278" t="str">
        <f>IFERROR(IF(Q66&lt;0,(Q66-P66)/ABS(P66),(Q66-P66)/(P66)),"")</f>
        <v/>
      </c>
      <c r="R67" s="278" t="str">
        <f t="shared" ref="R67" si="53">IFERROR(IF(R66&lt;0,(R66-Q66)/ABS(Q66),(R66-Q66)/(Q66)),"")</f>
        <v/>
      </c>
      <c r="S67" s="278" t="str">
        <f t="shared" ref="S67" si="54">IFERROR(IF(S66&lt;0,(S66-R66)/ABS(R66),(S66-R66)/(R66)),"")</f>
        <v/>
      </c>
      <c r="T67" s="278" t="str">
        <f t="shared" ref="T67" si="55">IFERROR(IF(T66&lt;0,(T66-S66)/ABS(S66),(T66-S66)/(S66)),"")</f>
        <v/>
      </c>
      <c r="U67" s="278" t="str">
        <f t="shared" ref="U67" si="56">IFERROR(IF(U66&lt;0,(U66-T66)/ABS(T66),(U66-T66)/(T66)),"")</f>
        <v/>
      </c>
    </row>
    <row r="68" spans="1:21" x14ac:dyDescent="0.25">
      <c r="A68" s="33"/>
      <c r="B68" s="33"/>
      <c r="C68" s="33"/>
      <c r="D68" s="33"/>
      <c r="E68" s="33"/>
      <c r="F68" s="33"/>
      <c r="G68" s="33"/>
      <c r="H68" s="33"/>
      <c r="I68" s="33"/>
      <c r="J68" s="33"/>
      <c r="L68" s="66"/>
      <c r="N68" s="56"/>
      <c r="O68" s="56"/>
    </row>
    <row r="69" spans="1:21" x14ac:dyDescent="0.25">
      <c r="A69" s="33"/>
      <c r="B69" s="33"/>
      <c r="C69" s="33"/>
      <c r="D69" s="33"/>
      <c r="E69" s="33"/>
      <c r="F69" s="33"/>
      <c r="G69" s="33"/>
      <c r="H69" s="33"/>
      <c r="I69" s="33"/>
      <c r="J69" s="33"/>
      <c r="L69" s="66"/>
      <c r="M69" s="37" t="s">
        <v>56</v>
      </c>
      <c r="P69" s="220" t="s">
        <v>33</v>
      </c>
      <c r="Q69" s="220" t="s">
        <v>34</v>
      </c>
      <c r="R69" s="220" t="s">
        <v>35</v>
      </c>
      <c r="S69" s="220" t="s">
        <v>36</v>
      </c>
      <c r="T69" s="220" t="s">
        <v>42</v>
      </c>
      <c r="U69" s="220" t="s">
        <v>43</v>
      </c>
    </row>
    <row r="70" spans="1:21" x14ac:dyDescent="0.25">
      <c r="A70" s="33"/>
      <c r="B70" s="33"/>
      <c r="C70" s="33"/>
      <c r="D70" s="33"/>
      <c r="E70" s="33"/>
      <c r="F70" s="33"/>
      <c r="G70" s="33"/>
      <c r="H70" s="33"/>
      <c r="I70" s="33"/>
      <c r="J70" s="33"/>
      <c r="L70" s="66"/>
      <c r="N70" s="34" t="s">
        <v>75</v>
      </c>
      <c r="P70" s="221">
        <f>+'Self Sustaining'!B11</f>
        <v>0</v>
      </c>
      <c r="Q70" s="221">
        <f>+'Self Sustaining'!C11</f>
        <v>0</v>
      </c>
      <c r="R70" s="221">
        <f>+'Self Sustaining'!H11</f>
        <v>0</v>
      </c>
      <c r="S70" s="221">
        <f>+'Self Sustaining'!I11</f>
        <v>0</v>
      </c>
      <c r="T70" s="221">
        <f>+'Self Sustaining'!L11</f>
        <v>0</v>
      </c>
      <c r="U70" s="221">
        <f>+'Self Sustaining'!M11</f>
        <v>0</v>
      </c>
    </row>
    <row r="71" spans="1:21" x14ac:dyDescent="0.25">
      <c r="A71" s="33"/>
      <c r="B71" s="33"/>
      <c r="C71" s="33"/>
      <c r="D71" s="33"/>
      <c r="E71" s="33"/>
      <c r="F71" s="33"/>
      <c r="G71" s="33"/>
      <c r="H71" s="33"/>
      <c r="I71" s="33"/>
      <c r="J71" s="33"/>
      <c r="L71" s="66"/>
      <c r="N71" s="56"/>
      <c r="O71" s="56" t="s">
        <v>71</v>
      </c>
      <c r="P71" s="222"/>
      <c r="Q71" s="222" t="str">
        <f>IFERROR((Q70-P70)/P70,"")</f>
        <v/>
      </c>
      <c r="R71" s="222" t="str">
        <f>IFERROR((R70-Q70)/Q70,"")</f>
        <v/>
      </c>
      <c r="S71" s="222" t="str">
        <f>IFERROR((S70-R70)/R70,"")</f>
        <v/>
      </c>
      <c r="T71" s="222" t="str">
        <f t="shared" ref="T71:U71" si="57">IFERROR((T70-S70)/S70,"")</f>
        <v/>
      </c>
      <c r="U71" s="222" t="str">
        <f t="shared" si="57"/>
        <v/>
      </c>
    </row>
    <row r="72" spans="1:21" x14ac:dyDescent="0.25">
      <c r="A72" s="33"/>
      <c r="B72" s="33"/>
      <c r="C72" s="33"/>
      <c r="D72" s="33"/>
      <c r="E72" s="33"/>
      <c r="F72" s="33"/>
      <c r="G72" s="33"/>
      <c r="H72" s="33"/>
      <c r="I72" s="33"/>
      <c r="J72" s="33"/>
      <c r="L72" s="66"/>
      <c r="N72" s="34" t="s">
        <v>77</v>
      </c>
      <c r="P72" s="221">
        <f>+'Self Sustaining'!B28</f>
        <v>0</v>
      </c>
      <c r="Q72" s="221">
        <f>+'Self Sustaining'!C28</f>
        <v>0</v>
      </c>
      <c r="R72" s="221">
        <f>+'Self Sustaining'!H28</f>
        <v>0</v>
      </c>
      <c r="S72" s="221">
        <f>+'Self Sustaining'!I28</f>
        <v>0</v>
      </c>
      <c r="T72" s="221">
        <f>+'Self Sustaining'!L28</f>
        <v>0</v>
      </c>
      <c r="U72" s="221">
        <f>+'Self Sustaining'!M28</f>
        <v>0</v>
      </c>
    </row>
    <row r="73" spans="1:21" x14ac:dyDescent="0.25">
      <c r="A73" s="33"/>
      <c r="B73" s="33"/>
      <c r="C73" s="33"/>
      <c r="D73" s="33"/>
      <c r="E73" s="33"/>
      <c r="F73" s="33"/>
      <c r="G73" s="33"/>
      <c r="H73" s="33"/>
      <c r="I73" s="33"/>
      <c r="J73" s="33"/>
      <c r="L73" s="66"/>
      <c r="N73" s="56"/>
      <c r="O73" s="56" t="s">
        <v>71</v>
      </c>
      <c r="P73" s="222"/>
      <c r="Q73" s="222" t="str">
        <f>IFERROR((Q72-P72)/P72,"")</f>
        <v/>
      </c>
      <c r="R73" s="222" t="str">
        <f>IFERROR((R72-Q72)/Q72,"")</f>
        <v/>
      </c>
      <c r="S73" s="222" t="str">
        <f>IFERROR((S72-R72)/R72,"")</f>
        <v/>
      </c>
      <c r="T73" s="222" t="str">
        <f t="shared" ref="T73:U73" si="58">IFERROR((T72-S72)/S72,"")</f>
        <v/>
      </c>
      <c r="U73" s="222" t="str">
        <f t="shared" si="58"/>
        <v/>
      </c>
    </row>
    <row r="74" spans="1:21" x14ac:dyDescent="0.25">
      <c r="A74" s="33"/>
      <c r="B74" s="33"/>
      <c r="C74" s="33"/>
      <c r="D74" s="33"/>
      <c r="E74" s="33"/>
      <c r="F74" s="33"/>
      <c r="G74" s="33"/>
      <c r="H74" s="33"/>
      <c r="I74" s="33"/>
      <c r="J74" s="33"/>
      <c r="L74" s="66"/>
      <c r="N74" s="34" t="s">
        <v>74</v>
      </c>
      <c r="P74" s="223">
        <f t="shared" ref="P74:S74" si="59">+P70-P72</f>
        <v>0</v>
      </c>
      <c r="Q74" s="223">
        <f t="shared" si="59"/>
        <v>0</v>
      </c>
      <c r="R74" s="223">
        <f t="shared" si="59"/>
        <v>0</v>
      </c>
      <c r="S74" s="223">
        <f t="shared" si="59"/>
        <v>0</v>
      </c>
      <c r="T74" s="223">
        <f t="shared" ref="T74:U74" si="60">+T70-T72</f>
        <v>0</v>
      </c>
      <c r="U74" s="223">
        <f t="shared" si="60"/>
        <v>0</v>
      </c>
    </row>
    <row r="75" spans="1:21" x14ac:dyDescent="0.25">
      <c r="A75" s="33"/>
      <c r="B75" s="33"/>
      <c r="C75" s="33"/>
      <c r="D75" s="33"/>
      <c r="E75" s="33"/>
      <c r="F75" s="33"/>
      <c r="G75" s="33"/>
      <c r="H75" s="33"/>
      <c r="I75" s="33"/>
      <c r="J75" s="33"/>
      <c r="L75" s="66"/>
      <c r="N75" s="56"/>
      <c r="O75" s="56" t="s">
        <v>71</v>
      </c>
      <c r="P75" s="224"/>
      <c r="Q75" s="278" t="str">
        <f>IFERROR(IF(Q74&lt;0,(Q74-P74)/ABS(P74),(Q74-P74)/(P74)),"")</f>
        <v/>
      </c>
      <c r="R75" s="278" t="str">
        <f t="shared" ref="R75" si="61">IFERROR(IF(R74&lt;0,(R74-Q74)/ABS(Q74),(R74-Q74)/(Q74)),"")</f>
        <v/>
      </c>
      <c r="S75" s="278" t="str">
        <f t="shared" ref="S75" si="62">IFERROR(IF(S74&lt;0,(S74-R74)/ABS(R74),(S74-R74)/(R74)),"")</f>
        <v/>
      </c>
      <c r="T75" s="278" t="str">
        <f t="shared" ref="T75" si="63">IFERROR(IF(T74&lt;0,(T74-S74)/ABS(S74),(T74-S74)/(S74)),"")</f>
        <v/>
      </c>
      <c r="U75" s="278" t="str">
        <f t="shared" ref="U75" si="64">IFERROR(IF(U74&lt;0,(U74-T74)/ABS(T74),(U74-T74)/(T74)),"")</f>
        <v/>
      </c>
    </row>
    <row r="76" spans="1:21" x14ac:dyDescent="0.25">
      <c r="A76" s="33"/>
      <c r="B76" s="33"/>
      <c r="C76" s="33"/>
      <c r="D76" s="33"/>
      <c r="E76" s="33"/>
      <c r="F76" s="33"/>
      <c r="G76" s="33"/>
      <c r="H76" s="33"/>
      <c r="I76" s="33"/>
      <c r="J76" s="33"/>
      <c r="L76" s="66"/>
      <c r="N76" s="56"/>
      <c r="O76" s="56"/>
      <c r="P76" s="224"/>
      <c r="Q76" s="222"/>
      <c r="R76" s="222"/>
      <c r="S76" s="222"/>
      <c r="T76" s="222"/>
      <c r="U76" s="222"/>
    </row>
    <row r="77" spans="1:21" x14ac:dyDescent="0.25">
      <c r="A77" s="33"/>
      <c r="B77" s="33"/>
      <c r="C77" s="33"/>
      <c r="D77" s="33"/>
      <c r="E77" s="33"/>
      <c r="F77" s="33"/>
      <c r="G77" s="33"/>
      <c r="H77" s="33"/>
      <c r="I77" s="33"/>
      <c r="J77" s="33"/>
      <c r="L77" s="66"/>
      <c r="M77" s="218" t="s">
        <v>80</v>
      </c>
      <c r="P77" s="220" t="s">
        <v>33</v>
      </c>
      <c r="Q77" s="220" t="s">
        <v>34</v>
      </c>
      <c r="R77" s="220" t="s">
        <v>35</v>
      </c>
      <c r="S77" s="220" t="s">
        <v>36</v>
      </c>
      <c r="T77" s="220" t="s">
        <v>42</v>
      </c>
      <c r="U77" s="220" t="s">
        <v>43</v>
      </c>
    </row>
    <row r="78" spans="1:21" x14ac:dyDescent="0.25">
      <c r="A78" s="33"/>
      <c r="B78" s="33"/>
      <c r="C78" s="33"/>
      <c r="D78" s="33"/>
      <c r="E78" s="33"/>
      <c r="F78" s="33"/>
      <c r="G78" s="33"/>
      <c r="H78" s="33"/>
      <c r="I78" s="33"/>
      <c r="J78" s="33"/>
      <c r="L78" s="66"/>
      <c r="N78" s="34" t="s">
        <v>75</v>
      </c>
      <c r="P78" s="226">
        <f>+'All Funds Rollup'!B26</f>
        <v>0</v>
      </c>
      <c r="Q78" s="226">
        <f>+'All Funds Rollup'!C26</f>
        <v>0</v>
      </c>
      <c r="R78" s="226">
        <f>+'All Funds Rollup'!H26</f>
        <v>0</v>
      </c>
      <c r="S78" s="226">
        <f>+'All Funds Rollup'!I26</f>
        <v>0</v>
      </c>
      <c r="T78" s="226">
        <f>+'All Funds Rollup'!L26</f>
        <v>0</v>
      </c>
      <c r="U78" s="226">
        <f>+'All Funds Rollup'!M26</f>
        <v>0</v>
      </c>
    </row>
    <row r="79" spans="1:21" x14ac:dyDescent="0.25">
      <c r="A79" s="33"/>
      <c r="B79" s="33"/>
      <c r="C79" s="33"/>
      <c r="D79" s="33"/>
      <c r="E79" s="33"/>
      <c r="F79" s="33"/>
      <c r="G79" s="33"/>
      <c r="H79" s="33"/>
      <c r="I79" s="33"/>
      <c r="J79" s="33"/>
      <c r="L79" s="66"/>
      <c r="N79" s="56"/>
      <c r="O79" s="56" t="s">
        <v>71</v>
      </c>
      <c r="P79" s="222"/>
      <c r="Q79" s="222" t="str">
        <f>IFERROR((Q78-P78)/P78,"")</f>
        <v/>
      </c>
      <c r="R79" s="222" t="str">
        <f>IFERROR((R78-Q78)/Q78,"")</f>
        <v/>
      </c>
      <c r="S79" s="222" t="str">
        <f>IFERROR((S78-R78)/R78,"")</f>
        <v/>
      </c>
      <c r="T79" s="222" t="str">
        <f t="shared" ref="T79:U79" si="65">IFERROR((T78-S78)/S78,"")</f>
        <v/>
      </c>
      <c r="U79" s="222" t="str">
        <f t="shared" si="65"/>
        <v/>
      </c>
    </row>
    <row r="80" spans="1:21" x14ac:dyDescent="0.25">
      <c r="A80" s="33"/>
      <c r="B80" s="33"/>
      <c r="C80" s="33"/>
      <c r="D80" s="33"/>
      <c r="E80" s="33"/>
      <c r="F80" s="33"/>
      <c r="G80" s="33"/>
      <c r="H80" s="33"/>
      <c r="I80" s="33"/>
      <c r="J80" s="33"/>
      <c r="L80" s="66"/>
      <c r="N80" s="34" t="s">
        <v>77</v>
      </c>
      <c r="P80" s="226">
        <f>+'All Funds Rollup'!B43</f>
        <v>0</v>
      </c>
      <c r="Q80" s="226">
        <f>+'All Funds Rollup'!C43</f>
        <v>0</v>
      </c>
      <c r="R80" s="226">
        <f>+'All Funds Rollup'!H43</f>
        <v>0</v>
      </c>
      <c r="S80" s="226">
        <f>+'All Funds Rollup'!I43</f>
        <v>0</v>
      </c>
      <c r="T80" s="226">
        <f>+'All Funds Rollup'!L43</f>
        <v>0</v>
      </c>
      <c r="U80" s="226">
        <f>+'All Funds Rollup'!M43</f>
        <v>0</v>
      </c>
    </row>
    <row r="81" spans="1:21" x14ac:dyDescent="0.25">
      <c r="A81" s="33"/>
      <c r="B81" s="33"/>
      <c r="C81" s="33"/>
      <c r="D81" s="33"/>
      <c r="E81" s="33"/>
      <c r="F81" s="33"/>
      <c r="G81" s="33"/>
      <c r="H81" s="33"/>
      <c r="I81" s="33"/>
      <c r="J81" s="33"/>
      <c r="L81" s="66"/>
      <c r="N81" s="56"/>
      <c r="O81" s="56" t="s">
        <v>71</v>
      </c>
      <c r="P81" s="222"/>
      <c r="Q81" s="222" t="str">
        <f>IFERROR((Q80-P80)/P80,"")</f>
        <v/>
      </c>
      <c r="R81" s="222" t="str">
        <f>IFERROR((R80-Q80)/Q80,"")</f>
        <v/>
      </c>
      <c r="S81" s="222" t="str">
        <f>IFERROR((S80-R80)/R80,"")</f>
        <v/>
      </c>
      <c r="T81" s="222" t="str">
        <f t="shared" ref="T81:U81" si="66">IFERROR((T80-S80)/S80,"")</f>
        <v/>
      </c>
      <c r="U81" s="222" t="str">
        <f t="shared" si="66"/>
        <v/>
      </c>
    </row>
    <row r="82" spans="1:21" x14ac:dyDescent="0.25">
      <c r="A82" s="33"/>
      <c r="B82" s="33"/>
      <c r="C82" s="33"/>
      <c r="D82" s="33"/>
      <c r="E82" s="33"/>
      <c r="F82" s="33"/>
      <c r="G82" s="33"/>
      <c r="H82" s="33"/>
      <c r="I82" s="33"/>
      <c r="J82" s="33"/>
      <c r="L82" s="66"/>
      <c r="N82" s="34" t="s">
        <v>81</v>
      </c>
      <c r="P82" s="223">
        <f t="shared" ref="P82:S82" si="67">+P78-P80</f>
        <v>0</v>
      </c>
      <c r="Q82" s="223">
        <f t="shared" si="67"/>
        <v>0</v>
      </c>
      <c r="R82" s="223">
        <f t="shared" si="67"/>
        <v>0</v>
      </c>
      <c r="S82" s="223">
        <f t="shared" si="67"/>
        <v>0</v>
      </c>
      <c r="T82" s="223">
        <f t="shared" ref="T82:U82" si="68">+T78-T80</f>
        <v>0</v>
      </c>
      <c r="U82" s="223">
        <f t="shared" si="68"/>
        <v>0</v>
      </c>
    </row>
    <row r="83" spans="1:21" x14ac:dyDescent="0.25">
      <c r="A83" s="33"/>
      <c r="B83" s="33"/>
      <c r="C83" s="33"/>
      <c r="D83" s="33"/>
      <c r="E83" s="33"/>
      <c r="F83" s="33"/>
      <c r="G83" s="33"/>
      <c r="H83" s="33"/>
      <c r="I83" s="33"/>
      <c r="J83" s="33"/>
      <c r="L83" s="66"/>
      <c r="N83" s="56"/>
      <c r="O83" s="56" t="s">
        <v>71</v>
      </c>
      <c r="P83" s="224"/>
      <c r="Q83" s="278" t="str">
        <f>IFERROR(IF(Q82&lt;0,(Q82-P82)/ABS(P82),(Q82-P82)/(P82)),"")</f>
        <v/>
      </c>
      <c r="R83" s="278" t="str">
        <f t="shared" ref="R83" si="69">IFERROR(IF(R82&lt;0,(R82-Q82)/ABS(Q82),(R82-Q82)/(Q82)),"")</f>
        <v/>
      </c>
      <c r="S83" s="278" t="str">
        <f t="shared" ref="S83" si="70">IFERROR(IF(S82&lt;0,(S82-R82)/ABS(R82),(S82-R82)/(R82)),"")</f>
        <v/>
      </c>
      <c r="T83" s="278" t="str">
        <f t="shared" ref="T83" si="71">IFERROR(IF(T82&lt;0,(T82-S82)/ABS(S82),(T82-S82)/(S82)),"")</f>
        <v/>
      </c>
      <c r="U83" s="278" t="str">
        <f t="shared" ref="U83" si="72">IFERROR(IF(U82&lt;0,(U82-T82)/ABS(T82),(U82-T82)/(T82)),"")</f>
        <v/>
      </c>
    </row>
    <row r="84" spans="1:21" x14ac:dyDescent="0.25">
      <c r="A84" s="33"/>
      <c r="B84" s="33"/>
      <c r="C84" s="33"/>
      <c r="D84" s="33"/>
      <c r="E84" s="33"/>
      <c r="F84" s="33"/>
      <c r="G84" s="33"/>
      <c r="H84" s="33"/>
      <c r="I84" s="33"/>
      <c r="J84" s="33"/>
      <c r="L84" s="66"/>
    </row>
    <row r="85" spans="1:21" x14ac:dyDescent="0.25">
      <c r="A85" s="33"/>
      <c r="B85" s="33"/>
      <c r="C85" s="33"/>
      <c r="D85" s="33"/>
      <c r="E85" s="33"/>
      <c r="F85" s="33"/>
      <c r="G85" s="33"/>
      <c r="H85" s="33"/>
      <c r="I85" s="33"/>
      <c r="J85" s="33"/>
      <c r="L85" s="66"/>
      <c r="M85" s="37" t="s">
        <v>82</v>
      </c>
      <c r="P85" s="220" t="s">
        <v>33</v>
      </c>
      <c r="Q85" s="220" t="s">
        <v>34</v>
      </c>
      <c r="R85" s="220" t="s">
        <v>35</v>
      </c>
      <c r="S85" s="220" t="s">
        <v>36</v>
      </c>
      <c r="T85" s="220" t="s">
        <v>42</v>
      </c>
      <c r="U85" s="220" t="s">
        <v>43</v>
      </c>
    </row>
    <row r="86" spans="1:21" x14ac:dyDescent="0.25">
      <c r="A86" s="33"/>
      <c r="B86" s="33"/>
      <c r="C86" s="33"/>
      <c r="D86" s="33"/>
      <c r="E86" s="33"/>
      <c r="F86" s="33"/>
      <c r="G86" s="33"/>
      <c r="H86" s="33"/>
      <c r="I86" s="33"/>
      <c r="J86" s="33"/>
      <c r="L86" s="66"/>
      <c r="N86" s="34" t="s">
        <v>75</v>
      </c>
      <c r="P86" s="227">
        <f>+P6+P14+P22+P30+P38+P46+P54+P62+P70-P78</f>
        <v>0</v>
      </c>
      <c r="Q86" s="227">
        <f t="shared" ref="Q86:U86" si="73">+Q6+Q14+Q22+Q30+Q38+Q46+Q54+Q62+Q70-Q78</f>
        <v>0</v>
      </c>
      <c r="R86" s="227">
        <f t="shared" si="73"/>
        <v>0</v>
      </c>
      <c r="S86" s="227">
        <f t="shared" si="73"/>
        <v>0</v>
      </c>
      <c r="T86" s="227">
        <f t="shared" si="73"/>
        <v>0</v>
      </c>
      <c r="U86" s="227">
        <f t="shared" si="73"/>
        <v>0</v>
      </c>
    </row>
    <row r="87" spans="1:21" x14ac:dyDescent="0.25">
      <c r="A87" s="33"/>
      <c r="B87" s="33"/>
      <c r="C87" s="33"/>
      <c r="D87" s="33"/>
      <c r="E87" s="33"/>
      <c r="F87" s="33"/>
      <c r="G87" s="33"/>
      <c r="H87" s="33"/>
      <c r="I87" s="33"/>
      <c r="J87" s="33"/>
      <c r="L87" s="66"/>
      <c r="N87" s="56"/>
      <c r="O87" s="56" t="s">
        <v>71</v>
      </c>
      <c r="P87" s="222"/>
      <c r="Q87" s="222" t="str">
        <f>IFERROR((Q86-P86)/P86,"")</f>
        <v/>
      </c>
      <c r="R87" s="222" t="str">
        <f>IFERROR((R86-Q86)/Q86,"")</f>
        <v/>
      </c>
      <c r="S87" s="222" t="str">
        <f>IFERROR((S86-R86)/R86,"")</f>
        <v/>
      </c>
      <c r="T87" s="222" t="str">
        <f t="shared" ref="T87:U87" si="74">IFERROR((T86-S86)/S86,"")</f>
        <v/>
      </c>
      <c r="U87" s="222" t="str">
        <f t="shared" si="74"/>
        <v/>
      </c>
    </row>
    <row r="88" spans="1:21" x14ac:dyDescent="0.25">
      <c r="A88" s="33"/>
      <c r="B88" s="33"/>
      <c r="C88" s="33"/>
      <c r="D88" s="33"/>
      <c r="E88" s="33"/>
      <c r="F88" s="33"/>
      <c r="G88" s="33"/>
      <c r="H88" s="33"/>
      <c r="I88" s="33"/>
      <c r="J88" s="33"/>
      <c r="L88" s="66"/>
      <c r="N88" s="34" t="s">
        <v>77</v>
      </c>
      <c r="P88" s="227">
        <f>+P8+P16+P24+P32+P40+P48+P56+P64+P72-P80</f>
        <v>0</v>
      </c>
      <c r="Q88" s="227">
        <f t="shared" ref="Q88:U88" si="75">+Q8+Q16+Q24+Q32+Q40+Q48+Q56+Q64+Q72-Q80</f>
        <v>0</v>
      </c>
      <c r="R88" s="227">
        <f t="shared" si="75"/>
        <v>0</v>
      </c>
      <c r="S88" s="227">
        <f t="shared" si="75"/>
        <v>0</v>
      </c>
      <c r="T88" s="227">
        <f t="shared" si="75"/>
        <v>0</v>
      </c>
      <c r="U88" s="227">
        <f t="shared" si="75"/>
        <v>0</v>
      </c>
    </row>
    <row r="89" spans="1:21" x14ac:dyDescent="0.25">
      <c r="A89" s="33"/>
      <c r="B89" s="33"/>
      <c r="C89" s="33"/>
      <c r="D89" s="33"/>
      <c r="E89" s="33"/>
      <c r="F89" s="33"/>
      <c r="G89" s="33"/>
      <c r="H89" s="33"/>
      <c r="I89" s="33"/>
      <c r="J89" s="33"/>
      <c r="L89" s="66"/>
      <c r="N89" s="56"/>
      <c r="O89" s="56" t="s">
        <v>71</v>
      </c>
      <c r="P89" s="222"/>
      <c r="Q89" s="222" t="str">
        <f>IFERROR((Q88-P88)/P88,"")</f>
        <v/>
      </c>
      <c r="R89" s="222" t="str">
        <f>IFERROR((R88-Q88)/Q88,"")</f>
        <v/>
      </c>
      <c r="S89" s="222" t="str">
        <f>IFERROR((S88-R88)/R88,"")</f>
        <v/>
      </c>
      <c r="T89" s="222" t="str">
        <f t="shared" ref="T89:U89" si="76">IFERROR((T88-S88)/S88,"")</f>
        <v/>
      </c>
      <c r="U89" s="222" t="str">
        <f t="shared" si="76"/>
        <v/>
      </c>
    </row>
    <row r="90" spans="1:21" x14ac:dyDescent="0.25">
      <c r="A90" s="33"/>
      <c r="B90" s="33"/>
      <c r="C90" s="33"/>
      <c r="D90" s="33"/>
      <c r="E90" s="33"/>
      <c r="F90" s="33"/>
      <c r="G90" s="33"/>
      <c r="H90" s="33"/>
      <c r="I90" s="33"/>
      <c r="J90" s="33"/>
      <c r="L90" s="66"/>
      <c r="N90" s="34" t="s">
        <v>81</v>
      </c>
      <c r="P90" s="223">
        <f t="shared" ref="P90:S90" si="77">+P86-P88</f>
        <v>0</v>
      </c>
      <c r="Q90" s="223">
        <f t="shared" si="77"/>
        <v>0</v>
      </c>
      <c r="R90" s="223">
        <f t="shared" si="77"/>
        <v>0</v>
      </c>
      <c r="S90" s="223">
        <f t="shared" si="77"/>
        <v>0</v>
      </c>
      <c r="T90" s="223">
        <f t="shared" ref="T90:U90" si="78">+T86-T88</f>
        <v>0</v>
      </c>
      <c r="U90" s="223">
        <f t="shared" si="78"/>
        <v>0</v>
      </c>
    </row>
    <row r="91" spans="1:21" x14ac:dyDescent="0.25">
      <c r="A91" s="33"/>
      <c r="B91" s="33"/>
      <c r="C91" s="33"/>
      <c r="D91" s="33"/>
      <c r="E91" s="33"/>
      <c r="F91" s="33"/>
      <c r="G91" s="33"/>
      <c r="H91" s="33"/>
      <c r="I91" s="33"/>
      <c r="J91" s="33"/>
      <c r="L91" s="66"/>
      <c r="N91" s="56"/>
      <c r="O91" s="56" t="s">
        <v>71</v>
      </c>
      <c r="P91" s="224"/>
      <c r="Q91" s="278" t="str">
        <f>IFERROR(IF(Q90&lt;0,(Q90-P90)/ABS(P90),(Q90-P90)/(P90)),"")</f>
        <v/>
      </c>
      <c r="R91" s="278" t="str">
        <f t="shared" ref="R91" si="79">IFERROR(IF(R90&lt;0,(R90-Q90)/ABS(Q90),(R90-Q90)/(Q90)),"")</f>
        <v/>
      </c>
      <c r="S91" s="278" t="str">
        <f t="shared" ref="S91" si="80">IFERROR(IF(S90&lt;0,(S90-R90)/ABS(R90),(S90-R90)/(R90)),"")</f>
        <v/>
      </c>
      <c r="T91" s="278" t="str">
        <f t="shared" ref="T91" si="81">IFERROR(IF(T90&lt;0,(T90-S90)/ABS(S90),(T90-S90)/(S90)),"")</f>
        <v/>
      </c>
      <c r="U91" s="278" t="str">
        <f t="shared" ref="U91" si="82">IFERROR(IF(U90&lt;0,(U90-T90)/ABS(T90),(U90-T90)/(T90)),"")</f>
        <v/>
      </c>
    </row>
    <row r="92" spans="1:21" x14ac:dyDescent="0.25">
      <c r="A92" s="33"/>
      <c r="B92" s="33"/>
      <c r="C92" s="33"/>
      <c r="D92" s="33"/>
      <c r="E92" s="33"/>
      <c r="F92" s="33"/>
      <c r="G92" s="33"/>
      <c r="H92" s="33"/>
      <c r="I92" s="33"/>
      <c r="J92" s="33"/>
    </row>
    <row r="93" spans="1:21" x14ac:dyDescent="0.25">
      <c r="A93" s="33"/>
      <c r="B93" s="33"/>
      <c r="C93" s="33"/>
      <c r="D93" s="33"/>
      <c r="E93" s="33"/>
      <c r="F93" s="33"/>
      <c r="G93" s="33"/>
      <c r="H93" s="33"/>
      <c r="I93" s="33"/>
      <c r="J93" s="33"/>
    </row>
    <row r="94" spans="1:21" x14ac:dyDescent="0.25">
      <c r="A94" s="33"/>
      <c r="B94" s="33"/>
      <c r="C94" s="33"/>
      <c r="D94" s="33"/>
      <c r="E94" s="33"/>
      <c r="F94" s="33"/>
      <c r="G94" s="33"/>
      <c r="H94" s="33"/>
      <c r="I94" s="33"/>
      <c r="J94" s="33"/>
      <c r="M94" s="474" t="s">
        <v>85</v>
      </c>
      <c r="N94" s="474"/>
      <c r="O94" s="474"/>
      <c r="P94" s="474"/>
      <c r="Q94" s="474"/>
      <c r="R94" s="474"/>
      <c r="S94" s="474"/>
      <c r="T94" s="474"/>
      <c r="U94" s="474"/>
    </row>
    <row r="95" spans="1:21" x14ac:dyDescent="0.25">
      <c r="A95" s="33"/>
      <c r="B95" s="33"/>
      <c r="C95" s="33"/>
      <c r="D95" s="33"/>
      <c r="E95" s="33"/>
      <c r="F95" s="33"/>
      <c r="G95" s="33"/>
      <c r="H95" s="33"/>
      <c r="I95" s="33"/>
      <c r="J95" s="33"/>
      <c r="M95" s="37" t="s">
        <v>83</v>
      </c>
    </row>
    <row r="96" spans="1:21" x14ac:dyDescent="0.25">
      <c r="A96" s="33"/>
      <c r="B96" s="33"/>
      <c r="C96" s="33"/>
      <c r="D96" s="33"/>
      <c r="E96" s="33"/>
      <c r="F96" s="33"/>
      <c r="G96" s="33"/>
      <c r="H96" s="33"/>
      <c r="I96" s="33"/>
      <c r="J96" s="33"/>
      <c r="N96" s="34" t="s">
        <v>70</v>
      </c>
      <c r="P96" s="221">
        <f>+P6+P14</f>
        <v>0</v>
      </c>
      <c r="Q96" s="221">
        <f t="shared" ref="Q96:U98" si="83">+Q6+Q14</f>
        <v>0</v>
      </c>
      <c r="R96" s="221">
        <f t="shared" si="83"/>
        <v>0</v>
      </c>
      <c r="S96" s="221">
        <f t="shared" si="83"/>
        <v>0</v>
      </c>
      <c r="T96" s="221">
        <f t="shared" si="83"/>
        <v>0</v>
      </c>
      <c r="U96" s="221">
        <f t="shared" si="83"/>
        <v>0</v>
      </c>
    </row>
    <row r="97" spans="1:21" x14ac:dyDescent="0.25">
      <c r="A97" s="33"/>
      <c r="B97" s="33"/>
      <c r="C97" s="33"/>
      <c r="D97" s="33"/>
      <c r="E97" s="33"/>
      <c r="F97" s="33"/>
      <c r="G97" s="33"/>
      <c r="H97" s="33"/>
      <c r="I97" s="33"/>
      <c r="J97" s="33"/>
      <c r="N97" s="73"/>
      <c r="O97" s="73" t="s">
        <v>71</v>
      </c>
      <c r="P97" s="222"/>
      <c r="Q97" s="222" t="str">
        <f>IFERROR((Q96-P96)/P96,"")</f>
        <v/>
      </c>
      <c r="R97" s="222" t="str">
        <f>IFERROR((R96-Q96)/Q96,"")</f>
        <v/>
      </c>
      <c r="S97" s="222" t="str">
        <f>IFERROR((S96-R96)/R96,"")</f>
        <v/>
      </c>
      <c r="T97" s="222" t="str">
        <f t="shared" ref="T97" si="84">IFERROR((T96-S96)/S96,"")</f>
        <v/>
      </c>
      <c r="U97" s="222" t="str">
        <f t="shared" ref="U97" si="85">IFERROR((U96-T96)/T96,"")</f>
        <v/>
      </c>
    </row>
    <row r="98" spans="1:21" x14ac:dyDescent="0.25">
      <c r="A98" s="33"/>
      <c r="B98" s="33"/>
      <c r="C98" s="33"/>
      <c r="D98" s="33"/>
      <c r="E98" s="33"/>
      <c r="F98" s="33"/>
      <c r="G98" s="33"/>
      <c r="H98" s="33"/>
      <c r="I98" s="33"/>
      <c r="J98" s="33"/>
      <c r="N98" s="34" t="s">
        <v>72</v>
      </c>
      <c r="P98" s="221">
        <f>+P8+P16</f>
        <v>0</v>
      </c>
      <c r="Q98" s="221">
        <f t="shared" si="83"/>
        <v>0</v>
      </c>
      <c r="R98" s="221">
        <f t="shared" si="83"/>
        <v>0</v>
      </c>
      <c r="S98" s="221">
        <f t="shared" si="83"/>
        <v>0</v>
      </c>
      <c r="T98" s="221">
        <f t="shared" si="83"/>
        <v>0</v>
      </c>
      <c r="U98" s="221">
        <f t="shared" si="83"/>
        <v>0</v>
      </c>
    </row>
    <row r="99" spans="1:21" x14ac:dyDescent="0.25">
      <c r="A99" s="33"/>
      <c r="B99" s="33"/>
      <c r="C99" s="33"/>
      <c r="D99" s="33"/>
      <c r="E99" s="33"/>
      <c r="F99" s="33"/>
      <c r="G99" s="33"/>
      <c r="H99" s="33"/>
      <c r="I99" s="33"/>
      <c r="J99" s="33"/>
      <c r="N99" s="73"/>
      <c r="O99" s="73" t="s">
        <v>71</v>
      </c>
      <c r="P99" s="222"/>
      <c r="Q99" s="222" t="str">
        <f>IFERROR((Q98-P98)/P98,"")</f>
        <v/>
      </c>
      <c r="R99" s="222" t="str">
        <f>IFERROR((R98-Q98)/Q98,"")</f>
        <v/>
      </c>
      <c r="S99" s="222" t="str">
        <f t="shared" ref="S99" si="86">IFERROR((S98-R98)/R98,"")</f>
        <v/>
      </c>
      <c r="T99" s="222" t="str">
        <f t="shared" ref="T99" si="87">IFERROR((T98-S98)/S98,"")</f>
        <v/>
      </c>
      <c r="U99" s="222" t="str">
        <f t="shared" ref="U99" si="88">IFERROR((U98-T98)/T98,"")</f>
        <v/>
      </c>
    </row>
    <row r="100" spans="1:21" x14ac:dyDescent="0.25">
      <c r="A100" s="33"/>
      <c r="B100" s="33"/>
      <c r="C100" s="33"/>
      <c r="D100" s="33"/>
      <c r="E100" s="33"/>
      <c r="F100" s="33"/>
      <c r="G100" s="33"/>
      <c r="H100" s="33"/>
      <c r="I100" s="33"/>
      <c r="J100" s="33"/>
      <c r="N100" s="34" t="s">
        <v>74</v>
      </c>
      <c r="P100" s="223">
        <f t="shared" ref="P100:U100" si="89">+P96-P98</f>
        <v>0</v>
      </c>
      <c r="Q100" s="223">
        <f t="shared" si="89"/>
        <v>0</v>
      </c>
      <c r="R100" s="223">
        <f t="shared" si="89"/>
        <v>0</v>
      </c>
      <c r="S100" s="223">
        <f t="shared" si="89"/>
        <v>0</v>
      </c>
      <c r="T100" s="223">
        <f t="shared" si="89"/>
        <v>0</v>
      </c>
      <c r="U100" s="223">
        <f t="shared" si="89"/>
        <v>0</v>
      </c>
    </row>
    <row r="101" spans="1:21" x14ac:dyDescent="0.25">
      <c r="A101" s="33"/>
      <c r="B101" s="33"/>
      <c r="C101" s="33"/>
      <c r="D101" s="33"/>
      <c r="E101" s="33"/>
      <c r="F101" s="33"/>
      <c r="G101" s="33"/>
      <c r="H101" s="33"/>
      <c r="I101" s="33"/>
      <c r="J101" s="33"/>
      <c r="N101" s="76"/>
      <c r="O101" s="76" t="s">
        <v>71</v>
      </c>
      <c r="P101" s="224"/>
      <c r="Q101" s="278" t="str">
        <f>IFERROR(IF(Q100&lt;0,(Q100-P100)/ABS(P100),(Q100-P100)/(P100)),"")</f>
        <v/>
      </c>
      <c r="R101" s="278" t="str">
        <f t="shared" ref="R101" si="90">IFERROR(IF(R100&lt;0,(R100-Q100)/ABS(Q100),(R100-Q100)/(Q100)),"")</f>
        <v/>
      </c>
      <c r="S101" s="278" t="str">
        <f t="shared" ref="S101" si="91">IFERROR(IF(S100&lt;0,(S100-R100)/ABS(R100),(S100-R100)/(R100)),"")</f>
        <v/>
      </c>
      <c r="T101" s="278" t="str">
        <f t="shared" ref="T101" si="92">IFERROR(IF(T100&lt;0,(T100-S100)/ABS(S100),(T100-S100)/(S100)),"")</f>
        <v/>
      </c>
      <c r="U101" s="278" t="str">
        <f t="shared" ref="U101" si="93">IFERROR(IF(U100&lt;0,(U100-T100)/ABS(T100),(U100-T100)/(T100)),"")</f>
        <v/>
      </c>
    </row>
    <row r="102" spans="1:21" x14ac:dyDescent="0.25">
      <c r="A102" s="33"/>
      <c r="B102" s="33"/>
      <c r="C102" s="33"/>
      <c r="D102" s="33"/>
      <c r="E102" s="33"/>
      <c r="F102" s="33"/>
      <c r="G102" s="33"/>
      <c r="H102" s="33"/>
      <c r="I102" s="33"/>
      <c r="J102" s="33"/>
    </row>
    <row r="103" spans="1:21" x14ac:dyDescent="0.25">
      <c r="A103" s="33"/>
      <c r="B103" s="33"/>
      <c r="C103" s="33"/>
      <c r="D103" s="33"/>
      <c r="E103" s="33"/>
      <c r="F103" s="33"/>
      <c r="G103" s="33"/>
      <c r="H103" s="33"/>
      <c r="I103" s="33"/>
      <c r="J103" s="33"/>
      <c r="M103" s="37" t="s">
        <v>209</v>
      </c>
    </row>
    <row r="104" spans="1:21" x14ac:dyDescent="0.25">
      <c r="A104" s="33"/>
      <c r="B104" s="33"/>
      <c r="C104" s="33"/>
      <c r="D104" s="33"/>
      <c r="E104" s="33"/>
      <c r="F104" s="33"/>
      <c r="G104" s="33"/>
      <c r="H104" s="33"/>
      <c r="I104" s="33"/>
      <c r="J104" s="33"/>
      <c r="N104" s="34" t="s">
        <v>70</v>
      </c>
      <c r="P104" s="221">
        <f>+P22+P38+P46</f>
        <v>0</v>
      </c>
      <c r="Q104" s="221">
        <f t="shared" ref="Q104:U104" si="94">+Q22+Q38+Q46</f>
        <v>0</v>
      </c>
      <c r="R104" s="221">
        <f t="shared" si="94"/>
        <v>0</v>
      </c>
      <c r="S104" s="221">
        <f t="shared" si="94"/>
        <v>0</v>
      </c>
      <c r="T104" s="221">
        <f t="shared" si="94"/>
        <v>0</v>
      </c>
      <c r="U104" s="221">
        <f t="shared" si="94"/>
        <v>0</v>
      </c>
    </row>
    <row r="105" spans="1:21" x14ac:dyDescent="0.25">
      <c r="A105" s="33"/>
      <c r="B105" s="33"/>
      <c r="C105" s="33"/>
      <c r="D105" s="33"/>
      <c r="E105" s="33"/>
      <c r="F105" s="33"/>
      <c r="G105" s="33"/>
      <c r="H105" s="33"/>
      <c r="I105" s="33"/>
      <c r="J105" s="33"/>
      <c r="N105" s="73"/>
      <c r="O105" s="73" t="s">
        <v>71</v>
      </c>
      <c r="P105" s="222"/>
      <c r="Q105" s="222" t="str">
        <f>IFERROR((Q104-P104)/P104,"")</f>
        <v/>
      </c>
      <c r="R105" s="222" t="str">
        <f>IFERROR((R104-Q104)/Q104,"")</f>
        <v/>
      </c>
      <c r="S105" s="222" t="str">
        <f>IFERROR((S104-R104)/R104,"")</f>
        <v/>
      </c>
      <c r="T105" s="222" t="str">
        <f t="shared" ref="T105" si="95">IFERROR((T104-S104)/S104,"")</f>
        <v/>
      </c>
      <c r="U105" s="222" t="str">
        <f t="shared" ref="U105" si="96">IFERROR((U104-T104)/T104,"")</f>
        <v/>
      </c>
    </row>
    <row r="106" spans="1:21" x14ac:dyDescent="0.25">
      <c r="A106" s="33"/>
      <c r="B106" s="33"/>
      <c r="C106" s="33"/>
      <c r="D106" s="33"/>
      <c r="E106" s="33"/>
      <c r="F106" s="33"/>
      <c r="G106" s="33"/>
      <c r="H106" s="33"/>
      <c r="I106" s="33"/>
      <c r="J106" s="33"/>
      <c r="N106" s="34" t="s">
        <v>72</v>
      </c>
      <c r="P106" s="221">
        <f>+P24+P40+P48</f>
        <v>0</v>
      </c>
      <c r="Q106" s="221">
        <f t="shared" ref="Q106:U106" si="97">+Q24+Q40+Q48</f>
        <v>0</v>
      </c>
      <c r="R106" s="221">
        <f t="shared" si="97"/>
        <v>0</v>
      </c>
      <c r="S106" s="221">
        <f t="shared" si="97"/>
        <v>0</v>
      </c>
      <c r="T106" s="221">
        <f t="shared" si="97"/>
        <v>0</v>
      </c>
      <c r="U106" s="221">
        <f t="shared" si="97"/>
        <v>0</v>
      </c>
    </row>
    <row r="107" spans="1:21" x14ac:dyDescent="0.25">
      <c r="A107" s="33"/>
      <c r="B107" s="33"/>
      <c r="C107" s="33"/>
      <c r="D107" s="33"/>
      <c r="E107" s="33"/>
      <c r="F107" s="33"/>
      <c r="G107" s="33"/>
      <c r="H107" s="33"/>
      <c r="I107" s="33"/>
      <c r="J107" s="33"/>
      <c r="N107" s="73"/>
      <c r="O107" s="73" t="s">
        <v>71</v>
      </c>
      <c r="P107" s="222"/>
      <c r="Q107" s="222" t="str">
        <f>IFERROR((Q106-P106)/P106,"")</f>
        <v/>
      </c>
      <c r="R107" s="222" t="str">
        <f>IFERROR((R106-Q106)/Q106,"")</f>
        <v/>
      </c>
      <c r="S107" s="222" t="str">
        <f t="shared" ref="S107" si="98">IFERROR((S106-R106)/R106,"")</f>
        <v/>
      </c>
      <c r="T107" s="222" t="str">
        <f t="shared" ref="T107" si="99">IFERROR((T106-S106)/S106,"")</f>
        <v/>
      </c>
      <c r="U107" s="222" t="str">
        <f t="shared" ref="U107" si="100">IFERROR((U106-T106)/T106,"")</f>
        <v/>
      </c>
    </row>
    <row r="108" spans="1:21" x14ac:dyDescent="0.25">
      <c r="A108" s="33"/>
      <c r="B108" s="33"/>
      <c r="C108" s="33"/>
      <c r="D108" s="33"/>
      <c r="E108" s="33"/>
      <c r="F108" s="33"/>
      <c r="G108" s="33"/>
      <c r="H108" s="33"/>
      <c r="I108" s="33"/>
      <c r="J108" s="33"/>
      <c r="N108" s="34" t="s">
        <v>74</v>
      </c>
      <c r="P108" s="223">
        <f t="shared" ref="P108:U108" si="101">+P104-P106</f>
        <v>0</v>
      </c>
      <c r="Q108" s="223">
        <f t="shared" si="101"/>
        <v>0</v>
      </c>
      <c r="R108" s="223">
        <f t="shared" si="101"/>
        <v>0</v>
      </c>
      <c r="S108" s="223">
        <f t="shared" si="101"/>
        <v>0</v>
      </c>
      <c r="T108" s="223">
        <f t="shared" si="101"/>
        <v>0</v>
      </c>
      <c r="U108" s="223">
        <f t="shared" si="101"/>
        <v>0</v>
      </c>
    </row>
    <row r="109" spans="1:21" x14ac:dyDescent="0.25">
      <c r="A109" s="33"/>
      <c r="B109" s="33"/>
      <c r="C109" s="33"/>
      <c r="D109" s="33"/>
      <c r="E109" s="33"/>
      <c r="F109" s="33"/>
      <c r="G109" s="33"/>
      <c r="H109" s="33"/>
      <c r="I109" s="33"/>
      <c r="J109" s="33"/>
      <c r="N109" s="76"/>
      <c r="O109" s="76" t="s">
        <v>71</v>
      </c>
      <c r="P109" s="224"/>
      <c r="Q109" s="278" t="str">
        <f>IFERROR(IF(Q108&lt;0,(Q108-P108)/ABS(P108),(Q108-P108)/(P108)),"")</f>
        <v/>
      </c>
      <c r="R109" s="278" t="str">
        <f t="shared" ref="R109" si="102">IFERROR(IF(R108&lt;0,(R108-Q108)/ABS(Q108),(R108-Q108)/(Q108)),"")</f>
        <v/>
      </c>
      <c r="S109" s="278" t="str">
        <f t="shared" ref="S109" si="103">IFERROR(IF(S108&lt;0,(S108-R108)/ABS(R108),(S108-R108)/(R108)),"")</f>
        <v/>
      </c>
      <c r="T109" s="278" t="str">
        <f t="shared" ref="T109" si="104">IFERROR(IF(T108&lt;0,(T108-S108)/ABS(S108),(T108-S108)/(S108)),"")</f>
        <v/>
      </c>
      <c r="U109" s="278" t="str">
        <f t="shared" ref="U109" si="105">IFERROR(IF(U108&lt;0,(U108-T108)/ABS(T108),(U108-T108)/(T108)),"")</f>
        <v/>
      </c>
    </row>
    <row r="110" spans="1:21" x14ac:dyDescent="0.25">
      <c r="A110" s="33"/>
      <c r="B110" s="33"/>
      <c r="C110" s="33"/>
      <c r="D110" s="33"/>
      <c r="E110" s="33"/>
      <c r="F110" s="33"/>
      <c r="G110" s="33"/>
      <c r="H110" s="33"/>
      <c r="I110" s="33"/>
      <c r="J110" s="33"/>
    </row>
    <row r="111" spans="1:21" x14ac:dyDescent="0.25">
      <c r="A111" s="33"/>
      <c r="B111" s="33"/>
      <c r="C111" s="33"/>
      <c r="D111" s="33"/>
      <c r="E111" s="33"/>
      <c r="F111" s="33"/>
      <c r="G111" s="33"/>
      <c r="H111" s="33"/>
      <c r="I111" s="33"/>
      <c r="J111" s="33"/>
      <c r="M111" s="37" t="s">
        <v>206</v>
      </c>
    </row>
    <row r="112" spans="1:21" x14ac:dyDescent="0.25">
      <c r="A112" s="33"/>
      <c r="B112" s="33"/>
      <c r="C112" s="33"/>
      <c r="D112" s="33"/>
      <c r="E112" s="33"/>
      <c r="F112" s="33"/>
      <c r="G112" s="33"/>
      <c r="H112" s="33"/>
      <c r="I112" s="33"/>
      <c r="J112" s="33"/>
      <c r="N112" s="34" t="s">
        <v>70</v>
      </c>
      <c r="P112" s="221">
        <f>+P54</f>
        <v>0</v>
      </c>
      <c r="Q112" s="221">
        <f t="shared" ref="Q112:U112" si="106">+Q54</f>
        <v>0</v>
      </c>
      <c r="R112" s="221">
        <f t="shared" si="106"/>
        <v>0</v>
      </c>
      <c r="S112" s="221">
        <f t="shared" si="106"/>
        <v>0</v>
      </c>
      <c r="T112" s="221">
        <f t="shared" si="106"/>
        <v>0</v>
      </c>
      <c r="U112" s="221">
        <f t="shared" si="106"/>
        <v>0</v>
      </c>
    </row>
    <row r="113" spans="1:21" x14ac:dyDescent="0.25">
      <c r="A113" s="33"/>
      <c r="B113" s="33"/>
      <c r="C113" s="33"/>
      <c r="D113" s="33"/>
      <c r="E113" s="33"/>
      <c r="F113" s="33"/>
      <c r="G113" s="33"/>
      <c r="H113" s="33"/>
      <c r="I113" s="33"/>
      <c r="J113" s="33"/>
      <c r="N113" s="73"/>
      <c r="O113" s="73" t="s">
        <v>71</v>
      </c>
      <c r="P113" s="222"/>
      <c r="Q113" s="222" t="str">
        <f>IFERROR((Q112-P112)/P112,"")</f>
        <v/>
      </c>
      <c r="R113" s="222" t="str">
        <f>IFERROR((R112-Q112)/Q112,"")</f>
        <v/>
      </c>
      <c r="S113" s="222" t="str">
        <f>IFERROR((S112-R112)/R112,"")</f>
        <v/>
      </c>
      <c r="T113" s="222" t="str">
        <f t="shared" ref="T113" si="107">IFERROR((T112-S112)/S112,"")</f>
        <v/>
      </c>
      <c r="U113" s="222" t="str">
        <f t="shared" ref="U113" si="108">IFERROR((U112-T112)/T112,"")</f>
        <v/>
      </c>
    </row>
    <row r="114" spans="1:21" x14ac:dyDescent="0.25">
      <c r="A114" s="33"/>
      <c r="B114" s="33"/>
      <c r="C114" s="33"/>
      <c r="D114" s="33"/>
      <c r="E114" s="33"/>
      <c r="F114" s="33"/>
      <c r="G114" s="33"/>
      <c r="H114" s="33"/>
      <c r="I114" s="33"/>
      <c r="J114" s="33"/>
      <c r="N114" s="34" t="s">
        <v>72</v>
      </c>
      <c r="P114" s="221">
        <f>+P56</f>
        <v>0</v>
      </c>
      <c r="Q114" s="221">
        <f t="shared" ref="Q114:U114" si="109">+Q56</f>
        <v>0</v>
      </c>
      <c r="R114" s="221">
        <f t="shared" si="109"/>
        <v>0</v>
      </c>
      <c r="S114" s="221">
        <f t="shared" si="109"/>
        <v>0</v>
      </c>
      <c r="T114" s="221">
        <f t="shared" si="109"/>
        <v>0</v>
      </c>
      <c r="U114" s="221">
        <f t="shared" si="109"/>
        <v>0</v>
      </c>
    </row>
    <row r="115" spans="1:21" x14ac:dyDescent="0.25">
      <c r="A115" s="33"/>
      <c r="B115" s="33"/>
      <c r="C115" s="33"/>
      <c r="D115" s="33"/>
      <c r="E115" s="33"/>
      <c r="F115" s="33"/>
      <c r="G115" s="33"/>
      <c r="H115" s="33"/>
      <c r="I115" s="33"/>
      <c r="J115" s="33"/>
      <c r="N115" s="73"/>
      <c r="O115" s="73" t="s">
        <v>71</v>
      </c>
      <c r="P115" s="222"/>
      <c r="Q115" s="222" t="str">
        <f>IFERROR((Q114-P114)/P114,"")</f>
        <v/>
      </c>
      <c r="R115" s="222" t="str">
        <f>IFERROR((R114-Q114)/Q114,"")</f>
        <v/>
      </c>
      <c r="S115" s="222" t="str">
        <f t="shared" ref="S115" si="110">IFERROR((S114-R114)/R114,"")</f>
        <v/>
      </c>
      <c r="T115" s="222" t="str">
        <f t="shared" ref="T115" si="111">IFERROR((T114-S114)/S114,"")</f>
        <v/>
      </c>
      <c r="U115" s="222" t="str">
        <f t="shared" ref="U115" si="112">IFERROR((U114-T114)/T114,"")</f>
        <v/>
      </c>
    </row>
    <row r="116" spans="1:21" x14ac:dyDescent="0.25">
      <c r="A116" s="33"/>
      <c r="B116" s="33"/>
      <c r="C116" s="33"/>
      <c r="D116" s="33"/>
      <c r="E116" s="33"/>
      <c r="F116" s="33"/>
      <c r="G116" s="33"/>
      <c r="H116" s="33"/>
      <c r="I116" s="33"/>
      <c r="J116" s="33"/>
      <c r="N116" s="34" t="s">
        <v>74</v>
      </c>
      <c r="P116" s="223">
        <f t="shared" ref="P116:U116" si="113">+P112-P114</f>
        <v>0</v>
      </c>
      <c r="Q116" s="223">
        <f t="shared" si="113"/>
        <v>0</v>
      </c>
      <c r="R116" s="223">
        <f t="shared" si="113"/>
        <v>0</v>
      </c>
      <c r="S116" s="223">
        <f t="shared" si="113"/>
        <v>0</v>
      </c>
      <c r="T116" s="223">
        <f t="shared" si="113"/>
        <v>0</v>
      </c>
      <c r="U116" s="223">
        <f t="shared" si="113"/>
        <v>0</v>
      </c>
    </row>
    <row r="117" spans="1:21" x14ac:dyDescent="0.25">
      <c r="A117" s="33"/>
      <c r="B117" s="33"/>
      <c r="C117" s="33"/>
      <c r="D117" s="33"/>
      <c r="E117" s="33"/>
      <c r="F117" s="33"/>
      <c r="G117" s="33"/>
      <c r="H117" s="33"/>
      <c r="I117" s="33"/>
      <c r="J117" s="33"/>
      <c r="N117" s="76"/>
      <c r="O117" s="76" t="s">
        <v>71</v>
      </c>
      <c r="P117" s="224"/>
      <c r="Q117" s="278" t="str">
        <f>IFERROR(IF(Q116&lt;0,(Q116-P116)/ABS(P116),(Q116-P116)/(P116)),"")</f>
        <v/>
      </c>
      <c r="R117" s="278" t="str">
        <f t="shared" ref="R117" si="114">IFERROR(IF(R116&lt;0,(R116-Q116)/ABS(Q116),(R116-Q116)/(Q116)),"")</f>
        <v/>
      </c>
      <c r="S117" s="278" t="str">
        <f t="shared" ref="S117" si="115">IFERROR(IF(S116&lt;0,(S116-R116)/ABS(R116),(S116-R116)/(R116)),"")</f>
        <v/>
      </c>
      <c r="T117" s="278" t="str">
        <f t="shared" ref="T117" si="116">IFERROR(IF(T116&lt;0,(T116-S116)/ABS(S116),(T116-S116)/(S116)),"")</f>
        <v/>
      </c>
      <c r="U117" s="278" t="str">
        <f t="shared" ref="U117" si="117">IFERROR(IF(U116&lt;0,(U116-T116)/ABS(T116),(U116-T116)/(T116)),"")</f>
        <v/>
      </c>
    </row>
    <row r="118" spans="1:21" x14ac:dyDescent="0.25">
      <c r="A118" s="33"/>
      <c r="B118" s="33"/>
      <c r="C118" s="33"/>
      <c r="D118" s="33"/>
      <c r="E118" s="33"/>
      <c r="F118" s="33"/>
      <c r="G118" s="33"/>
      <c r="H118" s="33"/>
      <c r="I118" s="33"/>
      <c r="J118" s="33"/>
    </row>
    <row r="119" spans="1:21" x14ac:dyDescent="0.25">
      <c r="A119" s="33"/>
      <c r="B119" s="33"/>
      <c r="C119" s="33"/>
      <c r="D119" s="33"/>
      <c r="E119" s="33"/>
      <c r="F119" s="33"/>
      <c r="G119" s="33"/>
      <c r="H119" s="33"/>
      <c r="I119" s="33"/>
      <c r="J119" s="33"/>
      <c r="M119" s="37" t="s">
        <v>146</v>
      </c>
    </row>
    <row r="120" spans="1:21" x14ac:dyDescent="0.25">
      <c r="N120" s="34" t="s">
        <v>70</v>
      </c>
      <c r="P120" s="221">
        <f>+P62</f>
        <v>0</v>
      </c>
      <c r="Q120" s="221">
        <f t="shared" ref="Q120:U120" si="118">+Q62</f>
        <v>0</v>
      </c>
      <c r="R120" s="221">
        <f t="shared" si="118"/>
        <v>0</v>
      </c>
      <c r="S120" s="221">
        <f t="shared" si="118"/>
        <v>0</v>
      </c>
      <c r="T120" s="221">
        <f t="shared" si="118"/>
        <v>0</v>
      </c>
      <c r="U120" s="221">
        <f t="shared" si="118"/>
        <v>0</v>
      </c>
    </row>
    <row r="121" spans="1:21" x14ac:dyDescent="0.25">
      <c r="N121" s="73"/>
      <c r="O121" s="73" t="s">
        <v>71</v>
      </c>
      <c r="P121" s="222"/>
      <c r="Q121" s="222" t="str">
        <f>IFERROR((Q120-P120)/P120,"")</f>
        <v/>
      </c>
      <c r="R121" s="222" t="str">
        <f>IFERROR((R120-Q120)/Q120,"")</f>
        <v/>
      </c>
      <c r="S121" s="222" t="str">
        <f>IFERROR((S120-R120)/R120,"")</f>
        <v/>
      </c>
      <c r="T121" s="222" t="str">
        <f t="shared" ref="T121" si="119">IFERROR((T120-S120)/S120,"")</f>
        <v/>
      </c>
      <c r="U121" s="222" t="str">
        <f t="shared" ref="U121" si="120">IFERROR((U120-T120)/T120,"")</f>
        <v/>
      </c>
    </row>
    <row r="122" spans="1:21" x14ac:dyDescent="0.25">
      <c r="N122" s="34" t="s">
        <v>72</v>
      </c>
      <c r="P122" s="221">
        <f>+P64</f>
        <v>0</v>
      </c>
      <c r="Q122" s="221">
        <f t="shared" ref="Q122:U122" si="121">+Q64</f>
        <v>0</v>
      </c>
      <c r="R122" s="221">
        <f t="shared" si="121"/>
        <v>0</v>
      </c>
      <c r="S122" s="221">
        <f t="shared" si="121"/>
        <v>0</v>
      </c>
      <c r="T122" s="221">
        <f t="shared" si="121"/>
        <v>0</v>
      </c>
      <c r="U122" s="221">
        <f t="shared" si="121"/>
        <v>0</v>
      </c>
    </row>
    <row r="123" spans="1:21" x14ac:dyDescent="0.25">
      <c r="N123" s="73"/>
      <c r="O123" s="73" t="s">
        <v>71</v>
      </c>
      <c r="P123" s="222"/>
      <c r="Q123" s="222" t="str">
        <f>IFERROR((Q122-P122)/P122,"")</f>
        <v/>
      </c>
      <c r="R123" s="222" t="str">
        <f>IFERROR((R122-Q122)/Q122,"")</f>
        <v/>
      </c>
      <c r="S123" s="222" t="str">
        <f t="shared" ref="S123" si="122">IFERROR((S122-R122)/R122,"")</f>
        <v/>
      </c>
      <c r="T123" s="222" t="str">
        <f t="shared" ref="T123" si="123">IFERROR((T122-S122)/S122,"")</f>
        <v/>
      </c>
      <c r="U123" s="222" t="str">
        <f t="shared" ref="U123" si="124">IFERROR((U122-T122)/T122,"")</f>
        <v/>
      </c>
    </row>
    <row r="124" spans="1:21" x14ac:dyDescent="0.25">
      <c r="N124" s="34" t="s">
        <v>74</v>
      </c>
      <c r="P124" s="223">
        <f t="shared" ref="P124" si="125">+P120-P122</f>
        <v>0</v>
      </c>
      <c r="Q124" s="223">
        <f t="shared" ref="Q124:U124" si="126">+Q120-Q122</f>
        <v>0</v>
      </c>
      <c r="R124" s="223">
        <f t="shared" si="126"/>
        <v>0</v>
      </c>
      <c r="S124" s="223">
        <f t="shared" si="126"/>
        <v>0</v>
      </c>
      <c r="T124" s="223">
        <f t="shared" si="126"/>
        <v>0</v>
      </c>
      <c r="U124" s="223">
        <f t="shared" si="126"/>
        <v>0</v>
      </c>
    </row>
    <row r="125" spans="1:21" x14ac:dyDescent="0.25">
      <c r="N125" s="76"/>
      <c r="O125" s="76" t="s">
        <v>71</v>
      </c>
      <c r="P125" s="224"/>
      <c r="Q125" s="278" t="str">
        <f>IFERROR(IF(Q124&lt;0,(Q124-P124)/ABS(P124),(Q124-P124)/(P124)),"")</f>
        <v/>
      </c>
      <c r="R125" s="278" t="str">
        <f t="shared" ref="R125" si="127">IFERROR(IF(R124&lt;0,(R124-Q124)/ABS(Q124),(R124-Q124)/(Q124)),"")</f>
        <v/>
      </c>
      <c r="S125" s="278" t="str">
        <f t="shared" ref="S125" si="128">IFERROR(IF(S124&lt;0,(S124-R124)/ABS(R124),(S124-R124)/(R124)),"")</f>
        <v/>
      </c>
      <c r="T125" s="278" t="str">
        <f t="shared" ref="T125" si="129">IFERROR(IF(T124&lt;0,(T124-S124)/ABS(S124),(T124-S124)/(S124)),"")</f>
        <v/>
      </c>
      <c r="U125" s="278" t="str">
        <f t="shared" ref="U125" si="130">IFERROR(IF(U124&lt;0,(U124-T124)/ABS(T124),(U124-T124)/(T124)),"")</f>
        <v/>
      </c>
    </row>
    <row r="127" spans="1:21" x14ac:dyDescent="0.25">
      <c r="M127" s="37" t="s">
        <v>56</v>
      </c>
    </row>
    <row r="128" spans="1:21" x14ac:dyDescent="0.25">
      <c r="N128" s="34" t="s">
        <v>70</v>
      </c>
      <c r="P128" s="221">
        <f t="shared" ref="P128:U128" si="131">+P70</f>
        <v>0</v>
      </c>
      <c r="Q128" s="221">
        <f t="shared" si="131"/>
        <v>0</v>
      </c>
      <c r="R128" s="221">
        <f t="shared" si="131"/>
        <v>0</v>
      </c>
      <c r="S128" s="221">
        <f t="shared" si="131"/>
        <v>0</v>
      </c>
      <c r="T128" s="221">
        <f t="shared" si="131"/>
        <v>0</v>
      </c>
      <c r="U128" s="221">
        <f t="shared" si="131"/>
        <v>0</v>
      </c>
    </row>
    <row r="129" spans="13:21" x14ac:dyDescent="0.25">
      <c r="N129" s="73"/>
      <c r="O129" s="73" t="s">
        <v>71</v>
      </c>
      <c r="P129" s="222"/>
      <c r="Q129" s="222" t="str">
        <f>IFERROR((Q128-P128)/P128,"")</f>
        <v/>
      </c>
      <c r="R129" s="222" t="str">
        <f>IFERROR((R128-Q128)/Q128,"")</f>
        <v/>
      </c>
      <c r="S129" s="222" t="str">
        <f>IFERROR((S128-R128)/R128,"")</f>
        <v/>
      </c>
      <c r="T129" s="222" t="str">
        <f t="shared" ref="T129" si="132">IFERROR((T128-S128)/S128,"")</f>
        <v/>
      </c>
      <c r="U129" s="222" t="str">
        <f t="shared" ref="U129" si="133">IFERROR((U128-T128)/T128,"")</f>
        <v/>
      </c>
    </row>
    <row r="130" spans="13:21" x14ac:dyDescent="0.25">
      <c r="N130" s="34" t="s">
        <v>72</v>
      </c>
      <c r="P130" s="221">
        <f t="shared" ref="P130:U130" si="134">+P72</f>
        <v>0</v>
      </c>
      <c r="Q130" s="221">
        <f t="shared" si="134"/>
        <v>0</v>
      </c>
      <c r="R130" s="221">
        <f t="shared" si="134"/>
        <v>0</v>
      </c>
      <c r="S130" s="221">
        <f t="shared" si="134"/>
        <v>0</v>
      </c>
      <c r="T130" s="221">
        <f t="shared" si="134"/>
        <v>0</v>
      </c>
      <c r="U130" s="221">
        <f t="shared" si="134"/>
        <v>0</v>
      </c>
    </row>
    <row r="131" spans="13:21" x14ac:dyDescent="0.25">
      <c r="N131" s="73"/>
      <c r="O131" s="73" t="s">
        <v>71</v>
      </c>
      <c r="P131" s="222"/>
      <c r="Q131" s="222" t="str">
        <f>IFERROR((Q130-P130)/P130,"")</f>
        <v/>
      </c>
      <c r="R131" s="222" t="str">
        <f>IFERROR((R130-Q130)/Q130,"")</f>
        <v/>
      </c>
      <c r="S131" s="222" t="str">
        <f t="shared" ref="S131" si="135">IFERROR((S130-R130)/R130,"")</f>
        <v/>
      </c>
      <c r="T131" s="222" t="str">
        <f t="shared" ref="T131" si="136">IFERROR((T130-S130)/S130,"")</f>
        <v/>
      </c>
      <c r="U131" s="222" t="str">
        <f t="shared" ref="U131" si="137">IFERROR((U130-T130)/T130,"")</f>
        <v/>
      </c>
    </row>
    <row r="132" spans="13:21" x14ac:dyDescent="0.25">
      <c r="N132" s="34" t="s">
        <v>74</v>
      </c>
      <c r="P132" s="223">
        <f t="shared" ref="P132:U132" si="138">+P128-P130</f>
        <v>0</v>
      </c>
      <c r="Q132" s="223">
        <f t="shared" si="138"/>
        <v>0</v>
      </c>
      <c r="R132" s="223">
        <f t="shared" si="138"/>
        <v>0</v>
      </c>
      <c r="S132" s="223">
        <f t="shared" si="138"/>
        <v>0</v>
      </c>
      <c r="T132" s="223">
        <f t="shared" si="138"/>
        <v>0</v>
      </c>
      <c r="U132" s="223">
        <f t="shared" si="138"/>
        <v>0</v>
      </c>
    </row>
    <row r="133" spans="13:21" x14ac:dyDescent="0.25">
      <c r="N133" s="76"/>
      <c r="O133" s="76" t="s">
        <v>71</v>
      </c>
      <c r="P133" s="224"/>
      <c r="Q133" s="278" t="str">
        <f>IFERROR(IF(Q132&lt;0,(Q132-P132)/ABS(P132),(Q132-P132)/(P132)),"")</f>
        <v/>
      </c>
      <c r="R133" s="278" t="str">
        <f t="shared" ref="R133" si="139">IFERROR(IF(R132&lt;0,(R132-Q132)/ABS(Q132),(R132-Q132)/(Q132)),"")</f>
        <v/>
      </c>
      <c r="S133" s="278" t="str">
        <f t="shared" ref="S133" si="140">IFERROR(IF(S132&lt;0,(S132-R132)/ABS(R132),(S132-R132)/(R132)),"")</f>
        <v/>
      </c>
      <c r="T133" s="278" t="str">
        <f t="shared" ref="T133" si="141">IFERROR(IF(T132&lt;0,(T132-S132)/ABS(S132),(T132-S132)/(S132)),"")</f>
        <v/>
      </c>
      <c r="U133" s="278" t="str">
        <f t="shared" ref="U133" si="142">IFERROR(IF(U132&lt;0,(U132-T132)/ABS(T132),(U132-T132)/(T132)),"")</f>
        <v/>
      </c>
    </row>
    <row r="135" spans="13:21" x14ac:dyDescent="0.25">
      <c r="M135" s="37" t="s">
        <v>53</v>
      </c>
    </row>
    <row r="136" spans="13:21" x14ac:dyDescent="0.25">
      <c r="N136" s="34" t="s">
        <v>70</v>
      </c>
      <c r="P136" s="221">
        <f t="shared" ref="P136:U136" si="143">+P30</f>
        <v>0</v>
      </c>
      <c r="Q136" s="221">
        <f t="shared" si="143"/>
        <v>0</v>
      </c>
      <c r="R136" s="221">
        <f t="shared" si="143"/>
        <v>0</v>
      </c>
      <c r="S136" s="221">
        <f t="shared" si="143"/>
        <v>0</v>
      </c>
      <c r="T136" s="221">
        <f t="shared" si="143"/>
        <v>0</v>
      </c>
      <c r="U136" s="221">
        <f t="shared" si="143"/>
        <v>0</v>
      </c>
    </row>
    <row r="137" spans="13:21" x14ac:dyDescent="0.25">
      <c r="N137" s="73"/>
      <c r="O137" s="73" t="s">
        <v>71</v>
      </c>
      <c r="P137" s="222"/>
      <c r="Q137" s="222" t="str">
        <f>IFERROR((Q136-P136)/P136,"")</f>
        <v/>
      </c>
      <c r="R137" s="222" t="str">
        <f>IFERROR((R136-Q136)/Q136,"")</f>
        <v/>
      </c>
      <c r="S137" s="222" t="str">
        <f>IFERROR((S136-R136)/R136,"")</f>
        <v/>
      </c>
      <c r="T137" s="222" t="str">
        <f t="shared" ref="T137" si="144">IFERROR((T136-S136)/S136,"")</f>
        <v/>
      </c>
      <c r="U137" s="222" t="str">
        <f t="shared" ref="U137" si="145">IFERROR((U136-T136)/T136,"")</f>
        <v/>
      </c>
    </row>
    <row r="138" spans="13:21" x14ac:dyDescent="0.25">
      <c r="N138" s="34" t="s">
        <v>72</v>
      </c>
      <c r="P138" s="221">
        <f t="shared" ref="P138:U138" si="146">+P32</f>
        <v>0</v>
      </c>
      <c r="Q138" s="221">
        <f t="shared" si="146"/>
        <v>0</v>
      </c>
      <c r="R138" s="221">
        <f t="shared" si="146"/>
        <v>0</v>
      </c>
      <c r="S138" s="221">
        <f t="shared" si="146"/>
        <v>0</v>
      </c>
      <c r="T138" s="221">
        <f t="shared" si="146"/>
        <v>0</v>
      </c>
      <c r="U138" s="221">
        <f t="shared" si="146"/>
        <v>0</v>
      </c>
    </row>
    <row r="139" spans="13:21" x14ac:dyDescent="0.25">
      <c r="N139" s="73"/>
      <c r="O139" s="73" t="s">
        <v>71</v>
      </c>
      <c r="P139" s="222"/>
      <c r="Q139" s="222" t="str">
        <f>IFERROR((Q138-P138)/P138,"")</f>
        <v/>
      </c>
      <c r="R139" s="222" t="str">
        <f>IFERROR((R138-Q138)/Q138,"")</f>
        <v/>
      </c>
      <c r="S139" s="222" t="str">
        <f t="shared" ref="S139" si="147">IFERROR((S138-R138)/R138,"")</f>
        <v/>
      </c>
      <c r="T139" s="222" t="str">
        <f t="shared" ref="T139" si="148">IFERROR((T138-S138)/S138,"")</f>
        <v/>
      </c>
      <c r="U139" s="222" t="str">
        <f t="shared" ref="U139" si="149">IFERROR((U138-T138)/T138,"")</f>
        <v/>
      </c>
    </row>
    <row r="140" spans="13:21" x14ac:dyDescent="0.25">
      <c r="N140" s="34" t="s">
        <v>74</v>
      </c>
      <c r="P140" s="223">
        <f t="shared" ref="P140:U140" si="150">+P136-P138</f>
        <v>0</v>
      </c>
      <c r="Q140" s="223">
        <f t="shared" si="150"/>
        <v>0</v>
      </c>
      <c r="R140" s="223">
        <f t="shared" si="150"/>
        <v>0</v>
      </c>
      <c r="S140" s="223">
        <f t="shared" si="150"/>
        <v>0</v>
      </c>
      <c r="T140" s="223">
        <f t="shared" si="150"/>
        <v>0</v>
      </c>
      <c r="U140" s="223">
        <f t="shared" si="150"/>
        <v>0</v>
      </c>
    </row>
    <row r="141" spans="13:21" x14ac:dyDescent="0.25">
      <c r="N141" s="76"/>
      <c r="O141" s="76" t="s">
        <v>71</v>
      </c>
      <c r="P141" s="224"/>
      <c r="Q141" s="278" t="str">
        <f>IFERROR(IF(Q140&lt;0,(Q140-P140)/ABS(P140),(Q140-P140)/(P140)),"")</f>
        <v/>
      </c>
      <c r="R141" s="278" t="str">
        <f t="shared" ref="R141" si="151">IFERROR(IF(R140&lt;0,(R140-Q140)/ABS(Q140),(R140-Q140)/(Q140)),"")</f>
        <v/>
      </c>
      <c r="S141" s="278" t="str">
        <f t="shared" ref="S141" si="152">IFERROR(IF(S140&lt;0,(S140-R140)/ABS(R140),(S140-R140)/(R140)),"")</f>
        <v/>
      </c>
      <c r="T141" s="278" t="str">
        <f t="shared" ref="T141" si="153">IFERROR(IF(T140&lt;0,(T140-S140)/ABS(S140),(T140-S140)/(S140)),"")</f>
        <v/>
      </c>
      <c r="U141" s="278" t="str">
        <f t="shared" ref="U141" si="154">IFERROR(IF(U140&lt;0,(U140-T140)/ABS(T140),(U140-T140)/(T140)),"")</f>
        <v/>
      </c>
    </row>
    <row r="143" spans="13:21" x14ac:dyDescent="0.25">
      <c r="M143" s="37"/>
    </row>
    <row r="144" spans="13:21" x14ac:dyDescent="0.25">
      <c r="M144" s="87" t="s">
        <v>83</v>
      </c>
      <c r="N144" s="34" t="s">
        <v>86</v>
      </c>
      <c r="P144" s="280">
        <f>+GOF!B38+DOF!B34</f>
        <v>0</v>
      </c>
      <c r="Q144" s="280">
        <f>+GOF!C38+DOF!C34</f>
        <v>0</v>
      </c>
      <c r="R144" s="280">
        <f>+GOF!H38+DOF!H34</f>
        <v>0</v>
      </c>
      <c r="S144" s="280">
        <f>+GOF!I38+DOF!I34</f>
        <v>0</v>
      </c>
      <c r="T144" s="280">
        <f>+GOF!L38+DOF!L34</f>
        <v>0</v>
      </c>
      <c r="U144" s="280">
        <f>+GOF!M38+DOF!M34</f>
        <v>0</v>
      </c>
    </row>
    <row r="145" spans="13:21" x14ac:dyDescent="0.25">
      <c r="M145" s="87" t="s">
        <v>56</v>
      </c>
      <c r="N145" s="34" t="s">
        <v>86</v>
      </c>
      <c r="P145" s="280">
        <f>+'Self Sustaining'!B33</f>
        <v>0</v>
      </c>
      <c r="Q145" s="280">
        <f>+'Self Sustaining'!C33</f>
        <v>0</v>
      </c>
      <c r="R145" s="280">
        <f>+'Self Sustaining'!H33</f>
        <v>0</v>
      </c>
      <c r="S145" s="280">
        <f>+'Self Sustaining'!I33</f>
        <v>0</v>
      </c>
      <c r="T145" s="280">
        <f>+'Self Sustaining'!L33</f>
        <v>0</v>
      </c>
      <c r="U145" s="280">
        <f>+'Self Sustaining'!M33</f>
        <v>0</v>
      </c>
    </row>
    <row r="147" spans="13:21" x14ac:dyDescent="0.25">
      <c r="N147" s="87" t="s">
        <v>210</v>
      </c>
      <c r="P147" s="225" t="str">
        <f>IFERROR(P144/P96,"")</f>
        <v/>
      </c>
      <c r="Q147" s="225" t="str">
        <f t="shared" ref="Q147:U147" si="155">IFERROR(Q144/Q96,"")</f>
        <v/>
      </c>
      <c r="R147" s="225" t="str">
        <f t="shared" si="155"/>
        <v/>
      </c>
      <c r="S147" s="225" t="str">
        <f t="shared" si="155"/>
        <v/>
      </c>
      <c r="T147" s="225" t="str">
        <f t="shared" si="155"/>
        <v/>
      </c>
      <c r="U147" s="225" t="str">
        <f t="shared" si="155"/>
        <v/>
      </c>
    </row>
    <row r="148" spans="13:21" x14ac:dyDescent="0.25">
      <c r="N148" s="87" t="s">
        <v>87</v>
      </c>
      <c r="P148" s="225" t="str">
        <f>IFERROR(P145/P130,"")</f>
        <v/>
      </c>
      <c r="Q148" s="225" t="str">
        <f t="shared" ref="Q148:U148" si="156">IFERROR(Q145/Q130,"")</f>
        <v/>
      </c>
      <c r="R148" s="225" t="str">
        <f t="shared" si="156"/>
        <v/>
      </c>
      <c r="S148" s="225" t="str">
        <f t="shared" si="156"/>
        <v/>
      </c>
      <c r="T148" s="225" t="str">
        <f t="shared" si="156"/>
        <v/>
      </c>
      <c r="U148" s="225" t="str">
        <f t="shared" si="156"/>
        <v/>
      </c>
    </row>
    <row r="150" spans="13:21" x14ac:dyDescent="0.25">
      <c r="P150" s="279"/>
      <c r="T150" s="225"/>
      <c r="U150" s="225"/>
    </row>
    <row r="151" spans="13:21" x14ac:dyDescent="0.25">
      <c r="Q151" s="225"/>
    </row>
  </sheetData>
  <sheetProtection algorithmName="SHA-512" hashValue="ouBv0qgkQFd9Fjtu7kUy819PtClbIJ6qoS1q65J/cnCMt1Y0PnSctKz8GkVnQyEH33LDWPVbOvVsuZ+s/Qk9Bg==" saltValue="kBquLTsel72mRi4Hpqrp8Q==" spinCount="100000" sheet="1" objects="1" scenarios="1"/>
  <protectedRanges>
    <protectedRange sqref="D4:G6 A10:J19 A21:J28 A30:J35 A37:J42 A44:J53" name="OPB Input"/>
  </protectedRanges>
  <mergeCells count="12">
    <mergeCell ref="A37:J42"/>
    <mergeCell ref="A44:J53"/>
    <mergeCell ref="A10:J19"/>
    <mergeCell ref="M94:U94"/>
    <mergeCell ref="A21:J28"/>
    <mergeCell ref="A30:J35"/>
    <mergeCell ref="N3:S3"/>
    <mergeCell ref="D4:G4"/>
    <mergeCell ref="H4:J4"/>
    <mergeCell ref="D5:G5"/>
    <mergeCell ref="D6:G6"/>
    <mergeCell ref="H6:J6"/>
  </mergeCells>
  <pageMargins left="0.25" right="0.25" top="0.19" bottom="0.22" header="0.17" footer="0.11"/>
  <pageSetup scale="64" fitToHeight="0" orientation="portrait" horizontalDpi="1200" verticalDpi="1200" r:id="rId1"/>
  <rowBreaks count="1" manualBreakCount="1">
    <brk id="53"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77825" r:id="rId4" name="Check Box 1">
              <controlPr defaultSize="0" autoFill="0" autoLine="0" autoPict="0">
                <anchor moveWithCells="1">
                  <from>
                    <xdr:col>3</xdr:col>
                    <xdr:colOff>95250</xdr:colOff>
                    <xdr:row>6</xdr:row>
                    <xdr:rowOff>171450</xdr:rowOff>
                  </from>
                  <to>
                    <xdr:col>5</xdr:col>
                    <xdr:colOff>9525</xdr:colOff>
                    <xdr:row>7</xdr:row>
                    <xdr:rowOff>209550</xdr:rowOff>
                  </to>
                </anchor>
              </controlPr>
            </control>
          </mc:Choice>
        </mc:AlternateContent>
        <mc:AlternateContent xmlns:mc="http://schemas.openxmlformats.org/markup-compatibility/2006">
          <mc:Choice Requires="x14">
            <control shapeId="77826" r:id="rId5" name="Check Box 2">
              <controlPr defaultSize="0" autoFill="0" autoLine="0" autoPict="0">
                <anchor moveWithCells="1">
                  <from>
                    <xdr:col>4</xdr:col>
                    <xdr:colOff>771525</xdr:colOff>
                    <xdr:row>6</xdr:row>
                    <xdr:rowOff>180975</xdr:rowOff>
                  </from>
                  <to>
                    <xdr:col>6</xdr:col>
                    <xdr:colOff>590550</xdr:colOff>
                    <xdr:row>8</xdr:row>
                    <xdr:rowOff>0</xdr:rowOff>
                  </to>
                </anchor>
              </controlPr>
            </control>
          </mc:Choice>
        </mc:AlternateContent>
        <mc:AlternateContent xmlns:mc="http://schemas.openxmlformats.org/markup-compatibility/2006">
          <mc:Choice Requires="x14">
            <control shapeId="77827" r:id="rId6" name="Check Box 3">
              <controlPr defaultSize="0" autoFill="0" autoLine="0" autoPict="0">
                <anchor moveWithCells="1">
                  <from>
                    <xdr:col>6</xdr:col>
                    <xdr:colOff>704850</xdr:colOff>
                    <xdr:row>6</xdr:row>
                    <xdr:rowOff>171450</xdr:rowOff>
                  </from>
                  <to>
                    <xdr:col>9</xdr:col>
                    <xdr:colOff>819150</xdr:colOff>
                    <xdr:row>8</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14:formula1>
            <xm:f>'OPB List'!$A$2:$A$7</xm:f>
          </x14:formula1>
          <xm:sqref>D6:G6</xm:sqref>
        </x14:dataValidation>
        <x14:dataValidation type="list" showInputMessage="1" showErrorMessage="1">
          <x14:formula1>
            <xm:f>'OPB List'!$C$2:$C$38</xm:f>
          </x14:formula1>
          <xm:sqref>D4:G4</xm:sqref>
        </x14:dataValidation>
        <x14:dataValidation type="list" allowBlank="1" showInputMessage="1" showErrorMessage="1">
          <x14:formula1>
            <xm:f>'OPB List'!$B$2:$B$7</xm:f>
          </x14:formula1>
          <xm:sqref>D5:G5</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FFC000"/>
  </sheetPr>
  <dimension ref="A1:C38"/>
  <sheetViews>
    <sheetView workbookViewId="0">
      <selection activeCell="E6" sqref="E6"/>
    </sheetView>
  </sheetViews>
  <sheetFormatPr defaultRowHeight="15" x14ac:dyDescent="0.25"/>
  <cols>
    <col min="2" max="2" width="21.5703125" bestFit="1" customWidth="1"/>
    <col min="3" max="3" width="9.28515625" customWidth="1"/>
  </cols>
  <sheetData>
    <row r="1" spans="1:3" x14ac:dyDescent="0.25">
      <c r="A1" t="s">
        <v>102</v>
      </c>
      <c r="B1" t="s">
        <v>103</v>
      </c>
      <c r="C1" t="s">
        <v>38</v>
      </c>
    </row>
    <row r="3" spans="1:3" x14ac:dyDescent="0.25">
      <c r="A3" t="s">
        <v>104</v>
      </c>
      <c r="B3" s="34" t="s">
        <v>104</v>
      </c>
      <c r="C3" t="s">
        <v>109</v>
      </c>
    </row>
    <row r="4" spans="1:3" x14ac:dyDescent="0.25">
      <c r="A4" t="s">
        <v>105</v>
      </c>
      <c r="B4" s="34" t="s">
        <v>105</v>
      </c>
      <c r="C4" t="s">
        <v>110</v>
      </c>
    </row>
    <row r="5" spans="1:3" x14ac:dyDescent="0.25">
      <c r="A5" t="s">
        <v>106</v>
      </c>
      <c r="B5" s="34" t="s">
        <v>106</v>
      </c>
      <c r="C5" t="s">
        <v>111</v>
      </c>
    </row>
    <row r="6" spans="1:3" x14ac:dyDescent="0.25">
      <c r="A6" s="34" t="s">
        <v>108</v>
      </c>
      <c r="B6" s="34" t="s">
        <v>108</v>
      </c>
      <c r="C6" t="s">
        <v>112</v>
      </c>
    </row>
    <row r="7" spans="1:3" x14ac:dyDescent="0.25">
      <c r="A7" t="s">
        <v>107</v>
      </c>
      <c r="B7" s="34" t="s">
        <v>107</v>
      </c>
      <c r="C7" t="s">
        <v>113</v>
      </c>
    </row>
    <row r="8" spans="1:3" x14ac:dyDescent="0.25">
      <c r="C8" t="s">
        <v>114</v>
      </c>
    </row>
    <row r="9" spans="1:3" x14ac:dyDescent="0.25">
      <c r="C9" t="s">
        <v>115</v>
      </c>
    </row>
    <row r="10" spans="1:3" x14ac:dyDescent="0.25">
      <c r="C10" t="s">
        <v>116</v>
      </c>
    </row>
    <row r="11" spans="1:3" x14ac:dyDescent="0.25">
      <c r="C11" t="s">
        <v>117</v>
      </c>
    </row>
    <row r="12" spans="1:3" x14ac:dyDescent="0.25">
      <c r="C12" t="s">
        <v>118</v>
      </c>
    </row>
    <row r="13" spans="1:3" x14ac:dyDescent="0.25">
      <c r="C13" t="s">
        <v>119</v>
      </c>
    </row>
    <row r="14" spans="1:3" x14ac:dyDescent="0.25">
      <c r="C14" t="s">
        <v>120</v>
      </c>
    </row>
    <row r="15" spans="1:3" x14ac:dyDescent="0.25">
      <c r="C15" t="s">
        <v>121</v>
      </c>
    </row>
    <row r="16" spans="1:3" x14ac:dyDescent="0.25">
      <c r="C16" t="s">
        <v>122</v>
      </c>
    </row>
    <row r="17" spans="3:3" x14ac:dyDescent="0.25">
      <c r="C17" t="s">
        <v>123</v>
      </c>
    </row>
    <row r="18" spans="3:3" x14ac:dyDescent="0.25">
      <c r="C18" t="s">
        <v>124</v>
      </c>
    </row>
    <row r="19" spans="3:3" x14ac:dyDescent="0.25">
      <c r="C19" t="s">
        <v>125</v>
      </c>
    </row>
    <row r="20" spans="3:3" x14ac:dyDescent="0.25">
      <c r="C20" t="s">
        <v>126</v>
      </c>
    </row>
    <row r="21" spans="3:3" x14ac:dyDescent="0.25">
      <c r="C21" t="s">
        <v>127</v>
      </c>
    </row>
    <row r="22" spans="3:3" x14ac:dyDescent="0.25">
      <c r="C22" t="s">
        <v>128</v>
      </c>
    </row>
    <row r="23" spans="3:3" x14ac:dyDescent="0.25">
      <c r="C23" t="s">
        <v>129</v>
      </c>
    </row>
    <row r="24" spans="3:3" x14ac:dyDescent="0.25">
      <c r="C24" t="s">
        <v>130</v>
      </c>
    </row>
    <row r="25" spans="3:3" x14ac:dyDescent="0.25">
      <c r="C25" t="s">
        <v>131</v>
      </c>
    </row>
    <row r="26" spans="3:3" x14ac:dyDescent="0.25">
      <c r="C26" t="s">
        <v>132</v>
      </c>
    </row>
    <row r="27" spans="3:3" x14ac:dyDescent="0.25">
      <c r="C27" t="s">
        <v>133</v>
      </c>
    </row>
    <row r="28" spans="3:3" x14ac:dyDescent="0.25">
      <c r="C28" t="s">
        <v>134</v>
      </c>
    </row>
    <row r="29" spans="3:3" x14ac:dyDescent="0.25">
      <c r="C29" t="s">
        <v>135</v>
      </c>
    </row>
    <row r="30" spans="3:3" x14ac:dyDescent="0.25">
      <c r="C30" t="s">
        <v>136</v>
      </c>
    </row>
    <row r="31" spans="3:3" x14ac:dyDescent="0.25">
      <c r="C31" t="s">
        <v>137</v>
      </c>
    </row>
    <row r="32" spans="3:3" x14ac:dyDescent="0.25">
      <c r="C32" t="s">
        <v>138</v>
      </c>
    </row>
    <row r="33" spans="3:3" x14ac:dyDescent="0.25">
      <c r="C33" t="s">
        <v>139</v>
      </c>
    </row>
    <row r="34" spans="3:3" x14ac:dyDescent="0.25">
      <c r="C34" t="s">
        <v>140</v>
      </c>
    </row>
    <row r="35" spans="3:3" x14ac:dyDescent="0.25">
      <c r="C35" t="s">
        <v>141</v>
      </c>
    </row>
    <row r="36" spans="3:3" x14ac:dyDescent="0.25">
      <c r="C36" t="s">
        <v>142</v>
      </c>
    </row>
    <row r="37" spans="3:3" x14ac:dyDescent="0.25">
      <c r="C37" t="s">
        <v>143</v>
      </c>
    </row>
    <row r="38" spans="3:3" x14ac:dyDescent="0.25">
      <c r="C38" t="s">
        <v>144</v>
      </c>
    </row>
  </sheetData>
  <sheetProtection sheet="1" objects="1" scenarios="1"/>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FFC000"/>
    <pageSetUpPr fitToPage="1"/>
  </sheetPr>
  <dimension ref="A1:F14"/>
  <sheetViews>
    <sheetView workbookViewId="0">
      <selection activeCell="J10" sqref="J10"/>
    </sheetView>
  </sheetViews>
  <sheetFormatPr defaultRowHeight="15" x14ac:dyDescent="0.25"/>
  <cols>
    <col min="1" max="1" width="39" bestFit="1" customWidth="1"/>
  </cols>
  <sheetData>
    <row r="1" spans="1:6" x14ac:dyDescent="0.25">
      <c r="A1" s="42"/>
    </row>
    <row r="2" spans="1:6" s="34" customFormat="1" ht="18.75" customHeight="1" x14ac:dyDescent="0.25">
      <c r="A2" s="481" t="s">
        <v>148</v>
      </c>
      <c r="B2" s="481"/>
      <c r="C2" s="481"/>
      <c r="D2" s="481"/>
      <c r="E2" s="481"/>
      <c r="F2" s="481"/>
    </row>
    <row r="3" spans="1:6" s="34" customFormat="1" ht="18.75" customHeight="1" x14ac:dyDescent="0.3">
      <c r="A3" s="464" t="s">
        <v>93</v>
      </c>
      <c r="B3" s="464"/>
      <c r="C3" s="464"/>
      <c r="D3" s="464"/>
      <c r="E3" s="464"/>
      <c r="F3" s="464"/>
    </row>
    <row r="4" spans="1:6" s="34" customFormat="1" ht="6.75" customHeight="1" x14ac:dyDescent="0.25">
      <c r="A4" s="42"/>
    </row>
    <row r="5" spans="1:6" x14ac:dyDescent="0.25">
      <c r="A5" s="41" t="s">
        <v>92</v>
      </c>
      <c r="B5" s="157" t="s">
        <v>34</v>
      </c>
      <c r="C5" s="157" t="s">
        <v>35</v>
      </c>
      <c r="D5" s="157" t="s">
        <v>36</v>
      </c>
      <c r="E5" s="157" t="s">
        <v>42</v>
      </c>
      <c r="F5" s="157" t="s">
        <v>43</v>
      </c>
    </row>
    <row r="6" spans="1:6" x14ac:dyDescent="0.25">
      <c r="A6" s="40" t="s">
        <v>155</v>
      </c>
      <c r="B6" s="51">
        <v>0.26100000000000001</v>
      </c>
      <c r="C6" s="51">
        <v>0.23899999999999999</v>
      </c>
      <c r="D6" s="51">
        <v>0.24</v>
      </c>
      <c r="E6" s="51">
        <v>0.24099999999999999</v>
      </c>
      <c r="F6" s="51">
        <v>0.24399999999999999</v>
      </c>
    </row>
    <row r="7" spans="1:6" x14ac:dyDescent="0.25">
      <c r="A7" s="40" t="s">
        <v>7</v>
      </c>
      <c r="B7" s="51">
        <v>0.32500000000000001</v>
      </c>
      <c r="C7" s="51">
        <v>0.31</v>
      </c>
      <c r="D7" s="51">
        <v>0.307</v>
      </c>
      <c r="E7" s="51">
        <v>0.30599999999999999</v>
      </c>
      <c r="F7" s="51">
        <v>0.30599999999999999</v>
      </c>
    </row>
    <row r="8" spans="1:6" x14ac:dyDescent="0.25">
      <c r="A8" s="40" t="s">
        <v>48</v>
      </c>
      <c r="B8" s="51">
        <v>0.17299999999999999</v>
      </c>
      <c r="C8" s="51">
        <v>0.21199999999999999</v>
      </c>
      <c r="D8" s="51">
        <v>0.20399999999999999</v>
      </c>
      <c r="E8" s="51">
        <v>0.20300000000000001</v>
      </c>
      <c r="F8" s="51">
        <v>0.20300000000000001</v>
      </c>
    </row>
    <row r="9" spans="1:6" x14ac:dyDescent="0.25">
      <c r="A9" s="40" t="s">
        <v>10</v>
      </c>
      <c r="B9" s="51">
        <v>0.17</v>
      </c>
      <c r="C9" s="51">
        <v>0.22700000000000001</v>
      </c>
      <c r="D9" s="51">
        <v>0.20499999999999999</v>
      </c>
      <c r="E9" s="51">
        <v>0.20399999999999999</v>
      </c>
      <c r="F9" s="51">
        <v>0.20399999999999999</v>
      </c>
    </row>
    <row r="10" spans="1:6" x14ac:dyDescent="0.25">
      <c r="A10" s="40" t="s">
        <v>9</v>
      </c>
      <c r="B10" s="51">
        <v>0.40500000000000003</v>
      </c>
      <c r="C10" s="51">
        <v>0.41199999999999998</v>
      </c>
      <c r="D10" s="51">
        <v>0.42</v>
      </c>
      <c r="E10" s="51">
        <v>0.41899999999999998</v>
      </c>
      <c r="F10" s="51">
        <v>0.41899999999999998</v>
      </c>
    </row>
    <row r="11" spans="1:6" x14ac:dyDescent="0.25">
      <c r="A11" s="40" t="s">
        <v>8</v>
      </c>
      <c r="B11" s="51">
        <v>0.34100000000000003</v>
      </c>
      <c r="C11" s="51">
        <v>0.32100000000000001</v>
      </c>
      <c r="D11" s="51">
        <v>0.31900000000000001</v>
      </c>
      <c r="E11" s="51">
        <v>0.32100000000000001</v>
      </c>
      <c r="F11" s="51">
        <v>0.32400000000000001</v>
      </c>
    </row>
    <row r="12" spans="1:6" x14ac:dyDescent="0.25">
      <c r="A12" s="40" t="s">
        <v>11</v>
      </c>
      <c r="B12" s="51">
        <v>0.20899999999999999</v>
      </c>
      <c r="C12" s="51">
        <v>0.20899999999999999</v>
      </c>
      <c r="D12" s="51">
        <v>0.20399999999999999</v>
      </c>
      <c r="E12" s="51">
        <v>0.20399999999999999</v>
      </c>
      <c r="F12" s="51">
        <v>0.20399999999999999</v>
      </c>
    </row>
    <row r="13" spans="1:6" x14ac:dyDescent="0.25">
      <c r="A13" s="40" t="s">
        <v>49</v>
      </c>
      <c r="B13" s="52">
        <v>0.27800000000000002</v>
      </c>
      <c r="C13" s="51">
        <v>0.27100000000000002</v>
      </c>
      <c r="D13" s="51">
        <v>0.26</v>
      </c>
      <c r="E13" s="51">
        <v>0.25800000000000001</v>
      </c>
      <c r="F13" s="51">
        <v>0.25800000000000001</v>
      </c>
    </row>
    <row r="14" spans="1:6" x14ac:dyDescent="0.25">
      <c r="B14" s="168"/>
      <c r="C14" s="168"/>
      <c r="D14" s="168"/>
      <c r="E14" s="168"/>
      <c r="F14" s="168"/>
    </row>
  </sheetData>
  <sheetProtection algorithmName="SHA-512" hashValue="M8sqE3G/xK4lJ025Mg5Wb6irCjpVi52Fk6kUlnp/JK0f6JVGurZnUhpFP6b3EGUQ1YQHiggGsVc1pWdMEVjfdA==" saltValue="PlgduYR9kuCv3o7RHV9L5Q==" spinCount="100000" sheet="1" objects="1" scenarios="1"/>
  <mergeCells count="2">
    <mergeCell ref="A2:F2"/>
    <mergeCell ref="A3:F3"/>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18</vt:i4>
      </vt:variant>
    </vt:vector>
  </HeadingPairs>
  <TitlesOfParts>
    <vt:vector size="37" baseType="lpstr">
      <vt:lpstr>All Funds Rollup</vt:lpstr>
      <vt:lpstr>Revenue-Expense Summary</vt:lpstr>
      <vt:lpstr>Fund Balance Summary</vt:lpstr>
      <vt:lpstr>GOF-DOF-Approp-Self Sus Roll Up</vt:lpstr>
      <vt:lpstr>GOF</vt:lpstr>
      <vt:lpstr>DOF</vt:lpstr>
      <vt:lpstr>Special State Appropriations</vt:lpstr>
      <vt:lpstr>Sponsored Projects</vt:lpstr>
      <vt:lpstr>Student Aid</vt:lpstr>
      <vt:lpstr>Other Grant-Contract Types</vt:lpstr>
      <vt:lpstr>Gifts-Discretionary</vt:lpstr>
      <vt:lpstr>Self Sustaining</vt:lpstr>
      <vt:lpstr>UWC2 Fee Based Programs</vt:lpstr>
      <vt:lpstr>Practice Plan</vt:lpstr>
      <vt:lpstr>Carryover Plan</vt:lpstr>
      <vt:lpstr>CO Use List</vt:lpstr>
      <vt:lpstr>OPB Analysis Tab</vt:lpstr>
      <vt:lpstr>OPB List</vt:lpstr>
      <vt:lpstr>Benefits Drivers</vt:lpstr>
      <vt:lpstr>'All Funds Rollup'!Print_Area</vt:lpstr>
      <vt:lpstr>'Carryover Plan'!Print_Area</vt:lpstr>
      <vt:lpstr>DOF!Print_Area</vt:lpstr>
      <vt:lpstr>'Fund Balance Summary'!Print_Area</vt:lpstr>
      <vt:lpstr>'Gifts-Discretionary'!Print_Area</vt:lpstr>
      <vt:lpstr>GOF!Print_Area</vt:lpstr>
      <vt:lpstr>'GOF-DOF-Approp-Self Sus Roll Up'!Print_Area</vt:lpstr>
      <vt:lpstr>'OPB Analysis Tab'!Print_Area</vt:lpstr>
      <vt:lpstr>'Other Grant-Contract Types'!Print_Area</vt:lpstr>
      <vt:lpstr>'Practice Plan'!Print_Area</vt:lpstr>
      <vt:lpstr>'Revenue-Expense Summary'!Print_Area</vt:lpstr>
      <vt:lpstr>'Self Sustaining'!Print_Area</vt:lpstr>
      <vt:lpstr>'Special State Appropriations'!Print_Area</vt:lpstr>
      <vt:lpstr>'Sponsored Projects'!Print_Area</vt:lpstr>
      <vt:lpstr>'Student Aid'!Print_Area</vt:lpstr>
      <vt:lpstr>'UWC2 Fee Based Programs'!Print_Area</vt:lpstr>
      <vt:lpstr>'OPB Analysis Tab'!Print_Titles</vt:lpstr>
      <vt:lpstr>'Revenue-Expense Summary'!Print_Titles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RAYMOND NG</dc:creator>
  <cp:lastModifiedBy>Jason Campbell</cp:lastModifiedBy>
  <cp:lastPrinted>2019-11-05T23:05:56Z</cp:lastPrinted>
  <dcterms:created xsi:type="dcterms:W3CDTF">2017-10-03T18:34:15Z</dcterms:created>
  <dcterms:modified xsi:type="dcterms:W3CDTF">2019-11-20T20:03:17Z</dcterms:modified>
</cp:coreProperties>
</file>