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showInkAnnotation="0" codeName="ThisWorkbook"/>
  <mc:AlternateContent xmlns:mc="http://schemas.openxmlformats.org/markup-compatibility/2006">
    <mc:Choice Requires="x15">
      <x15ac:absPath xmlns:x15ac="http://schemas.microsoft.com/office/spreadsheetml/2010/11/ac" url="https://uwnetid.sharepoint.com/sites/OPB_Budget_Development/FY2023 Budget Files/Planning Documents - Fall 2021/Planning Documents/Files Posted to Web/"/>
    </mc:Choice>
  </mc:AlternateContent>
  <xr:revisionPtr revIDLastSave="0" documentId="8_{2AD86EEF-99AA-4710-BA6E-B6789E020431}" xr6:coauthVersionLast="46" xr6:coauthVersionMax="46" xr10:uidLastSave="{00000000-0000-0000-0000-000000000000}"/>
  <bookViews>
    <workbookView xWindow="-98" yWindow="-98" windowWidth="20715" windowHeight="13276" tabRatio="889" xr2:uid="{00000000-000D-0000-FFFF-FFFF00000000}"/>
  </bookViews>
  <sheets>
    <sheet name="All Funds Rollup" sheetId="66" r:id="rId1"/>
    <sheet name="Fund Balance Summary" sheetId="48" r:id="rId2"/>
    <sheet name="GOF-DOF-Approp-Self Sus Roll Up" sheetId="39" r:id="rId3"/>
    <sheet name="GOF" sheetId="1" r:id="rId4"/>
    <sheet name="GOF Provisos" sheetId="57" r:id="rId5"/>
    <sheet name="DOF" sheetId="55" r:id="rId6"/>
    <sheet name="Special State Appropriations" sheetId="58" r:id="rId7"/>
    <sheet name="Sponsored Projects" sheetId="60" r:id="rId8"/>
    <sheet name="Student Aid" sheetId="59" r:id="rId9"/>
    <sheet name="Other Grant-Contract Types" sheetId="61" r:id="rId10"/>
    <sheet name="Gifts-Discretionary" sheetId="62" r:id="rId11"/>
    <sheet name="Self Sustaining" sheetId="63" r:id="rId12"/>
    <sheet name="UWC2 Fee Based Programs" sheetId="64" r:id="rId13"/>
    <sheet name="Practice Plan" sheetId="65" r:id="rId14"/>
    <sheet name="Carryover Plan" sheetId="53" r:id="rId15"/>
    <sheet name="CO Use List" sheetId="52" state="hidden" r:id="rId16"/>
    <sheet name="OPB Analysis Tab" sheetId="36" state="hidden" r:id="rId17"/>
    <sheet name="OPB List" sheetId="50" state="hidden" r:id="rId18"/>
    <sheet name="Benefits Drivers" sheetId="37" state="hidden" r:id="rId19"/>
  </sheets>
  <definedNames>
    <definedName name="_xlnm.Print_Area" localSheetId="0">'All Funds Rollup'!$A$1:$M$45</definedName>
    <definedName name="_xlnm.Print_Area" localSheetId="14">'Carryover Plan'!$A$1:$K$77</definedName>
    <definedName name="_xlnm.Print_Area" localSheetId="5">DOF!$A$1:$M$34</definedName>
    <definedName name="_xlnm.Print_Area" localSheetId="1">'Fund Balance Summary'!$A$1:$G$40</definedName>
    <definedName name="_xlnm.Print_Area" localSheetId="10">'Gifts-Discretionary'!$A$1:$M$33</definedName>
    <definedName name="_xlnm.Print_Area" localSheetId="3">GOF!$A$1:$M$34</definedName>
    <definedName name="_xlnm.Print_Area" localSheetId="4">'GOF Provisos'!$A$1:$M$35</definedName>
    <definedName name="_xlnm.Print_Area" localSheetId="2">'GOF-DOF-Approp-Self Sus Roll Up'!$A$1:$M$46</definedName>
    <definedName name="_xlnm.Print_Area" localSheetId="16">'OPB Analysis Tab'!$M$2:$U$157</definedName>
    <definedName name="_xlnm.Print_Area" localSheetId="9">'Other Grant-Contract Types'!$A$1:$M$33</definedName>
    <definedName name="_xlnm.Print_Area" localSheetId="13">'Practice Plan'!$A$1:$M$33</definedName>
    <definedName name="_xlnm.Print_Area" localSheetId="11">'Self Sustaining'!$A$1:$M$33</definedName>
    <definedName name="_xlnm.Print_Area" localSheetId="6">'Special State Appropriations'!$A$1:$M$35</definedName>
    <definedName name="_xlnm.Print_Area" localSheetId="7">'Sponsored Projects'!$A$1:$M$33</definedName>
    <definedName name="_xlnm.Print_Area" localSheetId="8">'Student Aid'!$A$1:$M$33</definedName>
    <definedName name="_xlnm.Print_Area" localSheetId="12">'UWC2 Fee Based Programs'!$A$1:$M$33</definedName>
    <definedName name="_xlnm.Print_Titles" localSheetId="16">'OPB Analysis Tab'!$1:$7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5" i="57" l="1"/>
  <c r="L35" i="58"/>
  <c r="H35" i="58"/>
  <c r="B35" i="58"/>
  <c r="H35" i="57"/>
  <c r="C35" i="57"/>
  <c r="B35" i="57"/>
  <c r="E10" i="1"/>
  <c r="L28" i="39" l="1"/>
  <c r="L29" i="39"/>
  <c r="L30" i="39"/>
  <c r="L31" i="39"/>
  <c r="L32" i="39"/>
  <c r="L33" i="39"/>
  <c r="L34" i="39"/>
  <c r="L35" i="39"/>
  <c r="L27" i="39"/>
  <c r="H39" i="39"/>
  <c r="G39" i="39"/>
  <c r="H32" i="55" a="1"/>
  <c r="H32" i="55" s="1"/>
  <c r="H32" i="1" l="1" a="1"/>
  <c r="H32" i="1" s="1"/>
  <c r="E11" i="65" l="1"/>
  <c r="E11" i="64"/>
  <c r="E11" i="63"/>
  <c r="E11" i="62"/>
  <c r="E11" i="61"/>
  <c r="E11" i="59"/>
  <c r="E11" i="60"/>
  <c r="E10" i="60"/>
  <c r="E10" i="59"/>
  <c r="E10" i="61"/>
  <c r="E10" i="62"/>
  <c r="E10" i="63"/>
  <c r="E10" i="64"/>
  <c r="E10" i="65"/>
  <c r="E29" i="65"/>
  <c r="E28" i="65"/>
  <c r="E27" i="65"/>
  <c r="E26" i="65"/>
  <c r="E25" i="65"/>
  <c r="E24" i="65"/>
  <c r="E23" i="65"/>
  <c r="E22" i="65"/>
  <c r="E21" i="65"/>
  <c r="E20" i="65"/>
  <c r="E19" i="65"/>
  <c r="E18" i="65"/>
  <c r="E17" i="65"/>
  <c r="E16" i="65"/>
  <c r="E15" i="65"/>
  <c r="E29" i="64"/>
  <c r="E28" i="64"/>
  <c r="E27" i="64"/>
  <c r="E26" i="64"/>
  <c r="E25" i="64"/>
  <c r="E24" i="64"/>
  <c r="E23" i="64"/>
  <c r="E22" i="64"/>
  <c r="E21" i="64"/>
  <c r="E20" i="64"/>
  <c r="E19" i="64"/>
  <c r="E18" i="64"/>
  <c r="E17" i="64"/>
  <c r="E16" i="64"/>
  <c r="E15" i="64"/>
  <c r="E29" i="63"/>
  <c r="E28" i="63"/>
  <c r="E27" i="63"/>
  <c r="E26" i="63"/>
  <c r="E25" i="63"/>
  <c r="E24" i="63"/>
  <c r="E23" i="63"/>
  <c r="E22" i="63"/>
  <c r="E21" i="63"/>
  <c r="E20" i="63"/>
  <c r="E19" i="63"/>
  <c r="E18" i="63"/>
  <c r="E17" i="63"/>
  <c r="E16" i="63"/>
  <c r="E15" i="63"/>
  <c r="E29" i="62"/>
  <c r="E28" i="62"/>
  <c r="E27" i="62"/>
  <c r="E26" i="62"/>
  <c r="E25" i="62"/>
  <c r="E24" i="62"/>
  <c r="E23" i="62"/>
  <c r="E22" i="62"/>
  <c r="E21" i="62"/>
  <c r="E20" i="62"/>
  <c r="E19" i="62"/>
  <c r="E18" i="62"/>
  <c r="E17" i="62"/>
  <c r="E16" i="62"/>
  <c r="E15" i="62"/>
  <c r="E29" i="61"/>
  <c r="E28" i="61"/>
  <c r="E27" i="61"/>
  <c r="E26" i="61"/>
  <c r="E25" i="61"/>
  <c r="E24" i="61"/>
  <c r="E23" i="61"/>
  <c r="E22" i="61"/>
  <c r="E21" i="61"/>
  <c r="E20" i="61"/>
  <c r="E19" i="61"/>
  <c r="E18" i="61"/>
  <c r="E17" i="61"/>
  <c r="E16" i="61"/>
  <c r="E15" i="61"/>
  <c r="E29" i="59"/>
  <c r="E28" i="59"/>
  <c r="E27" i="59"/>
  <c r="E26" i="59"/>
  <c r="E25" i="59"/>
  <c r="E24" i="59"/>
  <c r="E23" i="59"/>
  <c r="E22" i="59"/>
  <c r="E21" i="59"/>
  <c r="E20" i="59"/>
  <c r="E19" i="59"/>
  <c r="E18" i="59"/>
  <c r="E17" i="59"/>
  <c r="E16" i="59"/>
  <c r="E15" i="59"/>
  <c r="E29" i="60"/>
  <c r="E28" i="60"/>
  <c r="E27" i="60"/>
  <c r="E26" i="60"/>
  <c r="E25" i="60"/>
  <c r="E24" i="60"/>
  <c r="E23" i="60"/>
  <c r="E22" i="60"/>
  <c r="E21" i="60"/>
  <c r="E20" i="60"/>
  <c r="E19" i="60"/>
  <c r="E18" i="60"/>
  <c r="E17" i="60"/>
  <c r="E16" i="60"/>
  <c r="E15" i="60"/>
  <c r="E28" i="58"/>
  <c r="E27" i="58"/>
  <c r="E26" i="58"/>
  <c r="E24" i="58"/>
  <c r="E23" i="58"/>
  <c r="E22" i="58"/>
  <c r="E21" i="58"/>
  <c r="E20" i="58"/>
  <c r="E19" i="58"/>
  <c r="E18" i="58"/>
  <c r="E17" i="58"/>
  <c r="E16" i="58"/>
  <c r="E11" i="58"/>
  <c r="E10" i="58"/>
  <c r="Q152" i="36"/>
  <c r="Q153" i="36"/>
  <c r="P153" i="36"/>
  <c r="P152" i="36"/>
  <c r="P86" i="36" l="1"/>
  <c r="Q48" i="36"/>
  <c r="P48" i="36"/>
  <c r="U46" i="36"/>
  <c r="T46" i="36"/>
  <c r="S46" i="36"/>
  <c r="R46" i="36"/>
  <c r="Q46" i="36"/>
  <c r="P46" i="36"/>
  <c r="X88" i="36"/>
  <c r="W88" i="36"/>
  <c r="AB86" i="36"/>
  <c r="AA86" i="36"/>
  <c r="Z86" i="36"/>
  <c r="Y86" i="36"/>
  <c r="X86" i="36"/>
  <c r="W86" i="36"/>
  <c r="U78" i="36"/>
  <c r="U136" i="36" s="1"/>
  <c r="T78" i="36"/>
  <c r="T136" i="36" s="1"/>
  <c r="S78" i="36"/>
  <c r="S136" i="36" s="1"/>
  <c r="R78" i="36"/>
  <c r="R136" i="36" s="1"/>
  <c r="Q78" i="36"/>
  <c r="Q136" i="36" s="1"/>
  <c r="Q80" i="36"/>
  <c r="Q138" i="36" s="1"/>
  <c r="P80" i="36"/>
  <c r="P138" i="36" s="1"/>
  <c r="P78" i="36"/>
  <c r="P136" i="36" s="1"/>
  <c r="U70" i="36"/>
  <c r="U128" i="36" s="1"/>
  <c r="T70" i="36"/>
  <c r="T128" i="36" s="1"/>
  <c r="S70" i="36"/>
  <c r="S128" i="36" s="1"/>
  <c r="R70" i="36"/>
  <c r="R128" i="36" s="1"/>
  <c r="Q70" i="36"/>
  <c r="Q128" i="36" s="1"/>
  <c r="Q72" i="36"/>
  <c r="Q130" i="36" s="1"/>
  <c r="P72" i="36"/>
  <c r="P130" i="36" s="1"/>
  <c r="P70" i="36"/>
  <c r="P128" i="36" s="1"/>
  <c r="Q40" i="36"/>
  <c r="Q146" i="36" s="1"/>
  <c r="P40" i="36"/>
  <c r="P146" i="36" s="1"/>
  <c r="U38" i="36"/>
  <c r="U144" i="36" s="1"/>
  <c r="T38" i="36"/>
  <c r="T144" i="36" s="1"/>
  <c r="S38" i="36"/>
  <c r="S144" i="36" s="1"/>
  <c r="R38" i="36"/>
  <c r="R144" i="36" s="1"/>
  <c r="Q38" i="36"/>
  <c r="Q144" i="36" s="1"/>
  <c r="P38" i="36"/>
  <c r="P144" i="36" s="1"/>
  <c r="P32" i="36"/>
  <c r="U30" i="36"/>
  <c r="T30" i="36"/>
  <c r="S30" i="36"/>
  <c r="R30" i="36"/>
  <c r="P30" i="36"/>
  <c r="Q24" i="36"/>
  <c r="Q106" i="36" s="1"/>
  <c r="P24" i="36"/>
  <c r="P106" i="36" s="1"/>
  <c r="U22" i="36"/>
  <c r="U104" i="36" s="1"/>
  <c r="T22" i="36"/>
  <c r="T104" i="36" s="1"/>
  <c r="S22" i="36"/>
  <c r="S104" i="36" s="1"/>
  <c r="R22" i="36"/>
  <c r="R104" i="36" s="1"/>
  <c r="Q22" i="36"/>
  <c r="Q104" i="36" s="1"/>
  <c r="P22" i="36"/>
  <c r="P104" i="36" s="1"/>
  <c r="P155" i="36" s="1"/>
  <c r="Q16" i="36"/>
  <c r="Q17" i="36" s="1"/>
  <c r="P16" i="36"/>
  <c r="U14" i="36"/>
  <c r="U15" i="36" s="1"/>
  <c r="T14" i="36"/>
  <c r="S14" i="36"/>
  <c r="R14" i="36"/>
  <c r="Q14" i="36"/>
  <c r="Q15" i="36" s="1"/>
  <c r="P14" i="36"/>
  <c r="P18" i="36" s="1"/>
  <c r="Q8" i="36"/>
  <c r="P8" i="36"/>
  <c r="Q7" i="36"/>
  <c r="U6" i="36"/>
  <c r="T6" i="36"/>
  <c r="S6" i="36"/>
  <c r="R6" i="36"/>
  <c r="Q6" i="36"/>
  <c r="P6" i="36"/>
  <c r="F8" i="53"/>
  <c r="M42" i="66"/>
  <c r="L42" i="66"/>
  <c r="I42" i="66"/>
  <c r="H42" i="66"/>
  <c r="M41" i="66"/>
  <c r="L41" i="66"/>
  <c r="I41" i="66"/>
  <c r="H41" i="66"/>
  <c r="M40" i="66"/>
  <c r="L40" i="66"/>
  <c r="I40" i="66"/>
  <c r="H40" i="66"/>
  <c r="M37" i="66"/>
  <c r="L37" i="66"/>
  <c r="M36" i="66"/>
  <c r="L36" i="66"/>
  <c r="M35" i="66"/>
  <c r="L35" i="66"/>
  <c r="M34" i="66"/>
  <c r="L34" i="66"/>
  <c r="M33" i="66"/>
  <c r="L33" i="66"/>
  <c r="M32" i="66"/>
  <c r="L32" i="66"/>
  <c r="M31" i="66"/>
  <c r="L31" i="66"/>
  <c r="M30" i="66"/>
  <c r="L30" i="66"/>
  <c r="J31" i="66"/>
  <c r="I31" i="66"/>
  <c r="H31" i="66"/>
  <c r="I30" i="66"/>
  <c r="J30" i="66"/>
  <c r="H30" i="66"/>
  <c r="I37" i="66"/>
  <c r="H37" i="66"/>
  <c r="I36" i="66"/>
  <c r="H36" i="66"/>
  <c r="I35" i="66"/>
  <c r="H35" i="66"/>
  <c r="I34" i="66"/>
  <c r="H34" i="66"/>
  <c r="I33" i="66"/>
  <c r="H33" i="66"/>
  <c r="I32" i="66"/>
  <c r="H32" i="66"/>
  <c r="M25" i="66"/>
  <c r="L25" i="66"/>
  <c r="M24" i="66"/>
  <c r="L24" i="66"/>
  <c r="I25" i="66"/>
  <c r="H25" i="66"/>
  <c r="I24" i="66"/>
  <c r="H24" i="66"/>
  <c r="M23" i="66"/>
  <c r="L23" i="66"/>
  <c r="I23" i="66"/>
  <c r="H23" i="66"/>
  <c r="M22" i="66"/>
  <c r="N22" i="66"/>
  <c r="L22" i="66"/>
  <c r="I22" i="66"/>
  <c r="H22" i="66"/>
  <c r="M21" i="66"/>
  <c r="L21" i="66"/>
  <c r="I21" i="66"/>
  <c r="H21" i="66"/>
  <c r="M20" i="66"/>
  <c r="L20" i="66"/>
  <c r="I20" i="66"/>
  <c r="H20" i="66"/>
  <c r="M19" i="66"/>
  <c r="L19" i="66"/>
  <c r="I19" i="66"/>
  <c r="H19" i="66"/>
  <c r="L18" i="66"/>
  <c r="M18" i="66"/>
  <c r="M17" i="66"/>
  <c r="H18" i="66"/>
  <c r="I18" i="66"/>
  <c r="I17" i="66"/>
  <c r="L17" i="66"/>
  <c r="H17" i="66"/>
  <c r="L15" i="66"/>
  <c r="M15" i="66"/>
  <c r="M14" i="66"/>
  <c r="H15" i="66"/>
  <c r="I15" i="66"/>
  <c r="I14" i="66"/>
  <c r="L14" i="66"/>
  <c r="H14" i="66"/>
  <c r="M11" i="66"/>
  <c r="M12" i="66"/>
  <c r="L12" i="66"/>
  <c r="L11" i="66"/>
  <c r="I11" i="66"/>
  <c r="I12" i="66"/>
  <c r="H12" i="66"/>
  <c r="H11" i="66"/>
  <c r="M9" i="66"/>
  <c r="M10" i="66"/>
  <c r="L10" i="66"/>
  <c r="L9" i="66"/>
  <c r="L26" i="66" s="1"/>
  <c r="I9" i="66"/>
  <c r="I10" i="66"/>
  <c r="H10" i="66"/>
  <c r="H9" i="66"/>
  <c r="D42" i="66"/>
  <c r="C42" i="66"/>
  <c r="B42" i="66"/>
  <c r="D41" i="66"/>
  <c r="C41" i="66"/>
  <c r="B41" i="66"/>
  <c r="D40" i="66"/>
  <c r="C40" i="66"/>
  <c r="E40" i="66" s="1"/>
  <c r="B40" i="66"/>
  <c r="E16" i="66"/>
  <c r="E13" i="66"/>
  <c r="D38" i="66"/>
  <c r="C38" i="66"/>
  <c r="B38" i="66"/>
  <c r="D37" i="66"/>
  <c r="C37" i="66"/>
  <c r="B37" i="66"/>
  <c r="D36" i="66"/>
  <c r="C36" i="66"/>
  <c r="B36" i="66"/>
  <c r="D35" i="66"/>
  <c r="C35" i="66"/>
  <c r="B35" i="66"/>
  <c r="D34" i="66"/>
  <c r="C34" i="66"/>
  <c r="B34" i="66"/>
  <c r="D33" i="66"/>
  <c r="C33" i="66"/>
  <c r="B33" i="66"/>
  <c r="D32" i="66"/>
  <c r="C32" i="66"/>
  <c r="B32" i="66"/>
  <c r="D31" i="66"/>
  <c r="C31" i="66"/>
  <c r="B31" i="66"/>
  <c r="D30" i="66"/>
  <c r="C30" i="66"/>
  <c r="B30" i="66"/>
  <c r="D25" i="66"/>
  <c r="D24" i="66"/>
  <c r="D23" i="66"/>
  <c r="D22" i="66"/>
  <c r="E22" i="66" s="1"/>
  <c r="D21" i="66"/>
  <c r="D20" i="66"/>
  <c r="D19" i="66"/>
  <c r="D18" i="66"/>
  <c r="D17" i="66"/>
  <c r="D15" i="66"/>
  <c r="D14" i="66"/>
  <c r="C25" i="66"/>
  <c r="E25" i="66" s="1"/>
  <c r="C24" i="66"/>
  <c r="E24" i="66" s="1"/>
  <c r="C23" i="66"/>
  <c r="E23" i="66" s="1"/>
  <c r="C22" i="66"/>
  <c r="C21" i="66"/>
  <c r="E21" i="66" s="1"/>
  <c r="C20" i="66"/>
  <c r="E20" i="66" s="1"/>
  <c r="C19" i="66"/>
  <c r="E19" i="66" s="1"/>
  <c r="C18" i="66"/>
  <c r="C17" i="66"/>
  <c r="E17" i="66" s="1"/>
  <c r="C15" i="66"/>
  <c r="E15" i="66" s="1"/>
  <c r="C14" i="66"/>
  <c r="E14" i="66" s="1"/>
  <c r="B25" i="66"/>
  <c r="B24" i="66"/>
  <c r="B23" i="66"/>
  <c r="B22" i="66"/>
  <c r="B21" i="66"/>
  <c r="B20" i="66"/>
  <c r="B19" i="66"/>
  <c r="B18" i="66"/>
  <c r="B17" i="66"/>
  <c r="B15" i="66"/>
  <c r="B14" i="66"/>
  <c r="D12" i="66"/>
  <c r="D11" i="66"/>
  <c r="D10" i="66"/>
  <c r="E10" i="66" s="1"/>
  <c r="D9" i="66"/>
  <c r="C11" i="66"/>
  <c r="E11" i="66" s="1"/>
  <c r="C12" i="66"/>
  <c r="B12" i="66"/>
  <c r="B11" i="66"/>
  <c r="C9" i="66"/>
  <c r="E9" i="66" s="1"/>
  <c r="C10" i="66"/>
  <c r="B10" i="66"/>
  <c r="B9" i="66"/>
  <c r="E42" i="66"/>
  <c r="J39" i="66"/>
  <c r="F38" i="66"/>
  <c r="F39" i="66" s="1"/>
  <c r="F43" i="66" s="1"/>
  <c r="E38" i="66"/>
  <c r="E36" i="66"/>
  <c r="E35" i="66"/>
  <c r="E34" i="66"/>
  <c r="E32" i="66"/>
  <c r="J26" i="66"/>
  <c r="F26" i="66"/>
  <c r="C39" i="48"/>
  <c r="C40" i="48"/>
  <c r="B39" i="48"/>
  <c r="B40" i="48"/>
  <c r="C37" i="48"/>
  <c r="B37" i="48"/>
  <c r="C36" i="48"/>
  <c r="B36" i="48"/>
  <c r="C35" i="48"/>
  <c r="B35" i="48"/>
  <c r="C34" i="48"/>
  <c r="B34" i="48"/>
  <c r="C33" i="48"/>
  <c r="B33" i="48"/>
  <c r="B32" i="48"/>
  <c r="C31" i="48"/>
  <c r="B31" i="48"/>
  <c r="B30" i="48"/>
  <c r="C29" i="48"/>
  <c r="B29" i="48"/>
  <c r="L45" i="39"/>
  <c r="K45" i="39"/>
  <c r="H45" i="39"/>
  <c r="G45" i="39"/>
  <c r="E45" i="39"/>
  <c r="E32" i="1"/>
  <c r="D45" i="39"/>
  <c r="C45" i="39"/>
  <c r="B45" i="39"/>
  <c r="B43" i="39"/>
  <c r="L39" i="39"/>
  <c r="K39" i="39"/>
  <c r="L38" i="39"/>
  <c r="K38" i="39"/>
  <c r="L37" i="39"/>
  <c r="K37" i="39"/>
  <c r="I38" i="39"/>
  <c r="H38" i="39"/>
  <c r="G38" i="39"/>
  <c r="H37" i="39"/>
  <c r="I37" i="39"/>
  <c r="G37" i="39"/>
  <c r="D39" i="39"/>
  <c r="E39" i="39" s="1"/>
  <c r="C39" i="39"/>
  <c r="B39" i="39"/>
  <c r="D38" i="39"/>
  <c r="E38" i="39" s="1"/>
  <c r="C38" i="39"/>
  <c r="B38" i="39"/>
  <c r="D37" i="39"/>
  <c r="E37" i="39" s="1"/>
  <c r="C37" i="39"/>
  <c r="B37" i="39"/>
  <c r="B36" i="39"/>
  <c r="B40" i="39" s="1"/>
  <c r="K34" i="39"/>
  <c r="K33" i="39"/>
  <c r="K32" i="39"/>
  <c r="K31" i="39"/>
  <c r="K30" i="39"/>
  <c r="K29" i="39"/>
  <c r="K28" i="39"/>
  <c r="K27" i="39"/>
  <c r="H34" i="39"/>
  <c r="G34" i="39"/>
  <c r="H33" i="39"/>
  <c r="G33" i="39"/>
  <c r="H32" i="39"/>
  <c r="G32" i="39"/>
  <c r="H31" i="39"/>
  <c r="G31" i="39"/>
  <c r="H30" i="39"/>
  <c r="G30" i="39"/>
  <c r="H29" i="39"/>
  <c r="G29" i="39"/>
  <c r="H28" i="39"/>
  <c r="G28" i="39"/>
  <c r="H27" i="39"/>
  <c r="G27" i="39"/>
  <c r="D35" i="39"/>
  <c r="E35" i="39" s="1"/>
  <c r="C35" i="39"/>
  <c r="B35" i="39"/>
  <c r="D34" i="39"/>
  <c r="E34" i="39" s="1"/>
  <c r="C34" i="39"/>
  <c r="B34" i="39"/>
  <c r="D33" i="39"/>
  <c r="E33" i="39" s="1"/>
  <c r="C33" i="39"/>
  <c r="B33" i="39"/>
  <c r="D32" i="39"/>
  <c r="E32" i="39" s="1"/>
  <c r="C32" i="39"/>
  <c r="B32" i="39"/>
  <c r="D31" i="39"/>
  <c r="E31" i="39" s="1"/>
  <c r="C31" i="39"/>
  <c r="B31" i="39"/>
  <c r="D30" i="39"/>
  <c r="E30" i="39" s="1"/>
  <c r="C30" i="39"/>
  <c r="B30" i="39"/>
  <c r="D29" i="39"/>
  <c r="E29" i="39" s="1"/>
  <c r="C29" i="39"/>
  <c r="B29" i="39"/>
  <c r="D28" i="39"/>
  <c r="E28" i="39" s="1"/>
  <c r="C28" i="39"/>
  <c r="B28" i="39"/>
  <c r="D27" i="39"/>
  <c r="C27" i="39"/>
  <c r="C36" i="39" s="1"/>
  <c r="C40" i="39" s="1"/>
  <c r="B27" i="39"/>
  <c r="L23" i="39"/>
  <c r="K23" i="39"/>
  <c r="H23" i="39"/>
  <c r="G23" i="39"/>
  <c r="B23" i="39"/>
  <c r="L22" i="39"/>
  <c r="K22" i="39"/>
  <c r="H22" i="39"/>
  <c r="G22" i="39"/>
  <c r="D22" i="39"/>
  <c r="E22" i="39" s="1"/>
  <c r="C22" i="39"/>
  <c r="B22" i="39"/>
  <c r="L20" i="39"/>
  <c r="L21" i="39"/>
  <c r="K21" i="39"/>
  <c r="K20" i="39"/>
  <c r="H20" i="39"/>
  <c r="H21" i="39"/>
  <c r="G21" i="39"/>
  <c r="G20" i="39"/>
  <c r="D21" i="39"/>
  <c r="D20" i="39"/>
  <c r="C20" i="39"/>
  <c r="C21" i="39"/>
  <c r="C23" i="39" s="1"/>
  <c r="B21" i="39"/>
  <c r="B20" i="39"/>
  <c r="L17" i="39"/>
  <c r="L18" i="39"/>
  <c r="K18" i="39"/>
  <c r="K17" i="39"/>
  <c r="H17" i="39"/>
  <c r="H18" i="39"/>
  <c r="G18" i="39"/>
  <c r="G17" i="39"/>
  <c r="E30" i="55"/>
  <c r="E29" i="55"/>
  <c r="E28" i="55"/>
  <c r="E27" i="55"/>
  <c r="E26" i="55"/>
  <c r="E25" i="55"/>
  <c r="E24" i="55"/>
  <c r="E23" i="55"/>
  <c r="E22" i="55"/>
  <c r="E21" i="55"/>
  <c r="E20" i="55"/>
  <c r="E19" i="55"/>
  <c r="E18" i="55"/>
  <c r="E17" i="55"/>
  <c r="E16" i="55"/>
  <c r="E12" i="55"/>
  <c r="E11" i="55"/>
  <c r="E10" i="55"/>
  <c r="D18" i="39"/>
  <c r="E18" i="39" s="1"/>
  <c r="D17" i="39"/>
  <c r="C17" i="39"/>
  <c r="C18" i="39"/>
  <c r="B18" i="39"/>
  <c r="B17" i="39"/>
  <c r="A2" i="39"/>
  <c r="L14" i="39"/>
  <c r="L15" i="39"/>
  <c r="K15" i="39"/>
  <c r="K14" i="39"/>
  <c r="H14" i="39"/>
  <c r="H15" i="39"/>
  <c r="G15" i="39"/>
  <c r="G14" i="39"/>
  <c r="E30" i="57"/>
  <c r="E29" i="57"/>
  <c r="E28" i="57"/>
  <c r="E27" i="57"/>
  <c r="E26" i="57"/>
  <c r="E25" i="57"/>
  <c r="E24" i="57"/>
  <c r="E23" i="57"/>
  <c r="E22" i="57"/>
  <c r="E21" i="57"/>
  <c r="E20" i="57"/>
  <c r="E19" i="57"/>
  <c r="E18" i="57"/>
  <c r="E17" i="57"/>
  <c r="E16" i="57"/>
  <c r="E12" i="57"/>
  <c r="E11" i="57"/>
  <c r="E10" i="57"/>
  <c r="D15" i="39"/>
  <c r="D14" i="39"/>
  <c r="C14" i="39"/>
  <c r="C15" i="39"/>
  <c r="E15" i="39" s="1"/>
  <c r="B15" i="39"/>
  <c r="B14" i="39"/>
  <c r="E21" i="39"/>
  <c r="E12" i="39"/>
  <c r="E11" i="39"/>
  <c r="E34" i="1"/>
  <c r="E33" i="1"/>
  <c r="E30" i="1"/>
  <c r="E29" i="1"/>
  <c r="E28" i="1"/>
  <c r="E27" i="1"/>
  <c r="E26" i="1"/>
  <c r="E25" i="1"/>
  <c r="E24" i="1"/>
  <c r="E23" i="1"/>
  <c r="E22" i="1"/>
  <c r="E21" i="1"/>
  <c r="E20" i="1"/>
  <c r="E19" i="1"/>
  <c r="E18" i="1"/>
  <c r="E17" i="1"/>
  <c r="E16" i="1"/>
  <c r="E12" i="1"/>
  <c r="E11" i="1"/>
  <c r="L11" i="39"/>
  <c r="L12" i="39"/>
  <c r="K12" i="39"/>
  <c r="K11" i="39"/>
  <c r="H12" i="39"/>
  <c r="H11" i="39"/>
  <c r="G12" i="39"/>
  <c r="G11" i="39"/>
  <c r="D12" i="39"/>
  <c r="D11" i="39"/>
  <c r="C11" i="39"/>
  <c r="C12" i="39"/>
  <c r="B12" i="39"/>
  <c r="B11" i="39"/>
  <c r="E30" i="66" l="1"/>
  <c r="E18" i="66"/>
  <c r="E26" i="66" s="1"/>
  <c r="C41" i="39"/>
  <c r="C44" i="39" s="1"/>
  <c r="E20" i="39"/>
  <c r="D23" i="39"/>
  <c r="Q25" i="36"/>
  <c r="T23" i="36"/>
  <c r="T15" i="36"/>
  <c r="S15" i="36"/>
  <c r="R15" i="36"/>
  <c r="Q18" i="36"/>
  <c r="Q19" i="36" s="1"/>
  <c r="R23" i="36"/>
  <c r="Q23" i="36"/>
  <c r="U23" i="36"/>
  <c r="P26" i="36"/>
  <c r="S23" i="36"/>
  <c r="Q26" i="36"/>
  <c r="Q27" i="36" s="1"/>
  <c r="D36" i="39"/>
  <c r="D40" i="39" s="1"/>
  <c r="E40" i="39" s="1"/>
  <c r="E27" i="39"/>
  <c r="E36" i="39" s="1"/>
  <c r="E17" i="39"/>
  <c r="E23" i="39" s="1"/>
  <c r="E12" i="66"/>
  <c r="M26" i="66"/>
  <c r="E37" i="66"/>
  <c r="H26" i="66"/>
  <c r="I26" i="66"/>
  <c r="E31" i="66"/>
  <c r="E41" i="66"/>
  <c r="B39" i="66"/>
  <c r="B43" i="66" s="1"/>
  <c r="C39" i="66"/>
  <c r="C43" i="66" s="1"/>
  <c r="D39" i="66"/>
  <c r="D43" i="66" s="1"/>
  <c r="E33" i="66"/>
  <c r="D26" i="66"/>
  <c r="C26" i="66"/>
  <c r="B26" i="66"/>
  <c r="B44" i="66" s="1"/>
  <c r="F44" i="66"/>
  <c r="E14" i="39"/>
  <c r="F31" i="65"/>
  <c r="B28" i="65"/>
  <c r="B29" i="65" s="1"/>
  <c r="B32" i="65" s="1"/>
  <c r="B33" i="65" s="1"/>
  <c r="J24" i="65"/>
  <c r="D24" i="65"/>
  <c r="D28" i="65" s="1"/>
  <c r="C24" i="65"/>
  <c r="C28" i="65" s="1"/>
  <c r="B24" i="65"/>
  <c r="M23" i="65"/>
  <c r="M24" i="65" s="1"/>
  <c r="M28" i="65" s="1"/>
  <c r="U40" i="36" s="1"/>
  <c r="U146" i="36" s="1"/>
  <c r="L23" i="65"/>
  <c r="L24" i="65" s="1"/>
  <c r="L28" i="65" s="1"/>
  <c r="I23" i="65"/>
  <c r="I24" i="65" s="1"/>
  <c r="I28" i="65" s="1"/>
  <c r="S40" i="36" s="1"/>
  <c r="S146" i="36" s="1"/>
  <c r="H23" i="65"/>
  <c r="H24" i="65" s="1"/>
  <c r="H28" i="65" s="1"/>
  <c r="R40" i="36" s="1"/>
  <c r="R146" i="36" s="1"/>
  <c r="F23" i="65"/>
  <c r="F24" i="65" s="1"/>
  <c r="F28" i="65" s="1"/>
  <c r="F29" i="65" s="1"/>
  <c r="F32" i="65" s="1"/>
  <c r="M11" i="65"/>
  <c r="L11" i="65"/>
  <c r="J11" i="65"/>
  <c r="I11" i="65"/>
  <c r="H11" i="65"/>
  <c r="F11" i="65"/>
  <c r="D11" i="65"/>
  <c r="D29" i="65" s="1"/>
  <c r="D32" i="65" s="1"/>
  <c r="C11" i="65"/>
  <c r="C29" i="65" s="1"/>
  <c r="C32" i="65" s="1"/>
  <c r="B11" i="65"/>
  <c r="F31" i="64"/>
  <c r="B28" i="64"/>
  <c r="J24" i="64"/>
  <c r="D24" i="64"/>
  <c r="D28" i="64" s="1"/>
  <c r="C24" i="64"/>
  <c r="C28" i="64" s="1"/>
  <c r="B24" i="64"/>
  <c r="M23" i="64"/>
  <c r="M24" i="64" s="1"/>
  <c r="M28" i="64" s="1"/>
  <c r="AB88" i="36" s="1"/>
  <c r="L23" i="64"/>
  <c r="L24" i="64" s="1"/>
  <c r="L28" i="64" s="1"/>
  <c r="I23" i="64"/>
  <c r="I24" i="64" s="1"/>
  <c r="I28" i="64" s="1"/>
  <c r="Z88" i="36" s="1"/>
  <c r="H23" i="64"/>
  <c r="H24" i="64" s="1"/>
  <c r="H28" i="64" s="1"/>
  <c r="Y88" i="36" s="1"/>
  <c r="F23" i="64"/>
  <c r="F24" i="64" s="1"/>
  <c r="F28" i="64" s="1"/>
  <c r="M11" i="64"/>
  <c r="L11" i="64"/>
  <c r="J11" i="64"/>
  <c r="I11" i="64"/>
  <c r="H11" i="64"/>
  <c r="F11" i="64"/>
  <c r="D11" i="64"/>
  <c r="C11" i="64"/>
  <c r="B11" i="64"/>
  <c r="B29" i="64" s="1"/>
  <c r="B32" i="64" s="1"/>
  <c r="B33" i="64" s="1"/>
  <c r="E32" i="64"/>
  <c r="F31" i="63"/>
  <c r="B28" i="63"/>
  <c r="J24" i="63"/>
  <c r="D24" i="63"/>
  <c r="D28" i="63" s="1"/>
  <c r="C24" i="63"/>
  <c r="C28" i="63" s="1"/>
  <c r="B24" i="63"/>
  <c r="M23" i="63"/>
  <c r="M24" i="63" s="1"/>
  <c r="M28" i="63" s="1"/>
  <c r="U80" i="36" s="1"/>
  <c r="U138" i="36" s="1"/>
  <c r="L23" i="63"/>
  <c r="L24" i="63" s="1"/>
  <c r="L28" i="63" s="1"/>
  <c r="I23" i="63"/>
  <c r="I24" i="63" s="1"/>
  <c r="I28" i="63" s="1"/>
  <c r="S80" i="36" s="1"/>
  <c r="S138" i="36" s="1"/>
  <c r="H23" i="63"/>
  <c r="H24" i="63" s="1"/>
  <c r="H28" i="63" s="1"/>
  <c r="R80" i="36" s="1"/>
  <c r="R138" i="36" s="1"/>
  <c r="F23" i="63"/>
  <c r="F24" i="63" s="1"/>
  <c r="F28" i="63" s="1"/>
  <c r="M11" i="63"/>
  <c r="L11" i="63"/>
  <c r="J11" i="63"/>
  <c r="I11" i="63"/>
  <c r="H11" i="63"/>
  <c r="F11" i="63"/>
  <c r="D11" i="63"/>
  <c r="C11" i="63"/>
  <c r="C29" i="63" s="1"/>
  <c r="C32" i="63" s="1"/>
  <c r="B11" i="63"/>
  <c r="B29" i="63" s="1"/>
  <c r="B32" i="63" s="1"/>
  <c r="B33" i="63" s="1"/>
  <c r="F31" i="62"/>
  <c r="D28" i="62"/>
  <c r="B28" i="62"/>
  <c r="J24" i="62"/>
  <c r="D24" i="62"/>
  <c r="C24" i="62"/>
  <c r="C28" i="62" s="1"/>
  <c r="B24" i="62"/>
  <c r="M23" i="62"/>
  <c r="M24" i="62" s="1"/>
  <c r="M28" i="62" s="1"/>
  <c r="U72" i="36" s="1"/>
  <c r="U130" i="36" s="1"/>
  <c r="L23" i="62"/>
  <c r="L24" i="62" s="1"/>
  <c r="L28" i="62" s="1"/>
  <c r="I23" i="62"/>
  <c r="I24" i="62" s="1"/>
  <c r="I28" i="62" s="1"/>
  <c r="S72" i="36" s="1"/>
  <c r="S130" i="36" s="1"/>
  <c r="H23" i="62"/>
  <c r="H24" i="62" s="1"/>
  <c r="H28" i="62" s="1"/>
  <c r="R72" i="36" s="1"/>
  <c r="R130" i="36" s="1"/>
  <c r="F23" i="62"/>
  <c r="F24" i="62" s="1"/>
  <c r="F28" i="62" s="1"/>
  <c r="M11" i="62"/>
  <c r="L11" i="62"/>
  <c r="J11" i="62"/>
  <c r="I11" i="62"/>
  <c r="H11" i="62"/>
  <c r="F11" i="62"/>
  <c r="D11" i="62"/>
  <c r="D29" i="62" s="1"/>
  <c r="D32" i="62" s="1"/>
  <c r="C11" i="62"/>
  <c r="C29" i="62" s="1"/>
  <c r="C32" i="62" s="1"/>
  <c r="B11" i="62"/>
  <c r="B29" i="62" s="1"/>
  <c r="B32" i="62" s="1"/>
  <c r="B33" i="62" s="1"/>
  <c r="F31" i="61"/>
  <c r="B28" i="61"/>
  <c r="J24" i="61"/>
  <c r="D24" i="61"/>
  <c r="D28" i="61" s="1"/>
  <c r="C24" i="61"/>
  <c r="C28" i="61" s="1"/>
  <c r="B24" i="61"/>
  <c r="M23" i="61"/>
  <c r="M24" i="61" s="1"/>
  <c r="M28" i="61" s="1"/>
  <c r="L23" i="61"/>
  <c r="L24" i="61" s="1"/>
  <c r="L28" i="61" s="1"/>
  <c r="L29" i="61" s="1"/>
  <c r="L32" i="61" s="1"/>
  <c r="I23" i="61"/>
  <c r="I24" i="61" s="1"/>
  <c r="I28" i="61" s="1"/>
  <c r="H23" i="61"/>
  <c r="H24" i="61" s="1"/>
  <c r="H28" i="61" s="1"/>
  <c r="F23" i="61"/>
  <c r="F24" i="61" s="1"/>
  <c r="F28" i="61" s="1"/>
  <c r="M11" i="61"/>
  <c r="L11" i="61"/>
  <c r="J11" i="61"/>
  <c r="I11" i="61"/>
  <c r="H11" i="61"/>
  <c r="F11" i="61"/>
  <c r="D11" i="61"/>
  <c r="D29" i="61" s="1"/>
  <c r="D32" i="61" s="1"/>
  <c r="C11" i="61"/>
  <c r="C29" i="61" s="1"/>
  <c r="C32" i="61" s="1"/>
  <c r="B11" i="61"/>
  <c r="B29" i="61" s="1"/>
  <c r="B32" i="61" s="1"/>
  <c r="B33" i="61" s="1"/>
  <c r="E32" i="61"/>
  <c r="F31" i="60"/>
  <c r="B28" i="60"/>
  <c r="J24" i="60"/>
  <c r="D24" i="60"/>
  <c r="D28" i="60" s="1"/>
  <c r="C24" i="60"/>
  <c r="C28" i="60" s="1"/>
  <c r="B24" i="60"/>
  <c r="M23" i="60"/>
  <c r="M24" i="60" s="1"/>
  <c r="M28" i="60" s="1"/>
  <c r="U48" i="36" s="1"/>
  <c r="L23" i="60"/>
  <c r="L24" i="60" s="1"/>
  <c r="L28" i="60" s="1"/>
  <c r="T48" i="36" s="1"/>
  <c r="I23" i="60"/>
  <c r="I24" i="60" s="1"/>
  <c r="I28" i="60" s="1"/>
  <c r="S48" i="36" s="1"/>
  <c r="H23" i="60"/>
  <c r="H24" i="60" s="1"/>
  <c r="H28" i="60" s="1"/>
  <c r="R48" i="36" s="1"/>
  <c r="F23" i="60"/>
  <c r="F24" i="60" s="1"/>
  <c r="F28" i="60" s="1"/>
  <c r="M11" i="60"/>
  <c r="L11" i="60"/>
  <c r="J11" i="60"/>
  <c r="I11" i="60"/>
  <c r="H11" i="60"/>
  <c r="F11" i="60"/>
  <c r="D11" i="60"/>
  <c r="C11" i="60"/>
  <c r="B11" i="60"/>
  <c r="B29" i="60" s="1"/>
  <c r="B32" i="60" s="1"/>
  <c r="B33" i="60" s="1"/>
  <c r="F31" i="59"/>
  <c r="B28" i="59"/>
  <c r="J24" i="59"/>
  <c r="D24" i="59"/>
  <c r="D28" i="59" s="1"/>
  <c r="C24" i="59"/>
  <c r="C28" i="59" s="1"/>
  <c r="B24" i="59"/>
  <c r="M23" i="59"/>
  <c r="M24" i="59" s="1"/>
  <c r="M28" i="59" s="1"/>
  <c r="L23" i="59"/>
  <c r="L24" i="59" s="1"/>
  <c r="L28" i="59" s="1"/>
  <c r="L29" i="59" s="1"/>
  <c r="L32" i="59" s="1"/>
  <c r="I23" i="59"/>
  <c r="I24" i="59" s="1"/>
  <c r="I28" i="59" s="1"/>
  <c r="H23" i="59"/>
  <c r="H24" i="59" s="1"/>
  <c r="H28" i="59" s="1"/>
  <c r="F23" i="59"/>
  <c r="F24" i="59" s="1"/>
  <c r="F28" i="59" s="1"/>
  <c r="M11" i="59"/>
  <c r="L11" i="59"/>
  <c r="J11" i="59"/>
  <c r="I11" i="59"/>
  <c r="H11" i="59"/>
  <c r="F11" i="59"/>
  <c r="D11" i="59"/>
  <c r="C11" i="59"/>
  <c r="C29" i="59" s="1"/>
  <c r="C32" i="59" s="1"/>
  <c r="B11" i="59"/>
  <c r="B29" i="59" s="1"/>
  <c r="B32" i="59" s="1"/>
  <c r="B33" i="59" s="1"/>
  <c r="F32" i="58"/>
  <c r="J25" i="58"/>
  <c r="D25" i="58"/>
  <c r="D29" i="58" s="1"/>
  <c r="C25" i="58"/>
  <c r="B25" i="58"/>
  <c r="B29" i="58" s="1"/>
  <c r="M24" i="58"/>
  <c r="M25" i="58" s="1"/>
  <c r="M29" i="58" s="1"/>
  <c r="U32" i="36" s="1"/>
  <c r="L24" i="58"/>
  <c r="L25" i="58" s="1"/>
  <c r="L29" i="58" s="1"/>
  <c r="T32" i="36" s="1"/>
  <c r="I24" i="58"/>
  <c r="I25" i="58" s="1"/>
  <c r="I29" i="58" s="1"/>
  <c r="S32" i="36" s="1"/>
  <c r="H24" i="58"/>
  <c r="H25" i="58" s="1"/>
  <c r="H29" i="58" s="1"/>
  <c r="R32" i="36" s="1"/>
  <c r="F24" i="58"/>
  <c r="F25" i="58" s="1"/>
  <c r="F29" i="58" s="1"/>
  <c r="M12" i="58"/>
  <c r="L12" i="58"/>
  <c r="J12" i="58"/>
  <c r="I12" i="58"/>
  <c r="H12" i="58"/>
  <c r="F12" i="58"/>
  <c r="D12" i="58"/>
  <c r="C12" i="58"/>
  <c r="B12" i="58"/>
  <c r="F32" i="57"/>
  <c r="J25" i="57"/>
  <c r="D25" i="57"/>
  <c r="D29" i="57" s="1"/>
  <c r="C25" i="57"/>
  <c r="C29" i="57" s="1"/>
  <c r="B25" i="57"/>
  <c r="B29" i="57" s="1"/>
  <c r="M24" i="57"/>
  <c r="M25" i="57" s="1"/>
  <c r="M29" i="57" s="1"/>
  <c r="U16" i="36" s="1"/>
  <c r="L24" i="57"/>
  <c r="L25" i="57" s="1"/>
  <c r="L29" i="57" s="1"/>
  <c r="T16" i="36" s="1"/>
  <c r="T18" i="36" s="1"/>
  <c r="I24" i="57"/>
  <c r="I25" i="57" s="1"/>
  <c r="I29" i="57" s="1"/>
  <c r="S16" i="36" s="1"/>
  <c r="H24" i="57"/>
  <c r="H25" i="57" s="1"/>
  <c r="H29" i="57" s="1"/>
  <c r="R16" i="36" s="1"/>
  <c r="F24" i="57"/>
  <c r="F25" i="57" s="1"/>
  <c r="F29" i="57" s="1"/>
  <c r="M12" i="57"/>
  <c r="L12" i="57"/>
  <c r="J12" i="57"/>
  <c r="I12" i="57"/>
  <c r="H12" i="57"/>
  <c r="F12" i="57"/>
  <c r="D12" i="57"/>
  <c r="D30" i="57" s="1"/>
  <c r="D33" i="57" s="1"/>
  <c r="C12" i="57"/>
  <c r="B12" i="57"/>
  <c r="F32" i="55"/>
  <c r="B29" i="55"/>
  <c r="J25" i="55"/>
  <c r="D25" i="55"/>
  <c r="D29" i="55" s="1"/>
  <c r="C25" i="55"/>
  <c r="C29" i="55" s="1"/>
  <c r="B25" i="55"/>
  <c r="M24" i="55"/>
  <c r="M25" i="55" s="1"/>
  <c r="M29" i="55" s="1"/>
  <c r="U24" i="36" s="1"/>
  <c r="L24" i="55"/>
  <c r="L25" i="55" s="1"/>
  <c r="L29" i="55" s="1"/>
  <c r="I24" i="55"/>
  <c r="I25" i="55" s="1"/>
  <c r="I29" i="55" s="1"/>
  <c r="S24" i="36" s="1"/>
  <c r="H24" i="55"/>
  <c r="H25" i="55" s="1"/>
  <c r="H29" i="55" s="1"/>
  <c r="R24" i="36" s="1"/>
  <c r="R26" i="36" s="1"/>
  <c r="F24" i="55"/>
  <c r="F25" i="55" s="1"/>
  <c r="F29" i="55" s="1"/>
  <c r="M12" i="55"/>
  <c r="L12" i="55"/>
  <c r="J12" i="55"/>
  <c r="I12" i="55"/>
  <c r="H12" i="55"/>
  <c r="F12" i="55"/>
  <c r="D12" i="55"/>
  <c r="D30" i="55" s="1"/>
  <c r="D33" i="55" s="1"/>
  <c r="C12" i="55"/>
  <c r="C30" i="55" s="1"/>
  <c r="C33" i="55" s="1"/>
  <c r="B12" i="55"/>
  <c r="B30" i="55" s="1"/>
  <c r="B33" i="55" s="1"/>
  <c r="B34" i="55" s="1"/>
  <c r="F12" i="1"/>
  <c r="F24" i="1"/>
  <c r="F25" i="1" s="1"/>
  <c r="F29" i="1" s="1"/>
  <c r="F30" i="1" s="1"/>
  <c r="F33" i="1" s="1"/>
  <c r="F34" i="1" s="1"/>
  <c r="F32" i="1"/>
  <c r="C25" i="1"/>
  <c r="C29" i="1" s="1"/>
  <c r="C30" i="1" s="1"/>
  <c r="C33" i="1" s="1"/>
  <c r="C12" i="1"/>
  <c r="S25" i="36" l="1"/>
  <c r="S17" i="36"/>
  <c r="R25" i="36"/>
  <c r="L29" i="63"/>
  <c r="L32" i="63" s="1"/>
  <c r="T80" i="36"/>
  <c r="T138" i="36" s="1"/>
  <c r="U17" i="36"/>
  <c r="L29" i="64"/>
  <c r="L32" i="64" s="1"/>
  <c r="AA88" i="36"/>
  <c r="L29" i="65"/>
  <c r="L32" i="65" s="1"/>
  <c r="T40" i="36"/>
  <c r="T146" i="36" s="1"/>
  <c r="U18" i="36"/>
  <c r="U19" i="36" s="1"/>
  <c r="L30" i="55"/>
  <c r="L33" i="55" s="1"/>
  <c r="T24" i="36"/>
  <c r="R17" i="36"/>
  <c r="R18" i="36"/>
  <c r="R19" i="36" s="1"/>
  <c r="T17" i="36"/>
  <c r="L29" i="62"/>
  <c r="L32" i="62" s="1"/>
  <c r="T72" i="36"/>
  <c r="T130" i="36" s="1"/>
  <c r="U26" i="36"/>
  <c r="S26" i="36"/>
  <c r="S27" i="36" s="1"/>
  <c r="S18" i="36"/>
  <c r="D30" i="58"/>
  <c r="D33" i="58" s="1"/>
  <c r="C29" i="58"/>
  <c r="E25" i="58"/>
  <c r="C30" i="58"/>
  <c r="E12" i="58"/>
  <c r="Q30" i="36"/>
  <c r="D41" i="39"/>
  <c r="E41" i="39" s="1"/>
  <c r="E44" i="39" s="1"/>
  <c r="R27" i="36"/>
  <c r="E43" i="66"/>
  <c r="E39" i="66"/>
  <c r="C44" i="66"/>
  <c r="D44" i="66"/>
  <c r="I29" i="65"/>
  <c r="I32" i="65" s="1"/>
  <c r="M29" i="63"/>
  <c r="M32" i="63" s="1"/>
  <c r="I29" i="59"/>
  <c r="I32" i="59" s="1"/>
  <c r="I29" i="61"/>
  <c r="I32" i="61" s="1"/>
  <c r="H29" i="64"/>
  <c r="H32" i="64" s="1"/>
  <c r="M29" i="64"/>
  <c r="M32" i="64" s="1"/>
  <c r="F29" i="60"/>
  <c r="F32" i="60" s="1"/>
  <c r="F33" i="60" s="1"/>
  <c r="H29" i="60"/>
  <c r="H32" i="60" s="1"/>
  <c r="M29" i="60"/>
  <c r="M32" i="60" s="1"/>
  <c r="I29" i="63"/>
  <c r="I32" i="63" s="1"/>
  <c r="M29" i="65"/>
  <c r="M32" i="65" s="1"/>
  <c r="M29" i="61"/>
  <c r="M32" i="61" s="1"/>
  <c r="F29" i="64"/>
  <c r="F32" i="64" s="1"/>
  <c r="F33" i="64" s="1"/>
  <c r="E32" i="65"/>
  <c r="H29" i="65"/>
  <c r="H32" i="65" s="1"/>
  <c r="D31" i="65"/>
  <c r="C31" i="65"/>
  <c r="C33" i="65" s="1"/>
  <c r="H31" i="65" s="1"/>
  <c r="F33" i="65"/>
  <c r="D31" i="64"/>
  <c r="C31" i="64"/>
  <c r="C33" i="64" s="1"/>
  <c r="H31" i="64" s="1"/>
  <c r="C29" i="64"/>
  <c r="C32" i="64" s="1"/>
  <c r="I29" i="64"/>
  <c r="I32" i="64" s="1"/>
  <c r="D29" i="64"/>
  <c r="D32" i="64" s="1"/>
  <c r="D29" i="63"/>
  <c r="D32" i="63" s="1"/>
  <c r="E32" i="63"/>
  <c r="F29" i="63"/>
  <c r="F32" i="63" s="1"/>
  <c r="D31" i="63"/>
  <c r="C31" i="63"/>
  <c r="C33" i="63" s="1"/>
  <c r="H31" i="63" s="1"/>
  <c r="H29" i="63"/>
  <c r="H32" i="63" s="1"/>
  <c r="F33" i="63"/>
  <c r="E32" i="62"/>
  <c r="D31" i="62"/>
  <c r="C31" i="62"/>
  <c r="C33" i="62" s="1"/>
  <c r="H31" i="62" s="1"/>
  <c r="H29" i="62"/>
  <c r="H32" i="62" s="1"/>
  <c r="M29" i="62"/>
  <c r="M32" i="62" s="1"/>
  <c r="F29" i="62"/>
  <c r="F32" i="62" s="1"/>
  <c r="F33" i="62" s="1"/>
  <c r="I29" i="62"/>
  <c r="I32" i="62" s="1"/>
  <c r="D31" i="61"/>
  <c r="C31" i="61"/>
  <c r="C33" i="61" s="1"/>
  <c r="H31" i="61" s="1"/>
  <c r="H29" i="61"/>
  <c r="H32" i="61" s="1"/>
  <c r="F29" i="61"/>
  <c r="F32" i="61" s="1"/>
  <c r="F33" i="61" s="1"/>
  <c r="C29" i="60"/>
  <c r="C32" i="60" s="1"/>
  <c r="D29" i="60"/>
  <c r="D32" i="60" s="1"/>
  <c r="D31" i="60"/>
  <c r="C31" i="60"/>
  <c r="C33" i="60" s="1"/>
  <c r="H31" i="60" s="1"/>
  <c r="I29" i="60"/>
  <c r="I32" i="60" s="1"/>
  <c r="E32" i="60"/>
  <c r="L29" i="60"/>
  <c r="L32" i="60" s="1"/>
  <c r="D29" i="59"/>
  <c r="D32" i="59" s="1"/>
  <c r="E32" i="59"/>
  <c r="F29" i="59"/>
  <c r="F32" i="59" s="1"/>
  <c r="F33" i="59" s="1"/>
  <c r="D31" i="59"/>
  <c r="C31" i="59"/>
  <c r="C33" i="59" s="1"/>
  <c r="H31" i="59" s="1"/>
  <c r="H29" i="59"/>
  <c r="H32" i="59" s="1"/>
  <c r="M29" i="59"/>
  <c r="M32" i="59" s="1"/>
  <c r="I30" i="55"/>
  <c r="I33" i="55" s="1"/>
  <c r="I30" i="58"/>
  <c r="I33" i="58" s="1"/>
  <c r="H30" i="55"/>
  <c r="H33" i="55" s="1"/>
  <c r="M30" i="55"/>
  <c r="M33" i="55" s="1"/>
  <c r="B30" i="58"/>
  <c r="B33" i="58" s="1"/>
  <c r="M30" i="58"/>
  <c r="M33" i="58" s="1"/>
  <c r="L30" i="58"/>
  <c r="L33" i="58" s="1"/>
  <c r="B30" i="57"/>
  <c r="B33" i="57" s="1"/>
  <c r="C32" i="57" s="1"/>
  <c r="H30" i="57"/>
  <c r="H33" i="57" s="1"/>
  <c r="M30" i="57"/>
  <c r="M33" i="57" s="1"/>
  <c r="E33" i="57"/>
  <c r="L30" i="57"/>
  <c r="L33" i="57" s="1"/>
  <c r="F30" i="58"/>
  <c r="F33" i="58" s="1"/>
  <c r="F35" i="58" s="1"/>
  <c r="D32" i="58"/>
  <c r="D35" i="58" s="1"/>
  <c r="C32" i="58"/>
  <c r="C35" i="58" s="1"/>
  <c r="H30" i="58"/>
  <c r="H33" i="58" s="1"/>
  <c r="F30" i="57"/>
  <c r="F33" i="57" s="1"/>
  <c r="F35" i="57" s="1"/>
  <c r="C30" i="57"/>
  <c r="I30" i="57"/>
  <c r="I33" i="57" s="1"/>
  <c r="E33" i="55"/>
  <c r="F30" i="55"/>
  <c r="F33" i="55" s="1"/>
  <c r="F34" i="55" s="1"/>
  <c r="D32" i="55"/>
  <c r="C32" i="55"/>
  <c r="C34" i="55" s="1"/>
  <c r="H34" i="55" l="1"/>
  <c r="I32" i="55" s="1"/>
  <c r="I34" i="55" s="1"/>
  <c r="L32" i="55" s="1" a="1"/>
  <c r="L32" i="55" s="1"/>
  <c r="H33" i="60"/>
  <c r="I31" i="60" s="1"/>
  <c r="I33" i="60" s="1"/>
  <c r="L31" i="60" s="1"/>
  <c r="L33" i="60" s="1"/>
  <c r="M31" i="60" s="1"/>
  <c r="M33" i="60" s="1"/>
  <c r="S19" i="36"/>
  <c r="T25" i="36"/>
  <c r="T26" i="36"/>
  <c r="U25" i="36"/>
  <c r="T19" i="36"/>
  <c r="E29" i="58"/>
  <c r="Q32" i="36"/>
  <c r="C33" i="58"/>
  <c r="E30" i="58"/>
  <c r="E33" i="58" s="1"/>
  <c r="D44" i="39"/>
  <c r="E44" i="66"/>
  <c r="H33" i="65"/>
  <c r="H33" i="64"/>
  <c r="D33" i="65"/>
  <c r="E31" i="65"/>
  <c r="E33" i="65" s="1"/>
  <c r="D33" i="64"/>
  <c r="E31" i="64"/>
  <c r="E33" i="64" s="1"/>
  <c r="D33" i="63"/>
  <c r="E31" i="63"/>
  <c r="E33" i="63" s="1"/>
  <c r="H33" i="63"/>
  <c r="D33" i="62"/>
  <c r="E31" i="62"/>
  <c r="E33" i="62" s="1"/>
  <c r="H33" i="62"/>
  <c r="H33" i="61"/>
  <c r="E31" i="61"/>
  <c r="E33" i="61" s="1"/>
  <c r="D33" i="61"/>
  <c r="D33" i="60"/>
  <c r="E31" i="60"/>
  <c r="E33" i="60" s="1"/>
  <c r="D33" i="59"/>
  <c r="E31" i="59"/>
  <c r="E33" i="59" s="1"/>
  <c r="H33" i="59"/>
  <c r="I31" i="59" s="1"/>
  <c r="I33" i="59" s="1"/>
  <c r="L31" i="59" s="1"/>
  <c r="L33" i="59" s="1"/>
  <c r="M31" i="59" s="1"/>
  <c r="M33" i="59" s="1"/>
  <c r="D32" i="57"/>
  <c r="E32" i="57" s="1"/>
  <c r="C33" i="57"/>
  <c r="C30" i="48" s="1"/>
  <c r="E32" i="58"/>
  <c r="E35" i="58" s="1"/>
  <c r="E35" i="57"/>
  <c r="D34" i="55"/>
  <c r="E32" i="55"/>
  <c r="E34" i="55" s="1"/>
  <c r="D35" i="57" l="1"/>
  <c r="D31" i="48"/>
  <c r="I31" i="62"/>
  <c r="I33" i="62" s="1"/>
  <c r="D34" i="48"/>
  <c r="I31" i="64"/>
  <c r="I33" i="64" s="1"/>
  <c r="D36" i="48"/>
  <c r="I31" i="61"/>
  <c r="I33" i="61" s="1"/>
  <c r="D35" i="48"/>
  <c r="I31" i="63"/>
  <c r="I33" i="63" s="1"/>
  <c r="R153" i="36"/>
  <c r="D37" i="48"/>
  <c r="D40" i="48" s="1"/>
  <c r="I31" i="65"/>
  <c r="I33" i="65" s="1"/>
  <c r="D33" i="48"/>
  <c r="U27" i="36"/>
  <c r="T27" i="36"/>
  <c r="L34" i="55"/>
  <c r="E31" i="48"/>
  <c r="H32" i="58"/>
  <c r="C32" i="48"/>
  <c r="F71" i="53"/>
  <c r="F70" i="53"/>
  <c r="F69" i="53"/>
  <c r="F68" i="53"/>
  <c r="F67" i="53"/>
  <c r="F66" i="53"/>
  <c r="F65" i="53"/>
  <c r="F64" i="53"/>
  <c r="F63" i="53"/>
  <c r="F62" i="53"/>
  <c r="F61" i="53"/>
  <c r="F60" i="53"/>
  <c r="F55" i="53"/>
  <c r="L31" i="63" l="1"/>
  <c r="L33" i="63" s="1"/>
  <c r="S153" i="36"/>
  <c r="E37" i="48"/>
  <c r="E40" i="48" s="1"/>
  <c r="L31" i="64"/>
  <c r="L33" i="64" s="1"/>
  <c r="E36" i="48"/>
  <c r="L31" i="65"/>
  <c r="L33" i="65" s="1"/>
  <c r="E33" i="48"/>
  <c r="L31" i="61"/>
  <c r="L33" i="61" s="1"/>
  <c r="E35" i="48"/>
  <c r="L31" i="62"/>
  <c r="L33" i="62" s="1"/>
  <c r="E34" i="48"/>
  <c r="M32" i="55"/>
  <c r="M34" i="55" s="1"/>
  <c r="G31" i="48" s="1"/>
  <c r="F31" i="48"/>
  <c r="G43" i="39"/>
  <c r="F72" i="53"/>
  <c r="M31" i="61" l="1"/>
  <c r="M33" i="61" s="1"/>
  <c r="G35" i="48" s="1"/>
  <c r="F35" i="48"/>
  <c r="M31" i="64"/>
  <c r="M33" i="64" s="1"/>
  <c r="G36" i="48" s="1"/>
  <c r="F36" i="48"/>
  <c r="M31" i="62"/>
  <c r="M33" i="62" s="1"/>
  <c r="G34" i="48" s="1"/>
  <c r="F34" i="48"/>
  <c r="M31" i="65"/>
  <c r="M33" i="65" s="1"/>
  <c r="G33" i="48" s="1"/>
  <c r="F33" i="48"/>
  <c r="M31" i="63"/>
  <c r="M33" i="63" s="1"/>
  <c r="T153" i="36"/>
  <c r="F37" i="48"/>
  <c r="F40" i="48" s="1"/>
  <c r="I32" i="58"/>
  <c r="I35" i="58" s="1"/>
  <c r="D32" i="48"/>
  <c r="B25" i="1"/>
  <c r="B29" i="1" s="1"/>
  <c r="B12" i="1"/>
  <c r="U153" i="36" l="1"/>
  <c r="G37" i="48"/>
  <c r="G40" i="48" s="1"/>
  <c r="L32" i="58"/>
  <c r="E32" i="48"/>
  <c r="Q64" i="36"/>
  <c r="P64" i="36"/>
  <c r="Q62" i="36"/>
  <c r="P62" i="36"/>
  <c r="P120" i="36" s="1"/>
  <c r="Q56" i="36"/>
  <c r="P56" i="36"/>
  <c r="Q54" i="36"/>
  <c r="Q112" i="36" s="1"/>
  <c r="P54" i="36"/>
  <c r="Q10" i="36"/>
  <c r="B30" i="1"/>
  <c r="B33" i="1" s="1"/>
  <c r="B34" i="1" s="1"/>
  <c r="M32" i="58" l="1"/>
  <c r="K43" i="39"/>
  <c r="P94" i="36"/>
  <c r="P112" i="36"/>
  <c r="Q120" i="36"/>
  <c r="Q86" i="36"/>
  <c r="P122" i="36"/>
  <c r="P124" i="36" s="1"/>
  <c r="P88" i="36"/>
  <c r="Q122" i="36"/>
  <c r="Q88" i="36"/>
  <c r="X90" i="36"/>
  <c r="C32" i="1"/>
  <c r="C34" i="1" s="1"/>
  <c r="D32" i="1"/>
  <c r="P66" i="36"/>
  <c r="W90" i="36"/>
  <c r="Q57" i="36"/>
  <c r="P50" i="36"/>
  <c r="Q34" i="36"/>
  <c r="Q33" i="36"/>
  <c r="Q147" i="36"/>
  <c r="Q123" i="36"/>
  <c r="Q41" i="36"/>
  <c r="Q65" i="36"/>
  <c r="Q73" i="36"/>
  <c r="P114" i="36"/>
  <c r="P58" i="36"/>
  <c r="Q9" i="36"/>
  <c r="Q81" i="36"/>
  <c r="Q148" i="36"/>
  <c r="Q39" i="36"/>
  <c r="Q42" i="36"/>
  <c r="Q79" i="36"/>
  <c r="Q71" i="36"/>
  <c r="Q124" i="36"/>
  <c r="Q63" i="36"/>
  <c r="Q55" i="36"/>
  <c r="Q58" i="36"/>
  <c r="Q47" i="36"/>
  <c r="Q31" i="36"/>
  <c r="Q105" i="36"/>
  <c r="Q66" i="36"/>
  <c r="Q74" i="36"/>
  <c r="P96" i="36"/>
  <c r="P42" i="36"/>
  <c r="P74" i="36"/>
  <c r="P34" i="36"/>
  <c r="Q82" i="36"/>
  <c r="P10" i="36"/>
  <c r="Q11" i="36" s="1"/>
  <c r="P82" i="36"/>
  <c r="M35" i="58" l="1"/>
  <c r="G32" i="48" s="1"/>
  <c r="F32" i="48"/>
  <c r="Q35" i="36"/>
  <c r="Q140" i="36"/>
  <c r="Q131" i="36"/>
  <c r="Q113" i="36"/>
  <c r="P140" i="36"/>
  <c r="P108" i="36"/>
  <c r="P148" i="36"/>
  <c r="Q149" i="36" s="1"/>
  <c r="P132" i="36"/>
  <c r="Q132" i="36"/>
  <c r="P116" i="36"/>
  <c r="Q108" i="36"/>
  <c r="Q107" i="36"/>
  <c r="Q89" i="36"/>
  <c r="Q139" i="36"/>
  <c r="Q43" i="36"/>
  <c r="Q145" i="36"/>
  <c r="Q83" i="36"/>
  <c r="Q137" i="36"/>
  <c r="Q75" i="36"/>
  <c r="Q129" i="36"/>
  <c r="Q67" i="36"/>
  <c r="Q121" i="36"/>
  <c r="Q59" i="36"/>
  <c r="Q94" i="36"/>
  <c r="Q90" i="36"/>
  <c r="Q141" i="36" l="1"/>
  <c r="Q133" i="36"/>
  <c r="Q109" i="36"/>
  <c r="Q125" i="36"/>
  <c r="H24" i="1" l="1"/>
  <c r="H38" i="66" l="1"/>
  <c r="H39" i="66" s="1"/>
  <c r="H43" i="66" s="1"/>
  <c r="H44" i="66" s="1"/>
  <c r="G35" i="39"/>
  <c r="G36" i="39" s="1"/>
  <c r="M24" i="1"/>
  <c r="L24" i="1"/>
  <c r="I24" i="1"/>
  <c r="M38" i="66" l="1"/>
  <c r="M39" i="66" s="1"/>
  <c r="M43" i="66" s="1"/>
  <c r="M44" i="66" s="1"/>
  <c r="L38" i="66"/>
  <c r="L39" i="66" s="1"/>
  <c r="L43" i="66" s="1"/>
  <c r="L44" i="66" s="1"/>
  <c r="K35" i="39"/>
  <c r="I38" i="66"/>
  <c r="I39" i="66" s="1"/>
  <c r="I43" i="66" s="1"/>
  <c r="I44" i="66" s="1"/>
  <c r="H35" i="39"/>
  <c r="H74" i="53"/>
  <c r="H58" i="53"/>
  <c r="K71" i="53" l="1"/>
  <c r="J71" i="53"/>
  <c r="G71" i="53"/>
  <c r="K70" i="53"/>
  <c r="J70" i="53"/>
  <c r="G70" i="53"/>
  <c r="K69" i="53"/>
  <c r="J69" i="53"/>
  <c r="G69" i="53"/>
  <c r="K68" i="53"/>
  <c r="J68" i="53"/>
  <c r="G68" i="53"/>
  <c r="K67" i="53"/>
  <c r="J67" i="53"/>
  <c r="G67" i="53"/>
  <c r="K66" i="53"/>
  <c r="J66" i="53"/>
  <c r="G66" i="53"/>
  <c r="K65" i="53"/>
  <c r="J65" i="53"/>
  <c r="G65" i="53"/>
  <c r="K64" i="53"/>
  <c r="J64" i="53"/>
  <c r="G64" i="53"/>
  <c r="K63" i="53"/>
  <c r="J63" i="53"/>
  <c r="G63" i="53"/>
  <c r="K62" i="53"/>
  <c r="J62" i="53"/>
  <c r="G62" i="53"/>
  <c r="K61" i="53"/>
  <c r="J61" i="53"/>
  <c r="G61" i="53"/>
  <c r="K60" i="53"/>
  <c r="J60" i="53"/>
  <c r="H60" i="53"/>
  <c r="H75" i="53" s="1"/>
  <c r="G60" i="53"/>
  <c r="K55" i="53"/>
  <c r="J55" i="53"/>
  <c r="G55" i="53"/>
  <c r="J72" i="53" l="1"/>
  <c r="K72" i="53"/>
  <c r="G72" i="53"/>
  <c r="A2" i="48" l="1"/>
  <c r="D25" i="1" l="1"/>
  <c r="M27" i="39" l="1"/>
  <c r="J25" i="1" l="1"/>
  <c r="D29" i="1"/>
  <c r="M12" i="1"/>
  <c r="L12" i="1"/>
  <c r="J12" i="1"/>
  <c r="I12" i="1"/>
  <c r="H12" i="1"/>
  <c r="D12" i="1"/>
  <c r="S7" i="36" l="1"/>
  <c r="R7" i="36"/>
  <c r="P55" i="36"/>
  <c r="U62" i="36"/>
  <c r="T62" i="36"/>
  <c r="S62" i="36"/>
  <c r="R62" i="36"/>
  <c r="U54" i="36"/>
  <c r="U112" i="36" s="1"/>
  <c r="T54" i="36"/>
  <c r="T112" i="36" s="1"/>
  <c r="S54" i="36"/>
  <c r="S112" i="36" s="1"/>
  <c r="R54" i="36"/>
  <c r="R112" i="36" s="1"/>
  <c r="R33" i="36"/>
  <c r="H25" i="1"/>
  <c r="H29" i="1" s="1"/>
  <c r="R8" i="36" s="1"/>
  <c r="R106" i="36" s="1"/>
  <c r="P47" i="36"/>
  <c r="P57" i="36"/>
  <c r="P49" i="36"/>
  <c r="P105" i="36"/>
  <c r="U7" i="36"/>
  <c r="T7" i="36"/>
  <c r="D30" i="1"/>
  <c r="D33" i="1" s="1"/>
  <c r="D34" i="1" s="1"/>
  <c r="R120" i="36" l="1"/>
  <c r="R86" i="36"/>
  <c r="S120" i="36"/>
  <c r="S86" i="36"/>
  <c r="T120" i="36"/>
  <c r="T86" i="36"/>
  <c r="U120" i="36"/>
  <c r="U86" i="36"/>
  <c r="Y90" i="36"/>
  <c r="P121" i="36"/>
  <c r="P63" i="36"/>
  <c r="P123" i="36"/>
  <c r="P65" i="36"/>
  <c r="U121" i="36"/>
  <c r="S39" i="36"/>
  <c r="R39" i="36"/>
  <c r="S79" i="36"/>
  <c r="R79" i="36"/>
  <c r="S71" i="36"/>
  <c r="R71" i="36"/>
  <c r="T121" i="36"/>
  <c r="S63" i="36"/>
  <c r="R63" i="36"/>
  <c r="S55" i="36"/>
  <c r="R55" i="36"/>
  <c r="S47" i="36"/>
  <c r="R47" i="36"/>
  <c r="S31" i="36"/>
  <c r="R31" i="36"/>
  <c r="S105" i="36"/>
  <c r="R105" i="36"/>
  <c r="P113" i="36"/>
  <c r="T129" i="36"/>
  <c r="P115" i="36"/>
  <c r="P59" i="36"/>
  <c r="U129" i="36"/>
  <c r="P129" i="36"/>
  <c r="P131" i="36"/>
  <c r="U55" i="36"/>
  <c r="P145" i="36"/>
  <c r="T63" i="36"/>
  <c r="B41" i="39"/>
  <c r="B44" i="39" s="1"/>
  <c r="B46" i="39" s="1"/>
  <c r="C43" i="39" s="1"/>
  <c r="C46" i="39" s="1"/>
  <c r="D43" i="39" s="1"/>
  <c r="U71" i="36"/>
  <c r="T71" i="36"/>
  <c r="U63" i="36"/>
  <c r="T55" i="36"/>
  <c r="R56" i="36"/>
  <c r="R57" i="36" s="1"/>
  <c r="R64" i="36"/>
  <c r="H30" i="1"/>
  <c r="H33" i="1" s="1"/>
  <c r="H34" i="1" s="1"/>
  <c r="Z90" i="36"/>
  <c r="I25" i="1"/>
  <c r="I29" i="1" s="1"/>
  <c r="S8" i="36" s="1"/>
  <c r="S106" i="36" s="1"/>
  <c r="T47" i="36"/>
  <c r="U47" i="36"/>
  <c r="T79" i="36"/>
  <c r="U79" i="36"/>
  <c r="P139" i="36"/>
  <c r="P83" i="36"/>
  <c r="P75" i="36"/>
  <c r="P67" i="36"/>
  <c r="P51" i="36"/>
  <c r="P147" i="36"/>
  <c r="T31" i="36"/>
  <c r="T145" i="36"/>
  <c r="T39" i="36"/>
  <c r="U39" i="36"/>
  <c r="U31" i="36"/>
  <c r="R34" i="36"/>
  <c r="P107" i="36"/>
  <c r="U105" i="36"/>
  <c r="T105" i="36"/>
  <c r="I32" i="1" l="1"/>
  <c r="G8" i="53" s="1"/>
  <c r="R152" i="36"/>
  <c r="D29" i="48"/>
  <c r="D39" i="48" s="1"/>
  <c r="R65" i="36"/>
  <c r="R122" i="36"/>
  <c r="R88" i="36"/>
  <c r="D46" i="39"/>
  <c r="E43" i="39"/>
  <c r="E46" i="39" s="1"/>
  <c r="R73" i="36"/>
  <c r="P90" i="36"/>
  <c r="P87" i="36"/>
  <c r="Q87" i="36"/>
  <c r="P97" i="36"/>
  <c r="P89" i="36"/>
  <c r="R42" i="36"/>
  <c r="R43" i="36" s="1"/>
  <c r="R41" i="36"/>
  <c r="P137" i="36"/>
  <c r="P125" i="36"/>
  <c r="R9" i="36"/>
  <c r="R82" i="36"/>
  <c r="R83" i="36" s="1"/>
  <c r="R81" i="36"/>
  <c r="S145" i="36"/>
  <c r="R145" i="36"/>
  <c r="S137" i="36"/>
  <c r="R137" i="36"/>
  <c r="S129" i="36"/>
  <c r="R129" i="36"/>
  <c r="S121" i="36"/>
  <c r="R121" i="36"/>
  <c r="S113" i="36"/>
  <c r="R113" i="36"/>
  <c r="R35" i="36"/>
  <c r="S87" i="36"/>
  <c r="R87" i="36"/>
  <c r="U94" i="36"/>
  <c r="T94" i="36"/>
  <c r="S94" i="36"/>
  <c r="R66" i="36"/>
  <c r="R123" i="36"/>
  <c r="R114" i="36"/>
  <c r="I30" i="1"/>
  <c r="I33" i="1" s="1"/>
  <c r="I34" i="1" s="1"/>
  <c r="L32" i="1" s="1" a="1"/>
  <c r="L32" i="1" s="1"/>
  <c r="P133" i="36"/>
  <c r="U113" i="36"/>
  <c r="R58" i="36"/>
  <c r="R94" i="36"/>
  <c r="T113" i="36"/>
  <c r="R10" i="36"/>
  <c r="R11" i="36" s="1"/>
  <c r="R147" i="36"/>
  <c r="S9" i="36"/>
  <c r="R50" i="36"/>
  <c r="R74" i="36"/>
  <c r="S81" i="36"/>
  <c r="S56" i="36"/>
  <c r="S57" i="36" s="1"/>
  <c r="S64" i="36"/>
  <c r="S49" i="36"/>
  <c r="S33" i="36"/>
  <c r="AA90" i="36"/>
  <c r="S73" i="36"/>
  <c r="S41" i="36"/>
  <c r="T137" i="36"/>
  <c r="U137" i="36"/>
  <c r="T87" i="36"/>
  <c r="P141" i="36"/>
  <c r="U145" i="36"/>
  <c r="P117" i="36"/>
  <c r="J8" i="53" l="1"/>
  <c r="S152" i="36"/>
  <c r="E29" i="48"/>
  <c r="E39" i="48" s="1"/>
  <c r="S122" i="36"/>
  <c r="S123" i="36" s="1"/>
  <c r="S88" i="36"/>
  <c r="P109" i="36"/>
  <c r="P98" i="36"/>
  <c r="P95" i="36"/>
  <c r="Q95" i="36"/>
  <c r="P91" i="36"/>
  <c r="Q91" i="36"/>
  <c r="R132" i="36"/>
  <c r="R133" i="36" s="1"/>
  <c r="R131" i="36"/>
  <c r="P149" i="36"/>
  <c r="S65" i="36"/>
  <c r="R139" i="36"/>
  <c r="R75" i="36"/>
  <c r="R67" i="36"/>
  <c r="R59" i="36"/>
  <c r="S95" i="36"/>
  <c r="R95" i="36"/>
  <c r="P156" i="36"/>
  <c r="Q156" i="36"/>
  <c r="U87" i="36"/>
  <c r="U95" i="36"/>
  <c r="T95" i="36"/>
  <c r="S114" i="36"/>
  <c r="R124" i="36"/>
  <c r="R116" i="36"/>
  <c r="R148" i="36"/>
  <c r="S10" i="36"/>
  <c r="S11" i="36" s="1"/>
  <c r="R140" i="36"/>
  <c r="S58" i="36"/>
  <c r="S59" i="36" s="1"/>
  <c r="S131" i="36"/>
  <c r="S74" i="36"/>
  <c r="S75" i="36" s="1"/>
  <c r="S50" i="36"/>
  <c r="S51" i="36" s="1"/>
  <c r="S42" i="36"/>
  <c r="S43" i="36" s="1"/>
  <c r="S147" i="36"/>
  <c r="AB90" i="36"/>
  <c r="L25" i="1"/>
  <c r="L29" i="1" s="1"/>
  <c r="T8" i="36" s="1"/>
  <c r="T106" i="36" s="1"/>
  <c r="T64" i="36"/>
  <c r="S139" i="36"/>
  <c r="S82" i="36"/>
  <c r="S83" i="36" s="1"/>
  <c r="S34" i="36"/>
  <c r="S35" i="36" s="1"/>
  <c r="T56" i="36"/>
  <c r="S66" i="36"/>
  <c r="S67" i="36" s="1"/>
  <c r="T122" i="36" l="1"/>
  <c r="T88" i="36"/>
  <c r="S124" i="36"/>
  <c r="S125" i="36" s="1"/>
  <c r="T124" i="36"/>
  <c r="T125" i="36" s="1"/>
  <c r="T123" i="36"/>
  <c r="P99" i="36"/>
  <c r="S115" i="36"/>
  <c r="R149" i="36"/>
  <c r="R141" i="36"/>
  <c r="R125" i="36"/>
  <c r="T114" i="36"/>
  <c r="S132" i="36"/>
  <c r="S133" i="36" s="1"/>
  <c r="S148" i="36"/>
  <c r="S149" i="36" s="1"/>
  <c r="T42" i="36"/>
  <c r="T43" i="36" s="1"/>
  <c r="T41" i="36"/>
  <c r="S116" i="36"/>
  <c r="T66" i="36"/>
  <c r="T67" i="36" s="1"/>
  <c r="T65" i="36"/>
  <c r="L30" i="1"/>
  <c r="L33" i="1" s="1"/>
  <c r="L34" i="1" s="1"/>
  <c r="T57" i="36"/>
  <c r="T58" i="36"/>
  <c r="T59" i="36" s="1"/>
  <c r="U64" i="36"/>
  <c r="S140" i="36"/>
  <c r="S141" i="36" s="1"/>
  <c r="T49" i="36"/>
  <c r="T50" i="36"/>
  <c r="T51" i="36" s="1"/>
  <c r="T74" i="36"/>
  <c r="T75" i="36" s="1"/>
  <c r="T73" i="36"/>
  <c r="T81" i="36"/>
  <c r="T82" i="36"/>
  <c r="T83" i="36" s="1"/>
  <c r="T34" i="36"/>
  <c r="T35" i="36" s="1"/>
  <c r="T33" i="36"/>
  <c r="U56" i="36"/>
  <c r="M25" i="1"/>
  <c r="M29" i="1" s="1"/>
  <c r="U8" i="36" s="1"/>
  <c r="U106" i="36" s="1"/>
  <c r="M32" i="1" l="1"/>
  <c r="K8" i="53" s="1"/>
  <c r="T152" i="36"/>
  <c r="F29" i="48"/>
  <c r="F39" i="48" s="1"/>
  <c r="U122" i="36"/>
  <c r="U123" i="36" s="1"/>
  <c r="U88" i="36"/>
  <c r="T115" i="36"/>
  <c r="S117" i="36"/>
  <c r="U114" i="36"/>
  <c r="U115" i="36" s="1"/>
  <c r="T132" i="36"/>
  <c r="T133" i="36" s="1"/>
  <c r="T131" i="36"/>
  <c r="U82" i="36"/>
  <c r="U83" i="36" s="1"/>
  <c r="U81" i="36"/>
  <c r="U65" i="36"/>
  <c r="U66" i="36"/>
  <c r="U67" i="36" s="1"/>
  <c r="U73" i="36"/>
  <c r="U74" i="36"/>
  <c r="U75" i="36" s="1"/>
  <c r="U42" i="36"/>
  <c r="U43" i="36" s="1"/>
  <c r="U41" i="36"/>
  <c r="U57" i="36"/>
  <c r="U58" i="36"/>
  <c r="U59" i="36" s="1"/>
  <c r="T9" i="36"/>
  <c r="T10" i="36"/>
  <c r="T11" i="36" s="1"/>
  <c r="U49" i="36"/>
  <c r="U50" i="36"/>
  <c r="U51" i="36" s="1"/>
  <c r="U33" i="36"/>
  <c r="U34" i="36"/>
  <c r="U35" i="36" s="1"/>
  <c r="T139" i="36"/>
  <c r="T140" i="36"/>
  <c r="T141" i="36" s="1"/>
  <c r="T147" i="36"/>
  <c r="T148" i="36"/>
  <c r="T149" i="36" s="1"/>
  <c r="M30" i="1"/>
  <c r="M33" i="1" s="1"/>
  <c r="T116" i="36"/>
  <c r="R156" i="36"/>
  <c r="M34" i="1" l="1"/>
  <c r="U152" i="36" s="1"/>
  <c r="U124" i="36"/>
  <c r="U125" i="36" s="1"/>
  <c r="T117" i="36"/>
  <c r="U132" i="36"/>
  <c r="U133" i="36" s="1"/>
  <c r="U131" i="36"/>
  <c r="U9" i="36"/>
  <c r="U10" i="36"/>
  <c r="U11" i="36" s="1"/>
  <c r="U116" i="36"/>
  <c r="U117" i="36" s="1"/>
  <c r="U148" i="36"/>
  <c r="U149" i="36" s="1"/>
  <c r="U147" i="36"/>
  <c r="U140" i="36"/>
  <c r="U141" i="36" s="1"/>
  <c r="U139" i="36"/>
  <c r="S156" i="36"/>
  <c r="G29" i="48" l="1"/>
  <c r="G39" i="48" s="1"/>
  <c r="Q155" i="36"/>
  <c r="T156" i="36"/>
  <c r="F12" i="53" l="1"/>
  <c r="F58" i="53"/>
  <c r="F75" i="53"/>
  <c r="F74" i="53"/>
  <c r="U156" i="36"/>
  <c r="S90" i="36" l="1"/>
  <c r="T90" i="36"/>
  <c r="H36" i="39"/>
  <c r="H40" i="39" s="1"/>
  <c r="H41" i="39" s="1"/>
  <c r="H44" i="39" s="1"/>
  <c r="K36" i="39"/>
  <c r="K40" i="39" s="1"/>
  <c r="K41" i="39" s="1"/>
  <c r="K44" i="39" s="1"/>
  <c r="L36" i="39"/>
  <c r="L40" i="39" s="1"/>
  <c r="L41" i="39" s="1"/>
  <c r="L44" i="39" s="1"/>
  <c r="U90" i="36"/>
  <c r="G40" i="39"/>
  <c r="G41" i="39" s="1"/>
  <c r="G44" i="39" s="1"/>
  <c r="G46" i="39" s="1"/>
  <c r="R90" i="36" l="1"/>
  <c r="R91" i="36" s="1"/>
  <c r="S89" i="36"/>
  <c r="R89" i="36"/>
  <c r="S91" i="36" l="1"/>
  <c r="U96" i="36"/>
  <c r="U98" i="36" s="1"/>
  <c r="S96" i="36"/>
  <c r="S98" i="36" s="1"/>
  <c r="U89" i="36"/>
  <c r="R96" i="36"/>
  <c r="U108" i="36"/>
  <c r="T96" i="36"/>
  <c r="T98" i="36" s="1"/>
  <c r="T89" i="36"/>
  <c r="S97" i="36" l="1"/>
  <c r="S107" i="36"/>
  <c r="R107" i="36"/>
  <c r="R98" i="36"/>
  <c r="S99" i="36" s="1"/>
  <c r="T91" i="36"/>
  <c r="U91" i="36"/>
  <c r="U97" i="36"/>
  <c r="T97" i="36"/>
  <c r="R108" i="36"/>
  <c r="S108" i="36"/>
  <c r="T107" i="36"/>
  <c r="T108" i="36"/>
  <c r="U107" i="36"/>
  <c r="S109" i="36" l="1"/>
  <c r="R109" i="36"/>
  <c r="R155" i="36"/>
  <c r="T99" i="36"/>
  <c r="T109" i="36"/>
  <c r="U99" i="36"/>
  <c r="U109" i="36"/>
  <c r="S155" i="36" l="1"/>
  <c r="G12" i="53" l="1"/>
  <c r="G75" i="53"/>
  <c r="G58" i="53"/>
  <c r="G74" i="53"/>
  <c r="K46" i="39" l="1"/>
  <c r="T155" i="36" l="1"/>
  <c r="J75" i="53"/>
  <c r="J58" i="53"/>
  <c r="J74" i="53"/>
  <c r="J12" i="53"/>
  <c r="K12" i="53" l="1"/>
  <c r="K75" i="53"/>
  <c r="K58" i="53"/>
  <c r="K74" i="53"/>
  <c r="U155" i="36"/>
  <c r="R49" i="36" l="1"/>
  <c r="Q49" i="36"/>
  <c r="Q114" i="36"/>
  <c r="Q96" i="36"/>
  <c r="Q50" i="36"/>
  <c r="Q116" i="36" l="1"/>
  <c r="Q117" i="36" s="1"/>
  <c r="R115" i="36"/>
  <c r="Q115" i="36"/>
  <c r="Q98" i="36"/>
  <c r="R99" i="36" s="1"/>
  <c r="Q97" i="36"/>
  <c r="R97" i="36"/>
  <c r="R51" i="36"/>
  <c r="Q51" i="36"/>
  <c r="R117" i="36" l="1"/>
  <c r="Q99" i="36"/>
  <c r="I32" i="57" l="1"/>
  <c r="D30" i="48"/>
  <c r="I35" i="57" l="1"/>
  <c r="E30" i="48" s="1"/>
  <c r="H43" i="39"/>
  <c r="H46" i="39" s="1"/>
  <c r="M32" i="57" l="1"/>
  <c r="F30" i="48"/>
  <c r="M35" i="57" l="1"/>
  <c r="G30" i="48" s="1"/>
  <c r="L43" i="39"/>
  <c r="L46" i="3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<sst xmlns="http://schemas.openxmlformats.org/spreadsheetml/2006/main" count="896" uniqueCount="216">
  <si>
    <t>**Do Not Modify Sheet**</t>
  </si>
  <si>
    <r>
      <t xml:space="preserve">Instructions:
</t>
    </r>
    <r>
      <rPr>
        <sz val="10"/>
        <rFont val="Calibri"/>
        <family val="2"/>
        <scheme val="minor"/>
      </rPr>
      <t>1)  Please read the instructions on the individual fund source worksheets (purple tabs) and provide the requested budget authority/revenues and expenditure forecasts for FY's 2022-2025.
2)  All data from the purple tabs will automatically calculate for this tab. No input is needed on this sheet by end users.</t>
    </r>
    <r>
      <rPr>
        <b/>
        <u/>
        <sz val="10"/>
        <rFont val="Calibri"/>
        <family val="2"/>
        <scheme val="minor"/>
      </rPr>
      <t xml:space="preserve">
</t>
    </r>
    <r>
      <rPr>
        <sz val="10"/>
        <rFont val="Calibri"/>
        <family val="2"/>
        <scheme val="minor"/>
      </rPr>
      <t xml:space="preserve">3) This worksheet is a reflection of the unit's annual net operating position. Therefore, opening and ending balances are not included. 
4) Many of the underlying funds presented here are restricted to a specific use and are, therefore, not freely accessible to be directed towards initiatives or operations outside of the restricted scope.
5) If applicable, UWC2 Fee-Based program activity is included to represent the unit's total scope of responsibility. 
</t>
    </r>
  </si>
  <si>
    <t>Biennium 19 (Actuals/Plan)</t>
  </si>
  <si>
    <t>Biennium 21 (Plan)</t>
  </si>
  <si>
    <t>Biennium 23 (Plan)</t>
  </si>
  <si>
    <t>FY20 Actuals</t>
  </si>
  <si>
    <t>FY21 Actuals</t>
  </si>
  <si>
    <t>FY21 Submitted Plan</t>
  </si>
  <si>
    <t>FY21. Variance (Actuals Over [Under] Plan)</t>
  </si>
  <si>
    <t>Bien Total</t>
  </si>
  <si>
    <t>FY22 Plan</t>
  </si>
  <si>
    <t>FY23 Plan</t>
  </si>
  <si>
    <t>FY24 Plan</t>
  </si>
  <si>
    <t>FY25 Plan</t>
  </si>
  <si>
    <t>BUDGET AUTHORITY/REVENUES</t>
  </si>
  <si>
    <t xml:space="preserve">  General Operating Fund</t>
  </si>
  <si>
    <t>Permanent Budget - Regular GOF</t>
  </si>
  <si>
    <t>Temporary Budget - Regular GOF</t>
  </si>
  <si>
    <t>Permanent Budget - GOF Provisos</t>
  </si>
  <si>
    <t>Temporary Budget - GOF Provisos</t>
  </si>
  <si>
    <t xml:space="preserve">  Designated Operating Fund</t>
  </si>
  <si>
    <t>Permanent Budget</t>
  </si>
  <si>
    <t>Temporary Budget</t>
  </si>
  <si>
    <t xml:space="preserve">  Restricted Operating Fund</t>
  </si>
  <si>
    <t>Special State Appropriations - Perm</t>
  </si>
  <si>
    <t>Special State Appropriations - Temp</t>
  </si>
  <si>
    <t>Grants &amp; Contracts Sponsored Projects</t>
  </si>
  <si>
    <t>Grants &amp; Contracts Student Aid</t>
  </si>
  <si>
    <t>Grants &amp; Contracts Others</t>
  </si>
  <si>
    <t>Gifts and Discretionary</t>
  </si>
  <si>
    <t>Self-Sustaining</t>
  </si>
  <si>
    <t>UWC2 Fee Based Programs</t>
  </si>
  <si>
    <t>Practice Plan Dept of Public Assistance</t>
  </si>
  <si>
    <t xml:space="preserve">Total Budget Authority &amp; Revenues </t>
  </si>
  <si>
    <t>EXPENDITURES</t>
  </si>
  <si>
    <t>Salaries, Wages and Benefits</t>
  </si>
  <si>
    <t>Faculty (01-10)</t>
  </si>
  <si>
    <t>Auxiliary teaching (01-20)</t>
  </si>
  <si>
    <t>Graduate Students (01-30, 01-40)</t>
  </si>
  <si>
    <t>Post-doc research trainee (01-50)</t>
  </si>
  <si>
    <t>Classified staff (01-60)</t>
  </si>
  <si>
    <t>Professional staff (01-70)</t>
  </si>
  <si>
    <t>Temporary staff (01-80)</t>
  </si>
  <si>
    <t>Pre-doc trainees (01-90)</t>
  </si>
  <si>
    <t>Employee Benefits (07)</t>
  </si>
  <si>
    <t>Subtotal Salaries, Wages and Benefits</t>
  </si>
  <si>
    <t>Operations (All ObjCodes except 01, 07, 21 and 25)</t>
  </si>
  <si>
    <t>Cost transfer invoices (CTIs) (21)</t>
  </si>
  <si>
    <t>Indirect Cost (25)</t>
  </si>
  <si>
    <t>TOTAL EXPENDITURES</t>
  </si>
  <si>
    <t>Net Position</t>
  </si>
  <si>
    <t>Fund Type</t>
  </si>
  <si>
    <t xml:space="preserve">FY2020 </t>
  </si>
  <si>
    <t>FY2021</t>
  </si>
  <si>
    <t>FY2022</t>
  </si>
  <si>
    <t>FY2023</t>
  </si>
  <si>
    <t>FY2024</t>
  </si>
  <si>
    <t>FY2025</t>
  </si>
  <si>
    <t>GOF</t>
  </si>
  <si>
    <t>GOF Provisos</t>
  </si>
  <si>
    <t>DOF</t>
  </si>
  <si>
    <t>Special State Appropriations</t>
  </si>
  <si>
    <t>Practice Plan</t>
  </si>
  <si>
    <t>Other Grants-Contracts</t>
  </si>
  <si>
    <t>Self Sustaining</t>
  </si>
  <si>
    <t>GOF/DOF Fund Balance (Excludes Provisos)</t>
  </si>
  <si>
    <t>Self Sustaining Fund Balance</t>
  </si>
  <si>
    <t>Biennium 17 (Actuals/Plan)</t>
  </si>
  <si>
    <t xml:space="preserve">  General Operating Fund (excludes provisos)</t>
  </si>
  <si>
    <t xml:space="preserve">  Provisos - General Operating Fund</t>
  </si>
  <si>
    <t xml:space="preserve">  Designated Operating Fund (excludes tech fee)</t>
  </si>
  <si>
    <t>Faculty and academic personnel (01-10)</t>
  </si>
  <si>
    <t>Pre-doc Trainees (01-90)</t>
  </si>
  <si>
    <t>Employee benefits (07)</t>
  </si>
  <si>
    <t>Operations                                                                      (All exp obj codes except 01, 07, 21 and 25)</t>
  </si>
  <si>
    <t>Net Contribution to (Use of) Fund Balance</t>
  </si>
  <si>
    <t>Opening Balance</t>
  </si>
  <si>
    <r>
      <t xml:space="preserve">Foregone Proviso/Appropriation Funds </t>
    </r>
    <r>
      <rPr>
        <i/>
        <vertAlign val="superscript"/>
        <sz val="11"/>
        <color theme="1"/>
        <rFont val="Calibri"/>
        <family val="2"/>
        <scheme val="minor"/>
      </rPr>
      <t>3</t>
    </r>
  </si>
  <si>
    <t>Closing Balance</t>
  </si>
  <si>
    <r>
      <rPr>
        <b/>
        <u/>
        <sz val="10"/>
        <rFont val="Calibri"/>
        <family val="2"/>
        <scheme val="minor"/>
      </rPr>
      <t>Instructions:</t>
    </r>
    <r>
      <rPr>
        <sz val="10"/>
        <rFont val="Calibri"/>
        <family val="2"/>
        <scheme val="minor"/>
      </rPr>
      <t xml:space="preserve">
1) Please review the budget authority, expenditures, and transfers for your unit for FYs 20-21 and refer to</t>
    </r>
    <r>
      <rPr>
        <b/>
        <sz val="10"/>
        <rFont val="Calibri"/>
        <family val="2"/>
        <scheme val="minor"/>
      </rPr>
      <t xml:space="preserve"> Fiscal Vitality Process Guide</t>
    </r>
    <r>
      <rPr>
        <sz val="10"/>
        <rFont val="Calibri"/>
        <family val="2"/>
        <scheme val="minor"/>
      </rPr>
      <t xml:space="preserve"> at </t>
    </r>
    <r>
      <rPr>
        <sz val="10"/>
        <color rgb="FF0000FF"/>
        <rFont val="Calibri"/>
        <family val="2"/>
        <scheme val="minor"/>
      </rPr>
      <t xml:space="preserve">https://www.washington.edu/opb/uw-budget/annual-budgets/fy23-annual-review-materials/ </t>
    </r>
    <r>
      <rPr>
        <sz val="10"/>
        <rFont val="Calibri"/>
        <family val="2"/>
        <scheme val="minor"/>
      </rPr>
      <t xml:space="preserve"> for the data parameters and definitions that were used to generate these figures. For detailed amounts down to the budget number level or other data exploration, please see the Fiscal Vitality Budget Tableau report titled Export to Crosstab at </t>
    </r>
    <r>
      <rPr>
        <sz val="10"/>
        <color rgb="FF0000FF"/>
        <rFont val="Calibri"/>
        <family val="2"/>
        <scheme val="minor"/>
      </rPr>
      <t>https://bitools.uw.edu/#/site/Transitional/views/FiscalVitalityBudget/DocumentationandResources</t>
    </r>
    <r>
      <rPr>
        <sz val="10"/>
        <rFont val="Calibri"/>
        <family val="2"/>
        <scheme val="minor"/>
      </rPr>
      <t xml:space="preserve">
2) The Central Budget Policies and Assumptions document is available at </t>
    </r>
    <r>
      <rPr>
        <sz val="10"/>
        <color rgb="FF0000FF"/>
        <rFont val="Calibri"/>
        <family val="2"/>
        <scheme val="minor"/>
      </rPr>
      <t>https://www.washington.edu/opb/uw-budget/annual-budgets/fy23-annual-review-materials/</t>
    </r>
    <r>
      <rPr>
        <sz val="10"/>
        <rFont val="Calibri"/>
        <family val="2"/>
        <scheme val="minor"/>
      </rPr>
      <t xml:space="preserve">. If you use alternative assumptions, you should briefly explain them in the Annual Review Submission Portal.
</t>
    </r>
  </si>
  <si>
    <t>TOTAL BUDGET AUTHORITY</t>
  </si>
  <si>
    <t xml:space="preserve">  General Operating Fund Provisos</t>
  </si>
  <si>
    <t>Foregone Funds</t>
  </si>
  <si>
    <t>3) Provide full budget authority and expenditure plans for fiscal years 2022-2025 in the green colored cells.
4) The "Opening Balance" row includes carryover. Carryover amounts have been removed from the "temporary budget" line and should not be included in any projections of temporary budget.
5) Student Technology Fee is not to be included in this data</t>
  </si>
  <si>
    <t>3) Provide full budget authority and expenditure plans for fiscal years 2022-2025 in the green colored cells.
4) The Foregone Funds line represents unspent or overspent funds that do not carryover into the 21-23 biennium. Fiscal year special appropriations cannot carryover any funds across fiscal years.  Biennial special appropriations, however, can have unspent or overspent funds at the end of the 1st fiscal year which can carryover into the 2nd fiscal year. This can happen when the funds are distributed over several units.  Some units can underspend and some can overspend as long as the total special apprpropriation nets to zero.  Otherwise, special appropriations cannot be overspent. For FY’s 2022-2025, the assumption is that units will fully spend (not overspend) any special appropriation funds.  Therefore, the Foregone Funds line is not applicable.</t>
  </si>
  <si>
    <r>
      <t xml:space="preserve">  Special State Appropriations - </t>
    </r>
    <r>
      <rPr>
        <b/>
        <u/>
        <sz val="11"/>
        <color rgb="FFFF0000"/>
        <rFont val="Calibri"/>
        <family val="2"/>
      </rPr>
      <t>ROF</t>
    </r>
  </si>
  <si>
    <t xml:space="preserve">3) Provide full revenue and expenditure plans for fiscal years 2022-2025 in the green colored cells.
4) The expenditure amounts provided can be reconciled to FAS. For purposes of this exercise, revenues have been set to equal expenditures. OPB would expect units to apply that same assumption for future fiscal years as the primary purpose of this section of the fiscal vitality reports is to capture and focus on activity rather than sort through the nuances of revenue recognition principles as applied to the variety of grant and contract types across campus. </t>
  </si>
  <si>
    <t xml:space="preserve">  Grants &amp; Contracts Sponsored Projects</t>
  </si>
  <si>
    <t>Revenue</t>
  </si>
  <si>
    <t>TOTAL REVENUES</t>
  </si>
  <si>
    <t xml:space="preserve">  Grants &amp; Contracts Student Aid</t>
  </si>
  <si>
    <t xml:space="preserve">3) Provide full revenue and expenditure plans for fiscal years 2022-2025 in the green colored cells. Budgets in this category may not be cost reimbursable like sponsored projects.  Therefore, revenues may not always equal expenditures. 
4) The "Opening Balance" row reflects the beginning fund balance and is not included in the "revenue" line.  </t>
  </si>
  <si>
    <t xml:space="preserve">  Grants &amp; Contracts Others</t>
  </si>
  <si>
    <t xml:space="preserve">3) Provide full revenue and expenditure plans for fiscal years 2022-2025 in the green colored cells.
4) The "Opening Balance" row reflects the beginning fund balance and is not included in the "revenue" line.  </t>
  </si>
  <si>
    <t xml:space="preserve">  Gifts and Discretionary</t>
  </si>
  <si>
    <t>Self Sustaining Activity</t>
  </si>
  <si>
    <t xml:space="preserve">3) Provide full revenue and expenditure plans for fiscal years 2022-2025 in the green colored cells.
4) This data represents fee based program activity, residing in org 255 Continuum College (UWC2), that has been parsed out into the “home” school/college.  It does not reflect splits or exceptions made by UWC2 based on formulas or designated %’s in MOA’s.
5) The "Opening Balance" row reflects the beginning fund balance and is not included in the "revenue" line.  </t>
  </si>
  <si>
    <t xml:space="preserve">  Practice Plan Dept of Public Assistance</t>
  </si>
  <si>
    <t>University of Washington</t>
  </si>
  <si>
    <t>Summary of Planned GOF/DOF Carryover Balance Usage and Commitments</t>
  </si>
  <si>
    <r>
      <rPr>
        <b/>
        <u/>
        <sz val="11"/>
        <rFont val="Calibri"/>
        <family val="2"/>
      </rPr>
      <t>Instructions</t>
    </r>
    <r>
      <rPr>
        <b/>
        <sz val="11"/>
        <rFont val="Calibri"/>
        <family val="2"/>
      </rPr>
      <t xml:space="preserve">: </t>
    </r>
    <r>
      <rPr>
        <sz val="11"/>
        <rFont val="Calibri"/>
        <family val="2"/>
      </rPr>
      <t>Please provide a list of planned uses of your unit's GOF/DOF carryover balance, by fiscal year. Any amounts entered in the "Uncommitted Carryover Balance Held In Reserve" line should reflect the balance your unit truly has uncommitted to a specific use or uncommitted to a specific ILP loan covenant. For carryover amounts committed to a specific purpose, please select a "category" from the in-cell dropdown list that most closely matches your commitment type. You have the opportunity to provide additional detail in your Annual Review Narrative response, if necessary.</t>
    </r>
  </si>
  <si>
    <t>Biennium 21</t>
  </si>
  <si>
    <t>Biennium 23</t>
  </si>
  <si>
    <t>Beginning GOF/DOF Carryover Balance</t>
  </si>
  <si>
    <r>
      <t>Less: Uncommitted Carryover Balance Held In Reserve</t>
    </r>
    <r>
      <rPr>
        <vertAlign val="superscript"/>
        <sz val="11"/>
        <color theme="1"/>
        <rFont val="Calibri"/>
        <family val="2"/>
      </rPr>
      <t>1</t>
    </r>
  </si>
  <si>
    <t>Equals: Carryover Available For Specific Use</t>
  </si>
  <si>
    <t>Description - Planned Uses of Carryover Balance</t>
  </si>
  <si>
    <t>FTE 
(if applicable)</t>
  </si>
  <si>
    <t>Category (Choose One)</t>
  </si>
  <si>
    <t>Total Commitments of Carryover</t>
  </si>
  <si>
    <t>Remaining Amount to Allocate (Check Figure) - Must = 0 before submitting file</t>
  </si>
  <si>
    <t xml:space="preserve">Uncommitted </t>
  </si>
  <si>
    <t>Faculty Startup Commitments</t>
  </si>
  <si>
    <t>Equipment</t>
  </si>
  <si>
    <t>Facility/Space Investments</t>
  </si>
  <si>
    <t>Professional Development</t>
  </si>
  <si>
    <t>Recruitment</t>
  </si>
  <si>
    <t>Research Initiatives</t>
  </si>
  <si>
    <t>Initiatives, other than Research</t>
  </si>
  <si>
    <t>Temporary Salaries &amp; Benefits</t>
  </si>
  <si>
    <t>Workday HR/FT</t>
  </si>
  <si>
    <t>Other (be specific in description)</t>
  </si>
  <si>
    <t>Category not provided</t>
  </si>
  <si>
    <t>Committed to a Specific Use</t>
  </si>
  <si>
    <t>% Committed</t>
  </si>
  <si>
    <t>% Uncommitted</t>
  </si>
  <si>
    <t>1. Current policy suggests that Seattle units maintain uncommitted reserve levels of 10% of permanent GOF/DOF. This policy is subject to change. Reference https://www.washington.edu/opb/uw-budget/budget-policies/ for details.</t>
  </si>
  <si>
    <t>Carryover Use Categories</t>
  </si>
  <si>
    <t>Debt Covenant Requirement</t>
  </si>
  <si>
    <t>Unit Reviewed</t>
  </si>
  <si>
    <t>Reviewed By</t>
  </si>
  <si>
    <t>FY20</t>
  </si>
  <si>
    <t>FY21</t>
  </si>
  <si>
    <t>FY22</t>
  </si>
  <si>
    <t>FY23</t>
  </si>
  <si>
    <t>FY24</t>
  </si>
  <si>
    <t>FY25</t>
  </si>
  <si>
    <t>Peer Reviewed By:</t>
  </si>
  <si>
    <t>Revenues/Budget Authority</t>
  </si>
  <si>
    <t>Net Change</t>
  </si>
  <si>
    <t>Analyst Confirmations</t>
  </si>
  <si>
    <t>Expenditures</t>
  </si>
  <si>
    <t>General Observations &amp; Reviewer Comments</t>
  </si>
  <si>
    <t>Surplus (Deficit)</t>
  </si>
  <si>
    <t>Qualitative Assessment Observations</t>
  </si>
  <si>
    <t>Total Budget Authority</t>
  </si>
  <si>
    <t>Total Expenditures</t>
  </si>
  <si>
    <t>Alternative Assumptions</t>
  </si>
  <si>
    <t>Special Appropriations - ROF</t>
  </si>
  <si>
    <t>Carryover Usage Plan</t>
  </si>
  <si>
    <t>Outstanding Questions or Concerns</t>
  </si>
  <si>
    <t>Sponsored Projects</t>
  </si>
  <si>
    <t>Student Aid</t>
  </si>
  <si>
    <t>Grants &amp; Contracts - Others</t>
  </si>
  <si>
    <t>Philanthropy - Gifts &amp; Discretionary</t>
  </si>
  <si>
    <t>Summary - Check</t>
  </si>
  <si>
    <t>UWC2 Fee Based Program Totals</t>
  </si>
  <si>
    <t>Consolidated Surplus(Deficit)</t>
  </si>
  <si>
    <t>Summary - Variance (sh/tie to UWC2)</t>
  </si>
  <si>
    <t>CHART DATA</t>
  </si>
  <si>
    <t>GOF &amp; DOF</t>
  </si>
  <si>
    <t>Provisos, Research Grants and Scholarships</t>
  </si>
  <si>
    <t>Grants &amp; Contracts - Other</t>
  </si>
  <si>
    <t xml:space="preserve">  Philanthropy - Gifts &amp; Discretionary</t>
  </si>
  <si>
    <t>Fund Balance</t>
  </si>
  <si>
    <t>Fund Balance as a % of GOF/DOF Revenue</t>
  </si>
  <si>
    <t>Fund Balance as a % of Self Sustaining Expenditures</t>
  </si>
  <si>
    <t>Reviewer</t>
  </si>
  <si>
    <t>Peer Reviewer</t>
  </si>
  <si>
    <t>Unit</t>
  </si>
  <si>
    <t>Tram Nguyen</t>
  </si>
  <si>
    <t>201  Attorney General</t>
  </si>
  <si>
    <t>Lisa McDonald</t>
  </si>
  <si>
    <t>202  Academic &amp; Student Affairs</t>
  </si>
  <si>
    <t>Mary Coffel</t>
  </si>
  <si>
    <t>202  Academic Personnel</t>
  </si>
  <si>
    <t>Judy Gustafson Golisch</t>
  </si>
  <si>
    <t>202  Compliance &amp; Risk Services</t>
  </si>
  <si>
    <t>Jason Campbell</t>
  </si>
  <si>
    <t>202  Executive Office (Pres/Prov)</t>
  </si>
  <si>
    <t>202  Global Affairs</t>
  </si>
  <si>
    <t>202  Office of Planning &amp; Budgeting</t>
  </si>
  <si>
    <t>205  Finance &amp; Administration</t>
  </si>
  <si>
    <t>206  Minority Affairs &amp; Diversity, Office of</t>
  </si>
  <si>
    <t>207  Libraries</t>
  </si>
  <si>
    <t>212  Student Life</t>
  </si>
  <si>
    <t>214  External Affairs</t>
  </si>
  <si>
    <t>215  Advancement, UW</t>
  </si>
  <si>
    <t>216  Research, Office of</t>
  </si>
  <si>
    <t>217  CoMotion</t>
  </si>
  <si>
    <t>252  Built Environments, College of</t>
  </si>
  <si>
    <t>254  Arts &amp; Sciences, College of</t>
  </si>
  <si>
    <t>255  Continuum College</t>
  </si>
  <si>
    <t>256  Foster School of Business</t>
  </si>
  <si>
    <t>258  Education, College of</t>
  </si>
  <si>
    <t>260  Engineering, College of</t>
  </si>
  <si>
    <t>263  Environment, College of the</t>
  </si>
  <si>
    <t>266  Graduate School</t>
  </si>
  <si>
    <t>267  Information School</t>
  </si>
  <si>
    <t>268  Law, School of</t>
  </si>
  <si>
    <t>270  Evans School of Public Affairs</t>
  </si>
  <si>
    <t>272  Social Work, School of</t>
  </si>
  <si>
    <t>282  Undergraduate Academic Affairs</t>
  </si>
  <si>
    <t>301  Health Sciences Administration</t>
  </si>
  <si>
    <t>302  Dentistry, School of</t>
  </si>
  <si>
    <t>304  Medicine, School of</t>
  </si>
  <si>
    <t>306  Nursing, School of</t>
  </si>
  <si>
    <t>308  Pharmacy, School of</t>
  </si>
  <si>
    <t>310  Public Health, School of</t>
  </si>
  <si>
    <t>500  UW Bothell</t>
  </si>
  <si>
    <t>600  UW Tacoma</t>
  </si>
  <si>
    <t>Benefit Rate Assumptions</t>
  </si>
  <si>
    <t>Benefit Assumptions, by Fiscal Year</t>
  </si>
  <si>
    <r>
      <rPr>
        <b/>
        <u/>
        <sz val="10"/>
        <rFont val="Calibri"/>
        <family val="2"/>
        <scheme val="minor"/>
      </rPr>
      <t>Instructions:</t>
    </r>
    <r>
      <rPr>
        <sz val="10"/>
        <rFont val="Calibri"/>
        <family val="2"/>
        <scheme val="minor"/>
      </rPr>
      <t xml:space="preserve">
1)  Please read the instructions on the individual fund source worksheets (purple tabs) and provide the requested budget authority/revenue and expenditure plans for FY's 2022-2025 on those tabs.
2)  All data from the purple "GOF", "GOF Provisos", "DOF", "Special Appropriations" and "Self Sustaining" tabs will automatically calculate for this tab. No input is needed by end users.
3)  The Foregone Proviso/Appropriation Funds line represents unspent or overspent funds that do not carryover into the next biennium. Fiscal year provisos/special appropriations cannot carryover any funds across fiscal years.  Biennial provisos/special appropriations, however, can have unspent or overspent funds at the end of the 1st fiscal year which can carryover into the 2nd fiscal year. This can happen when the funds are distributed over several units.  Some units can underspend and some can overspend as long as the total proviso/special apprpropriation nets to zero.  Otherwise, provisos/special appropriations cannot be overspent. For FY’s 2022-2025, the assumption is that units will fully spend (not overspend) any proviso/special appropriation funds.  Therefore, the Foregone Funds line is not applicable.  </t>
    </r>
  </si>
  <si>
    <t>3) Provide full budget authority and expenditure plans for fiscal years 2022-2025 in the green colored cells.
4) The "Opening Balance" row includes carryover. Carryover amounts have been removed from the "temporary budget" line and should not be included in any projections of temporary budget.
5) The FY21 submitted plan and variance is not accurate for this worksheet and the GOF Provisos worksheet as the FY23 budget cycle split GOF and GOF Provisos into two tabs. In prior cycles, regular GOF and GOF provisos were consolidated into a single tab, with no way of parsing end user plan inputs between proviso and non proviso GOF funds</t>
  </si>
  <si>
    <t>3) Provide full budget authority and expenditure plans for fiscal years 2022-2025 in the green colored cells.
4) The "Opening Balance" row includes carryover. Carryover amounts have been removed from the "temporary budget" line and should not be included in any projections of temporary budget.
5) The FY21 submitted plan and variance is not accurate for this worksheet and the GOF worksheet as the FY23 budget cycle split GOF and GOF Provisos into two tabs. In prior cycles, regular GOF and GOF provisos were consolidated into a single tab, with no way of parsing end user plan inputs between proviso and non proviso GOF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</si>
</sst>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409]* #,##0_);_([$$-409]* \(#,##0\);_([$$-409]* &quot;-&quot;_);_(@_)"/>
    <numFmt numFmtId="165" formatCode="0.0%"/>
    <numFmt numFmtId="166" formatCode="_(* #,##0_);_(* \(#,##0\);_(* &quot;-&quot;??_);_(@_)"/>
    <numFmt numFmtId="167" formatCode="[$-409]m/d/yy\ h:mm\ AM/PM;@"/>
    <numFmt numFmtId="168" formatCode="_(&quot;$&quot;* #,##0_);_(&quot;$&quot;* \(#,##0\);_(&quot;$&quot;* &quot;-&quot;??_);_(@_)"/>
  </numFmts>
  <fonts count="76" x14ac:knownFonts="1">
    <font>
      <sz val="11"/>
      <color theme="1"/>
      <name val="Calibri"/>
      <family val="2"/>
      <scheme val="minor"/>
    </font>
    <font>
      <sz val="11"/>
      <color theme="1"/>
      <name val="Calibri"/>
      <family val="2"/>
      <scheme val="minor"/>
    </font>
    <font>
      <sz val="10"/>
      <name val="Arial"/>
      <family val="2"/>
    </font>
    <font>
      <b/>
      <sz val="10"/>
      <color rgb="FFFF0000"/>
      <name val="Arial"/>
      <family val="2"/>
    </font>
    <font>
      <b/>
      <sz val="14"/>
      <color theme="1"/>
      <name val="Calibri Light"/>
      <family val="1"/>
      <scheme val="major"/>
    </font>
    <font>
      <sz val="10"/>
      <name val="Calibri"/>
      <family val="2"/>
      <scheme val="minor"/>
    </font>
    <font>
      <i/>
      <sz val="11"/>
      <name val="Calibri"/>
      <family val="2"/>
    </font>
    <font>
      <i/>
      <sz val="11"/>
      <name val="Calibri"/>
      <family val="2"/>
      <scheme val="minor"/>
    </font>
    <font>
      <b/>
      <sz val="12"/>
      <name val="Calibri"/>
      <family val="2"/>
    </font>
    <font>
      <sz val="12"/>
      <name val="Arial"/>
      <family val="2"/>
    </font>
    <font>
      <b/>
      <sz val="11"/>
      <name val="Calibri"/>
      <family val="2"/>
    </font>
    <font>
      <sz val="12"/>
      <color rgb="FF0000FF"/>
      <name val="Calibri"/>
      <family val="2"/>
    </font>
    <font>
      <sz val="12"/>
      <name val="Calibri"/>
      <family val="2"/>
    </font>
    <font>
      <sz val="11"/>
      <color rgb="FF0000FF"/>
      <name val="Calibri"/>
      <family val="2"/>
    </font>
    <font>
      <sz val="12"/>
      <color rgb="FF0000FF"/>
      <name val="Arial"/>
      <family val="2"/>
    </font>
    <font>
      <b/>
      <sz val="11"/>
      <name val="Arial"/>
      <family val="2"/>
    </font>
    <font>
      <sz val="11"/>
      <name val="Calibri"/>
      <family val="2"/>
    </font>
    <font>
      <sz val="11"/>
      <name val="Arial"/>
      <family val="2"/>
    </font>
    <font>
      <b/>
      <sz val="12"/>
      <name val="Arial"/>
      <family val="2"/>
    </font>
    <font>
      <sz val="14"/>
      <color theme="1"/>
      <name val="Calibri"/>
      <family val="2"/>
      <scheme val="minor"/>
    </font>
    <font>
      <b/>
      <u/>
      <sz val="10"/>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sz val="11"/>
      <name val="Calibri"/>
      <family val="2"/>
      <scheme val="minor"/>
    </font>
    <font>
      <i/>
      <sz val="10"/>
      <color theme="1"/>
      <name val="Calibri"/>
      <family val="2"/>
      <scheme val="minor"/>
    </font>
    <font>
      <b/>
      <sz val="11"/>
      <color rgb="FFFA7D00"/>
      <name val="Calibri"/>
      <family val="2"/>
      <scheme val="minor"/>
    </font>
    <font>
      <sz val="11"/>
      <color theme="1"/>
      <name val="Calibri"/>
      <family val="2"/>
    </font>
    <font>
      <b/>
      <sz val="12"/>
      <color theme="1"/>
      <name val="Calibri"/>
      <family val="2"/>
    </font>
    <font>
      <sz val="12"/>
      <color theme="1"/>
      <name val="Calibri"/>
      <family val="2"/>
    </font>
    <font>
      <b/>
      <sz val="11"/>
      <color theme="1"/>
      <name val="Calibri"/>
      <family val="2"/>
    </font>
    <font>
      <b/>
      <sz val="12"/>
      <color rgb="FF0000FF"/>
      <name val="Calibri"/>
      <family val="2"/>
    </font>
    <font>
      <b/>
      <sz val="12"/>
      <color rgb="FF0000FF"/>
      <name val="Arial"/>
      <family val="2"/>
    </font>
    <font>
      <b/>
      <i/>
      <sz val="12"/>
      <color rgb="FF7030A0"/>
      <name val="Calibri"/>
      <family val="2"/>
    </font>
    <font>
      <sz val="11"/>
      <color rgb="FF9C6500"/>
      <name val="Calibri"/>
      <family val="2"/>
      <scheme val="minor"/>
    </font>
    <font>
      <sz val="11"/>
      <color rgb="FF3F3F76"/>
      <name val="Calibri"/>
      <family val="2"/>
      <scheme val="minor"/>
    </font>
    <font>
      <b/>
      <sz val="11"/>
      <color rgb="FF3F3F3F"/>
      <name val="Calibri"/>
      <family val="2"/>
      <scheme val="minor"/>
    </font>
    <font>
      <b/>
      <sz val="14"/>
      <color rgb="FFFF0000"/>
      <name val="Calibri"/>
      <family val="2"/>
      <scheme val="minor"/>
    </font>
    <font>
      <b/>
      <sz val="14"/>
      <color rgb="FFFF0000"/>
      <name val="Calibri Light"/>
      <family val="1"/>
      <scheme val="major"/>
    </font>
    <font>
      <sz val="11"/>
      <color rgb="FF0000FF"/>
      <name val="Calibri"/>
      <family val="2"/>
      <scheme val="minor"/>
    </font>
    <font>
      <i/>
      <sz val="11"/>
      <color rgb="FF0000FF"/>
      <name val="Calibri"/>
      <family val="2"/>
      <scheme val="minor"/>
    </font>
    <font>
      <i/>
      <sz val="12"/>
      <color rgb="FF0000FF"/>
      <name val="Calibri"/>
      <family val="2"/>
    </font>
    <font>
      <b/>
      <sz val="11"/>
      <color rgb="FF0000FF"/>
      <name val="Calibri"/>
      <family val="2"/>
      <scheme val="minor"/>
    </font>
    <font>
      <i/>
      <sz val="12"/>
      <name val="Arial"/>
      <family val="2"/>
    </font>
    <font>
      <i/>
      <sz val="11"/>
      <color rgb="FF7030A0"/>
      <name val="Calibri"/>
      <family val="2"/>
    </font>
    <font>
      <b/>
      <u/>
      <sz val="11"/>
      <color rgb="FFFF0000"/>
      <name val="Calibri"/>
      <family val="2"/>
    </font>
    <font>
      <sz val="10"/>
      <color rgb="FFFF0000"/>
      <name val="Arial"/>
      <family val="2"/>
    </font>
    <font>
      <b/>
      <sz val="10"/>
      <name val="Calibri"/>
      <family val="2"/>
      <scheme val="minor"/>
    </font>
    <font>
      <b/>
      <sz val="11"/>
      <name val="Calibri"/>
      <family val="2"/>
      <scheme val="minor"/>
    </font>
    <font>
      <i/>
      <sz val="11"/>
      <color rgb="FF7030A0"/>
      <name val="Calibri"/>
      <family val="2"/>
      <scheme val="minor"/>
    </font>
    <font>
      <i/>
      <sz val="10"/>
      <name val="Arial"/>
      <family val="2"/>
    </font>
    <font>
      <b/>
      <sz val="11"/>
      <color rgb="FF0070C0"/>
      <name val="Calibri"/>
      <family val="2"/>
      <scheme val="minor"/>
    </font>
    <font>
      <i/>
      <sz val="10"/>
      <name val="Calibri"/>
      <family val="2"/>
      <scheme val="minor"/>
    </font>
    <font>
      <i/>
      <sz val="9"/>
      <name val="Arial"/>
      <family val="2"/>
    </font>
    <font>
      <vertAlign val="superscript"/>
      <sz val="11"/>
      <color theme="1"/>
      <name val="Calibri"/>
      <family val="2"/>
    </font>
    <font>
      <b/>
      <u/>
      <sz val="11"/>
      <name val="Calibri"/>
      <family val="2"/>
    </font>
    <font>
      <sz val="10"/>
      <color rgb="FF0000FF"/>
      <name val="Calibri"/>
      <family val="2"/>
      <scheme val="minor"/>
    </font>
    <font>
      <sz val="9"/>
      <name val="Calibri"/>
      <family val="2"/>
    </font>
    <font>
      <i/>
      <vertAlign val="superscript"/>
      <sz val="11"/>
      <color theme="1"/>
      <name val="Calibri"/>
      <family val="2"/>
      <scheme val="minor"/>
    </font>
    <font>
      <sz val="9"/>
      <name val="Arial"/>
      <family val="2"/>
    </font>
    <font>
      <b/>
      <sz val="11"/>
      <color rgb="FF0070C0"/>
      <name val="Arial"/>
      <family val="2"/>
    </font>
    <font>
      <sz val="11"/>
      <color rgb="FFFF0000"/>
      <name val="Calibri"/>
      <family val="2"/>
      <scheme val="minor"/>
    </font>
    <font>
      <i/>
      <sz val="11"/>
      <color rgb="FFFF0000"/>
      <name val="Calibri"/>
      <family val="2"/>
      <scheme val="minor"/>
    </font>
    <font>
      <b/>
      <sz val="11"/>
      <color rgb="FFFF0000"/>
      <name val="Calibri"/>
      <family val="2"/>
      <scheme val="minor"/>
    </font>
    <font>
      <sz val="11"/>
      <color rgb="FFFF0000"/>
      <name val="Calibri"/>
      <family val="2"/>
    </font>
    <font>
      <b/>
      <i/>
      <sz val="11"/>
      <color rgb="FF7030A0"/>
      <name val="Calibri"/>
      <family val="2"/>
    </font>
    <font>
      <b/>
      <sz val="11"/>
      <color rgb="FFFF0000"/>
      <name val="Calibri"/>
      <family val="2"/>
    </font>
    <font>
      <b/>
      <sz val="11"/>
      <color rgb="FF0000FF"/>
      <name val="Calibri"/>
      <family val="2"/>
    </font>
    <font>
      <i/>
      <sz val="11"/>
      <color rgb="FF0000FF"/>
      <name val="Calibri"/>
      <family val="2"/>
    </font>
    <font>
      <sz val="12"/>
      <color rgb="FFFF0000"/>
      <name val="Arial"/>
      <family val="2"/>
    </font>
    <font>
      <i/>
      <sz val="11"/>
      <color rgb="FFFF0000"/>
      <name val="Arial"/>
      <family val="2"/>
    </font>
    <font>
      <b/>
      <sz val="12"/>
      <color rgb="FFFF0000"/>
      <name val="Arial"/>
      <family val="2"/>
    </font>
    <font>
      <b/>
      <sz val="12"/>
      <color rgb="FF000000"/>
      <name val="Arial"/>
      <family val="2"/>
    </font>
    <font>
      <sz val="11"/>
      <color rgb="FF00B050"/>
      <name val="Calibri"/>
      <family val="2"/>
      <scheme val="minor"/>
    </font>
    <font>
      <sz val="8"/>
      <color rgb="FF000000"/>
      <name val="Segoe UI"/>
      <family val="2"/>
    </font>
    <font>
      <sz val="10"/>
      <name val="Calibri"/>
      <family val="2"/>
    </font>
  </fonts>
  <fills count="18">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0" tint="-4.9989318521683403E-2"/>
        <bgColor theme="0" tint="-0.24994659260841701"/>
      </patternFill>
    </fill>
    <fill>
      <patternFill patternType="solid">
        <fgColor rgb="FFF2F2F2"/>
      </patternFill>
    </fill>
    <fill>
      <patternFill patternType="solid">
        <fgColor theme="7" tint="0.79998168889431442"/>
        <bgColor theme="0" tint="-0.24994659260841701"/>
      </patternFill>
    </fill>
    <fill>
      <patternFill patternType="solid">
        <fgColor rgb="FFFFEB9C"/>
      </patternFill>
    </fill>
    <fill>
      <patternFill patternType="solid">
        <fgColor rgb="FFFFCC99"/>
      </patternFill>
    </fill>
    <fill>
      <patternFill patternType="solid">
        <fgColor theme="4"/>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tint="0.59999389629810485"/>
        <bgColor theme="0" tint="-0.24994659260841701"/>
      </patternFill>
    </fill>
    <fill>
      <patternFill patternType="solid">
        <fgColor theme="5" tint="0.59999389629810485"/>
        <bgColor indexed="64"/>
      </patternFill>
    </fill>
    <fill>
      <patternFill patternType="solid">
        <fgColor theme="6" tint="0.79998168889431442"/>
        <bgColor theme="0" tint="-0.24994659260841701"/>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FFFF00"/>
        <bgColor indexed="64"/>
      </patternFill>
    </fill>
  </fills>
  <borders count="35">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auto="1"/>
      </left>
      <right/>
      <top style="thin">
        <color auto="1"/>
      </top>
      <bottom style="thin">
        <color auto="1"/>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top/>
      <bottom/>
      <diagonal/>
    </border>
    <border>
      <left/>
      <right/>
      <top style="thin">
        <color indexed="64"/>
      </top>
      <bottom style="double">
        <color indexed="64"/>
      </bottom>
      <diagonal/>
    </border>
    <border>
      <left style="thin">
        <color rgb="FF3F3F3F"/>
      </left>
      <right style="thin">
        <color rgb="FF3F3F3F"/>
      </right>
      <top style="thin">
        <color rgb="FF3F3F3F"/>
      </top>
      <bottom style="thin">
        <color rgb="FF3F3F3F"/>
      </bottom>
      <diagonal/>
    </border>
    <border>
      <left/>
      <right style="thin">
        <color indexed="64"/>
      </right>
      <top style="thin">
        <color indexed="64"/>
      </top>
      <bottom/>
      <diagonal/>
    </border>
    <border>
      <left/>
      <right style="thin">
        <color indexed="64"/>
      </right>
      <top/>
      <bottom/>
      <diagonal/>
    </border>
    <border>
      <left style="thin">
        <color rgb="FF7F7F7F"/>
      </left>
      <right style="thin">
        <color rgb="FF7F7F7F"/>
      </right>
      <top style="thin">
        <color rgb="FF7F7F7F"/>
      </top>
      <bottom/>
      <diagonal/>
    </border>
    <border>
      <left style="thin">
        <color rgb="FF7F7F7F"/>
      </left>
      <right style="thin">
        <color rgb="FF7F7F7F"/>
      </right>
      <top style="thin">
        <color indexed="64"/>
      </top>
      <bottom style="thin">
        <color indexed="64"/>
      </bottom>
      <diagonal/>
    </border>
    <border>
      <left style="thin">
        <color rgb="FF7F7F7F"/>
      </left>
      <right/>
      <top style="thin">
        <color rgb="FF7F7F7F"/>
      </top>
      <bottom style="thin">
        <color rgb="FF7F7F7F"/>
      </bottom>
      <diagonal/>
    </border>
    <border>
      <left style="thin">
        <color rgb="FF7F7F7F"/>
      </left>
      <right/>
      <top style="thin">
        <color indexed="64"/>
      </top>
      <bottom style="double">
        <color indexed="64"/>
      </bottom>
      <diagonal/>
    </border>
    <border>
      <left/>
      <right style="thin">
        <color rgb="FF7F7F7F"/>
      </right>
      <top style="thin">
        <color rgb="FF7F7F7F"/>
      </top>
      <bottom style="thin">
        <color rgb="FF7F7F7F"/>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rgb="FF7F7F7F"/>
      </top>
      <bottom/>
      <diagonal/>
    </border>
    <border>
      <left/>
      <right style="thin">
        <color indexed="64"/>
      </right>
      <top style="thin">
        <color indexed="64"/>
      </top>
      <bottom style="double">
        <color indexed="64"/>
      </bottom>
      <diagonal/>
    </border>
    <border>
      <left/>
      <right style="thin">
        <color rgb="FF7F7F7F"/>
      </right>
      <top style="thin">
        <color indexed="64"/>
      </top>
      <bottom style="double">
        <color indexed="64"/>
      </bottom>
      <diagonal/>
    </border>
    <border>
      <left/>
      <right style="thin">
        <color rgb="FF7F7F7F"/>
      </right>
      <top style="thin">
        <color rgb="FF7F7F7F"/>
      </top>
      <bottom/>
      <diagonal/>
    </border>
    <border>
      <left style="thin">
        <color rgb="FF7F7F7F"/>
      </left>
      <right/>
      <top style="thin">
        <color indexed="64"/>
      </top>
      <bottom style="thin">
        <color indexed="64"/>
      </bottom>
      <diagonal/>
    </border>
    <border>
      <left/>
      <right style="thin">
        <color rgb="FF7F7F7F"/>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style="thin">
        <color indexed="64"/>
      </left>
      <right style="thin">
        <color indexed="64"/>
      </right>
      <top style="thin">
        <color rgb="FF7F7F7F"/>
      </top>
      <bottom/>
      <diagonal/>
    </border>
    <border>
      <left/>
      <right/>
      <top style="thin">
        <color rgb="FF7F7F7F"/>
      </top>
      <bottom/>
      <diagonal/>
    </border>
    <border>
      <left/>
      <right/>
      <top style="thin">
        <color rgb="FF7F7F7F"/>
      </top>
      <bottom style="thin">
        <color rgb="FF7F7F7F"/>
      </bottom>
      <diagonal/>
    </border>
  </borders>
  <cellStyleXfs count="12">
    <xf numFmtId="0" fontId="0" fillId="0" borderId="0"/>
    <xf numFmtId="0" fontId="2" fillId="0" borderId="0"/>
    <xf numFmtId="0" fontId="1"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26" fillId="5" borderId="10" applyNumberFormat="0" applyAlignment="0" applyProtection="0"/>
    <xf numFmtId="0" fontId="34" fillId="7" borderId="0" applyNumberFormat="0" applyBorder="0" applyAlignment="0" applyProtection="0"/>
    <xf numFmtId="0" fontId="35" fillId="8" borderId="10" applyNumberFormat="0" applyAlignment="0" applyProtection="0"/>
    <xf numFmtId="0" fontId="36" fillId="5" borderId="13" applyNumberFormat="0" applyAlignment="0" applyProtection="0"/>
    <xf numFmtId="44" fontId="1" fillId="0" borderId="0" applyFont="0" applyFill="0" applyBorder="0" applyAlignment="0" applyProtection="0"/>
  </cellStyleXfs>
  <cellXfs count="416">
    <xf numFmtId="0" fontId="0" fillId="0" borderId="0" xfId="0"/>
    <xf numFmtId="0" fontId="2" fillId="0" borderId="0" xfId="1"/>
    <xf numFmtId="0" fontId="4" fillId="3" borderId="0" xfId="2" applyFont="1" applyFill="1" applyAlignment="1">
      <alignment horizontal="center" vertical="center"/>
    </xf>
    <xf numFmtId="0" fontId="2" fillId="3" borderId="0" xfId="1" applyFill="1"/>
    <xf numFmtId="0" fontId="8" fillId="2" borderId="2" xfId="1" applyFont="1" applyFill="1" applyBorder="1" applyAlignment="1">
      <alignment vertical="center" wrapText="1"/>
    </xf>
    <xf numFmtId="0" fontId="9" fillId="3" borderId="0" xfId="1" applyFont="1" applyFill="1"/>
    <xf numFmtId="0" fontId="9" fillId="0" borderId="0" xfId="1" applyFont="1"/>
    <xf numFmtId="0" fontId="8" fillId="2" borderId="3" xfId="1" applyFont="1" applyFill="1" applyBorder="1" applyAlignment="1">
      <alignment vertical="center" wrapText="1"/>
    </xf>
    <xf numFmtId="0" fontId="8" fillId="2" borderId="0" xfId="1" applyFont="1" applyFill="1" applyAlignment="1">
      <alignment horizontal="center" vertical="center" wrapText="1"/>
    </xf>
    <xf numFmtId="0" fontId="14" fillId="3" borderId="0" xfId="1" applyFont="1" applyFill="1"/>
    <xf numFmtId="0" fontId="14" fillId="0" borderId="0" xfId="1" applyFont="1"/>
    <xf numFmtId="0" fontId="15" fillId="3" borderId="0" xfId="1" applyFont="1" applyFill="1"/>
    <xf numFmtId="0" fontId="15" fillId="0" borderId="0" xfId="1" applyFont="1"/>
    <xf numFmtId="0" fontId="17" fillId="3" borderId="0" xfId="1" applyFont="1" applyFill="1"/>
    <xf numFmtId="0" fontId="17" fillId="0" borderId="0" xfId="1" applyFont="1"/>
    <xf numFmtId="0" fontId="18" fillId="3" borderId="0" xfId="1" applyFont="1" applyFill="1"/>
    <xf numFmtId="0" fontId="18" fillId="0" borderId="0" xfId="1" applyFont="1"/>
    <xf numFmtId="49" fontId="3" fillId="3" borderId="0" xfId="1" applyNumberFormat="1" applyFont="1" applyFill="1" applyAlignment="1">
      <alignment horizontal="left"/>
    </xf>
    <xf numFmtId="43" fontId="2" fillId="0" borderId="0" xfId="3" applyFont="1"/>
    <xf numFmtId="0" fontId="8" fillId="2" borderId="6"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6" fillId="0" borderId="0" xfId="1" applyFont="1" applyAlignment="1">
      <alignment horizontal="left" vertical="center"/>
    </xf>
    <xf numFmtId="0" fontId="8" fillId="2" borderId="5" xfId="1" applyFont="1" applyFill="1" applyBorder="1" applyAlignment="1">
      <alignment vertical="center" wrapText="1"/>
    </xf>
    <xf numFmtId="164" fontId="11" fillId="4" borderId="6" xfId="1" applyNumberFormat="1" applyFont="1" applyFill="1" applyBorder="1" applyAlignment="1">
      <alignment vertical="center" wrapText="1"/>
    </xf>
    <xf numFmtId="0" fontId="0" fillId="3" borderId="0" xfId="0" applyFill="1"/>
    <xf numFmtId="164" fontId="8" fillId="0" borderId="6" xfId="1" applyNumberFormat="1" applyFont="1" applyBorder="1" applyAlignment="1">
      <alignment vertical="center" wrapText="1"/>
    </xf>
    <xf numFmtId="0" fontId="21" fillId="0" borderId="0" xfId="0" applyFont="1"/>
    <xf numFmtId="0" fontId="16" fillId="0" borderId="8" xfId="1" applyFont="1" applyBorder="1" applyAlignment="1">
      <alignment horizontal="left" vertical="center" indent="2"/>
    </xf>
    <xf numFmtId="0" fontId="10" fillId="0" borderId="3" xfId="0" applyFont="1" applyBorder="1" applyAlignment="1">
      <alignment horizontal="left" vertical="center" indent="1"/>
    </xf>
    <xf numFmtId="164" fontId="11" fillId="4" borderId="5" xfId="1" applyNumberFormat="1" applyFont="1" applyFill="1" applyBorder="1" applyAlignment="1">
      <alignment vertical="center" wrapText="1"/>
    </xf>
    <xf numFmtId="0" fontId="32" fillId="3" borderId="0" xfId="1" applyFont="1" applyFill="1"/>
    <xf numFmtId="0" fontId="32" fillId="0" borderId="0" xfId="1" applyFont="1"/>
    <xf numFmtId="166" fontId="11" fillId="4" borderId="6" xfId="3" applyNumberFormat="1" applyFont="1" applyFill="1" applyBorder="1" applyAlignment="1">
      <alignment vertical="center" wrapText="1"/>
    </xf>
    <xf numFmtId="166" fontId="11" fillId="2" borderId="0" xfId="3" applyNumberFormat="1" applyFont="1" applyFill="1" applyBorder="1" applyAlignment="1">
      <alignment vertical="center" wrapText="1"/>
    </xf>
    <xf numFmtId="0" fontId="21" fillId="0" borderId="1" xfId="0" applyFont="1" applyBorder="1" applyAlignment="1">
      <alignment horizontal="center"/>
    </xf>
    <xf numFmtId="0" fontId="21" fillId="0" borderId="1" xfId="0" applyFont="1" applyBorder="1"/>
    <xf numFmtId="0" fontId="22" fillId="0" borderId="0" xfId="0" applyFont="1"/>
    <xf numFmtId="0" fontId="0" fillId="9" borderId="0" xfId="0" applyFill="1"/>
    <xf numFmtId="0" fontId="21" fillId="9" borderId="0" xfId="0" applyFont="1" applyFill="1"/>
    <xf numFmtId="0" fontId="21" fillId="3" borderId="0" xfId="0" applyFont="1" applyFill="1"/>
    <xf numFmtId="0" fontId="0" fillId="3" borderId="0" xfId="0" applyFill="1" applyAlignment="1">
      <alignment horizontal="left"/>
    </xf>
    <xf numFmtId="0" fontId="25" fillId="9" borderId="0" xfId="0" applyFont="1" applyFill="1"/>
    <xf numFmtId="0" fontId="25" fillId="0" borderId="0" xfId="0" applyFont="1"/>
    <xf numFmtId="0" fontId="0" fillId="3" borderId="0" xfId="0" applyFill="1" applyAlignment="1">
      <alignment vertical="center"/>
    </xf>
    <xf numFmtId="9" fontId="25" fillId="9" borderId="0" xfId="6" applyFont="1" applyFill="1"/>
    <xf numFmtId="9" fontId="25" fillId="0" borderId="0" xfId="6" applyFont="1"/>
    <xf numFmtId="0" fontId="21" fillId="3" borderId="4" xfId="0" applyFont="1" applyFill="1" applyBorder="1"/>
    <xf numFmtId="0" fontId="0" fillId="3" borderId="4" xfId="0" applyFill="1" applyBorder="1"/>
    <xf numFmtId="0" fontId="21" fillId="3" borderId="0" xfId="0" applyFont="1" applyFill="1" applyAlignment="1">
      <alignment vertical="top"/>
    </xf>
    <xf numFmtId="0" fontId="23" fillId="3" borderId="0" xfId="0" applyFont="1" applyFill="1" applyAlignment="1">
      <alignment vertical="top"/>
    </xf>
    <xf numFmtId="0" fontId="25" fillId="3" borderId="0" xfId="0" applyFont="1" applyFill="1"/>
    <xf numFmtId="9" fontId="25" fillId="3" borderId="0" xfId="6" applyFont="1" applyFill="1"/>
    <xf numFmtId="0" fontId="21" fillId="3" borderId="8" xfId="0" applyFont="1" applyFill="1" applyBorder="1"/>
    <xf numFmtId="0" fontId="0" fillId="3" borderId="5" xfId="0" applyFill="1" applyBorder="1"/>
    <xf numFmtId="0" fontId="21" fillId="0" borderId="0" xfId="0" applyFont="1" applyAlignment="1">
      <alignment horizontal="right"/>
    </xf>
    <xf numFmtId="0" fontId="37" fillId="0" borderId="0" xfId="0" applyFont="1"/>
    <xf numFmtId="164" fontId="11" fillId="0" borderId="6" xfId="1" applyNumberFormat="1" applyFont="1" applyBorder="1" applyAlignment="1">
      <alignment vertical="center" wrapText="1"/>
    </xf>
    <xf numFmtId="166" fontId="31" fillId="0" borderId="6" xfId="3" applyNumberFormat="1" applyFont="1" applyBorder="1" applyAlignment="1">
      <alignment vertical="center" wrapText="1"/>
    </xf>
    <xf numFmtId="0" fontId="30" fillId="0" borderId="8" xfId="0" applyFont="1" applyBorder="1" applyAlignment="1">
      <alignment horizontal="left" vertical="center" wrapText="1" indent="1"/>
    </xf>
    <xf numFmtId="0" fontId="28" fillId="2" borderId="1" xfId="1" applyFont="1" applyFill="1" applyBorder="1" applyAlignment="1">
      <alignment vertical="center" wrapText="1"/>
    </xf>
    <xf numFmtId="0" fontId="21" fillId="10" borderId="10" xfId="7" applyFont="1" applyFill="1" applyAlignment="1">
      <alignment horizontal="left" vertical="center" wrapText="1"/>
    </xf>
    <xf numFmtId="166" fontId="11" fillId="12" borderId="6" xfId="3" applyNumberFormat="1" applyFont="1" applyFill="1" applyBorder="1" applyAlignment="1">
      <alignment vertical="center" wrapText="1"/>
    </xf>
    <xf numFmtId="0" fontId="1" fillId="0" borderId="10" xfId="7" applyFont="1" applyFill="1" applyAlignment="1">
      <alignment horizontal="left" vertical="center" wrapText="1" indent="2"/>
    </xf>
    <xf numFmtId="0" fontId="27" fillId="0" borderId="2" xfId="1" applyFont="1" applyBorder="1" applyAlignment="1">
      <alignment horizontal="left" vertical="center" wrapText="1" indent="1"/>
    </xf>
    <xf numFmtId="164" fontId="41" fillId="4" borderId="5" xfId="1" applyNumberFormat="1" applyFont="1" applyFill="1" applyBorder="1" applyAlignment="1">
      <alignment vertical="center" wrapText="1"/>
    </xf>
    <xf numFmtId="0" fontId="43" fillId="3" borderId="0" xfId="1" applyFont="1" applyFill="1"/>
    <xf numFmtId="0" fontId="43" fillId="0" borderId="0" xfId="1" applyFont="1"/>
    <xf numFmtId="166" fontId="44" fillId="11" borderId="6" xfId="3" applyNumberFormat="1" applyFont="1" applyFill="1" applyBorder="1" applyAlignment="1">
      <alignment vertical="center" wrapText="1"/>
    </xf>
    <xf numFmtId="0" fontId="21" fillId="10" borderId="10" xfId="7" applyFont="1" applyFill="1" applyAlignment="1" applyProtection="1">
      <alignment horizontal="left" vertical="center" wrapText="1"/>
    </xf>
    <xf numFmtId="165" fontId="0" fillId="0" borderId="0" xfId="0" applyNumberFormat="1"/>
    <xf numFmtId="164" fontId="44" fillId="11" borderId="6" xfId="1" applyNumberFormat="1" applyFont="1" applyFill="1" applyBorder="1" applyAlignment="1">
      <alignment vertical="center" wrapText="1"/>
    </xf>
    <xf numFmtId="0" fontId="50" fillId="0" borderId="0" xfId="1" applyFont="1"/>
    <xf numFmtId="0" fontId="24" fillId="0" borderId="0" xfId="0" applyFont="1"/>
    <xf numFmtId="0" fontId="48" fillId="0" borderId="1" xfId="0" applyFont="1" applyBorder="1" applyAlignment="1">
      <alignment horizontal="center"/>
    </xf>
    <xf numFmtId="166" fontId="11" fillId="4" borderId="6" xfId="3" applyNumberFormat="1" applyFont="1" applyFill="1" applyBorder="1" applyAlignment="1" applyProtection="1">
      <alignment vertical="center" wrapText="1"/>
      <protection locked="0"/>
    </xf>
    <xf numFmtId="0" fontId="48" fillId="0" borderId="0" xfId="0" applyFont="1"/>
    <xf numFmtId="0" fontId="48" fillId="0" borderId="0" xfId="0" applyFont="1" applyAlignment="1">
      <alignment horizontal="center"/>
    </xf>
    <xf numFmtId="9" fontId="52" fillId="0" borderId="0" xfId="6" applyFont="1" applyAlignment="1">
      <alignment horizontal="center"/>
    </xf>
    <xf numFmtId="166" fontId="48" fillId="5" borderId="10" xfId="3" applyNumberFormat="1" applyFont="1" applyFill="1" applyBorder="1"/>
    <xf numFmtId="9" fontId="24" fillId="0" borderId="0" xfId="6" applyFont="1"/>
    <xf numFmtId="0" fontId="6" fillId="3" borderId="1" xfId="1" applyFont="1" applyFill="1" applyBorder="1" applyAlignment="1">
      <alignment horizontal="left" vertical="center"/>
    </xf>
    <xf numFmtId="0" fontId="6" fillId="3" borderId="0" xfId="1" applyFont="1" applyFill="1" applyAlignment="1">
      <alignment horizontal="left" vertical="center"/>
    </xf>
    <xf numFmtId="0" fontId="6" fillId="3" borderId="0" xfId="1" applyFont="1" applyFill="1" applyAlignment="1">
      <alignment horizontal="center" vertical="center"/>
    </xf>
    <xf numFmtId="164" fontId="8" fillId="16" borderId="6" xfId="1" applyNumberFormat="1" applyFont="1" applyFill="1" applyBorder="1" applyAlignment="1">
      <alignment vertical="center" wrapText="1"/>
    </xf>
    <xf numFmtId="0" fontId="15" fillId="3" borderId="0" xfId="1" applyFont="1" applyFill="1" applyAlignment="1">
      <alignment horizontal="center"/>
    </xf>
    <xf numFmtId="166" fontId="11" fillId="12" borderId="6" xfId="3" applyNumberFormat="1" applyFont="1" applyFill="1" applyBorder="1" applyAlignment="1" applyProtection="1">
      <alignment vertical="center" wrapText="1"/>
    </xf>
    <xf numFmtId="166" fontId="15" fillId="3" borderId="0" xfId="3" applyNumberFormat="1" applyFont="1" applyFill="1"/>
    <xf numFmtId="166" fontId="8" fillId="2" borderId="0" xfId="3" applyNumberFormat="1" applyFont="1" applyFill="1" applyBorder="1" applyAlignment="1">
      <alignment horizontal="center" vertical="center" wrapText="1"/>
    </xf>
    <xf numFmtId="0" fontId="30" fillId="3" borderId="8" xfId="0" applyFont="1" applyFill="1" applyBorder="1" applyAlignment="1">
      <alignment horizontal="left" vertical="center"/>
    </xf>
    <xf numFmtId="0" fontId="30" fillId="3" borderId="4" xfId="0" applyFont="1" applyFill="1" applyBorder="1" applyAlignment="1">
      <alignment horizontal="left" vertical="center" wrapText="1"/>
    </xf>
    <xf numFmtId="0" fontId="30" fillId="3" borderId="4"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0" fillId="3" borderId="1" xfId="0" applyFont="1" applyFill="1" applyBorder="1" applyAlignment="1">
      <alignment horizontal="center" vertical="center" wrapText="1"/>
    </xf>
    <xf numFmtId="164" fontId="8" fillId="3" borderId="1" xfId="1" applyNumberFormat="1" applyFont="1" applyFill="1" applyBorder="1" applyAlignment="1">
      <alignment horizontal="center" vertical="center" wrapText="1"/>
    </xf>
    <xf numFmtId="164" fontId="31" fillId="0" borderId="6" xfId="1" applyNumberFormat="1" applyFont="1" applyBorder="1" applyAlignment="1">
      <alignment horizontal="center" vertical="center" wrapText="1"/>
    </xf>
    <xf numFmtId="0" fontId="15" fillId="0" borderId="0" xfId="1" applyFont="1" applyAlignment="1">
      <alignment horizontal="center"/>
    </xf>
    <xf numFmtId="1" fontId="27" fillId="0" borderId="8" xfId="1" applyNumberFormat="1" applyFont="1" applyBorder="1" applyAlignment="1">
      <alignment horizontal="left" vertical="center" indent="1"/>
    </xf>
    <xf numFmtId="0" fontId="27" fillId="0" borderId="8" xfId="1" applyFont="1" applyBorder="1" applyAlignment="1">
      <alignment horizontal="left" vertical="center" wrapText="1"/>
    </xf>
    <xf numFmtId="0" fontId="27" fillId="0" borderId="8" xfId="1" applyFont="1" applyBorder="1" applyAlignment="1">
      <alignment horizontal="center" vertical="center" wrapText="1"/>
    </xf>
    <xf numFmtId="0" fontId="21" fillId="13" borderId="17" xfId="7" applyFont="1" applyFill="1" applyBorder="1" applyAlignment="1">
      <alignment vertical="center"/>
    </xf>
    <xf numFmtId="0" fontId="21" fillId="13" borderId="17" xfId="7" applyFont="1" applyFill="1" applyBorder="1" applyAlignment="1">
      <alignment vertical="center" wrapText="1"/>
    </xf>
    <xf numFmtId="0" fontId="21" fillId="13" borderId="17" xfId="7" applyFont="1" applyFill="1" applyBorder="1" applyAlignment="1">
      <alignment horizontal="center" vertical="center" wrapText="1"/>
    </xf>
    <xf numFmtId="166" fontId="12" fillId="2" borderId="4" xfId="3" applyNumberFormat="1" applyFont="1" applyFill="1" applyBorder="1" applyAlignment="1">
      <alignment vertical="center" wrapText="1"/>
    </xf>
    <xf numFmtId="0" fontId="2" fillId="0" borderId="0" xfId="1" applyAlignment="1">
      <alignment horizontal="center"/>
    </xf>
    <xf numFmtId="0" fontId="2" fillId="3" borderId="0" xfId="1" applyFill="1" applyAlignment="1">
      <alignment horizontal="center"/>
    </xf>
    <xf numFmtId="0" fontId="0" fillId="3" borderId="0" xfId="0" applyFill="1" applyAlignment="1">
      <alignment horizontal="left" indent="2"/>
    </xf>
    <xf numFmtId="0" fontId="0" fillId="3" borderId="0" xfId="0" applyFill="1" applyAlignment="1">
      <alignment horizontal="center"/>
    </xf>
    <xf numFmtId="164" fontId="2" fillId="3" borderId="0" xfId="1" applyNumberFormat="1" applyFill="1"/>
    <xf numFmtId="0" fontId="0" fillId="3" borderId="0" xfId="0" applyFill="1" applyAlignment="1">
      <alignment horizontal="left" indent="4"/>
    </xf>
    <xf numFmtId="166" fontId="0" fillId="3" borderId="0" xfId="3" applyNumberFormat="1" applyFont="1" applyFill="1" applyAlignment="1">
      <alignment horizontal="center"/>
    </xf>
    <xf numFmtId="166" fontId="2" fillId="3" borderId="0" xfId="3" applyNumberFormat="1" applyFont="1" applyFill="1"/>
    <xf numFmtId="0" fontId="53" fillId="3" borderId="0" xfId="1" applyFont="1" applyFill="1"/>
    <xf numFmtId="0" fontId="53" fillId="3" borderId="0" xfId="1" applyFont="1" applyFill="1" applyAlignment="1">
      <alignment horizontal="center"/>
    </xf>
    <xf numFmtId="0" fontId="53" fillId="0" borderId="0" xfId="1" applyFont="1"/>
    <xf numFmtId="166" fontId="11" fillId="12" borderId="6" xfId="3" applyNumberFormat="1" applyFont="1" applyFill="1" applyBorder="1" applyAlignment="1" applyProtection="1">
      <alignment wrapText="1"/>
    </xf>
    <xf numFmtId="166" fontId="11" fillId="0" borderId="6" xfId="3" applyNumberFormat="1" applyFont="1" applyBorder="1" applyAlignment="1">
      <alignment wrapText="1"/>
    </xf>
    <xf numFmtId="166" fontId="12" fillId="2" borderId="0" xfId="3" applyNumberFormat="1" applyFont="1" applyFill="1" applyBorder="1" applyAlignment="1">
      <alignment horizontal="center" wrapText="1"/>
    </xf>
    <xf numFmtId="9" fontId="53" fillId="3" borderId="0" xfId="6" applyFont="1" applyFill="1"/>
    <xf numFmtId="0" fontId="50" fillId="3" borderId="0" xfId="1" applyFont="1" applyFill="1"/>
    <xf numFmtId="43" fontId="50" fillId="3" borderId="0" xfId="3" applyFont="1" applyFill="1"/>
    <xf numFmtId="9" fontId="52" fillId="0" borderId="0" xfId="6" applyFont="1" applyFill="1" applyAlignment="1">
      <alignment horizontal="center"/>
    </xf>
    <xf numFmtId="164" fontId="11" fillId="0" borderId="6" xfId="1" quotePrefix="1" applyNumberFormat="1" applyFont="1" applyBorder="1" applyAlignment="1">
      <alignment vertical="center" wrapText="1"/>
    </xf>
    <xf numFmtId="49" fontId="3" fillId="3" borderId="0" xfId="1" applyNumberFormat="1" applyFont="1" applyFill="1" applyAlignment="1" applyProtection="1">
      <alignment horizontal="left"/>
      <protection locked="0"/>
    </xf>
    <xf numFmtId="0" fontId="2" fillId="0" borderId="0" xfId="1" applyProtection="1">
      <protection locked="0"/>
    </xf>
    <xf numFmtId="0" fontId="4" fillId="3" borderId="0" xfId="2" applyFont="1" applyFill="1" applyAlignment="1" applyProtection="1">
      <alignment horizontal="center" vertical="center"/>
      <protection locked="0"/>
    </xf>
    <xf numFmtId="0" fontId="2" fillId="3" borderId="0" xfId="1" applyFill="1" applyProtection="1">
      <protection locked="0"/>
    </xf>
    <xf numFmtId="0" fontId="5" fillId="3" borderId="0" xfId="1" applyFont="1" applyFill="1" applyAlignment="1" applyProtection="1">
      <alignment horizontal="center" vertical="center" wrapText="1"/>
      <protection locked="0"/>
    </xf>
    <xf numFmtId="0" fontId="6" fillId="3" borderId="0" xfId="1" applyFont="1" applyFill="1" applyAlignment="1" applyProtection="1">
      <alignment horizontal="left" vertical="center"/>
      <protection locked="0"/>
    </xf>
    <xf numFmtId="0" fontId="8" fillId="2" borderId="5" xfId="1" applyFont="1" applyFill="1" applyBorder="1" applyAlignment="1" applyProtection="1">
      <alignment vertical="center" wrapText="1"/>
      <protection locked="0"/>
    </xf>
    <xf numFmtId="0" fontId="9" fillId="3" borderId="0" xfId="1" applyFont="1" applyFill="1" applyProtection="1">
      <protection locked="0"/>
    </xf>
    <xf numFmtId="0" fontId="9" fillId="0" borderId="0" xfId="1" applyFont="1" applyProtection="1">
      <protection locked="0"/>
    </xf>
    <xf numFmtId="0" fontId="8" fillId="2" borderId="6" xfId="1" applyFont="1" applyFill="1" applyBorder="1" applyAlignment="1" applyProtection="1">
      <alignment horizontal="center" vertical="center" wrapText="1"/>
      <protection locked="0"/>
    </xf>
    <xf numFmtId="164" fontId="8" fillId="0" borderId="6" xfId="1" applyNumberFormat="1" applyFont="1" applyBorder="1" applyAlignment="1" applyProtection="1">
      <alignment vertical="center" wrapText="1"/>
      <protection locked="0"/>
    </xf>
    <xf numFmtId="164" fontId="11" fillId="4" borderId="6" xfId="1" applyNumberFormat="1" applyFont="1" applyFill="1" applyBorder="1" applyAlignment="1" applyProtection="1">
      <alignment vertical="center" wrapText="1"/>
      <protection locked="0"/>
    </xf>
    <xf numFmtId="0" fontId="14" fillId="3" borderId="0" xfId="1" applyFont="1" applyFill="1" applyProtection="1">
      <protection locked="0"/>
    </xf>
    <xf numFmtId="0" fontId="14" fillId="0" borderId="0" xfId="1" applyFont="1" applyProtection="1">
      <protection locked="0"/>
    </xf>
    <xf numFmtId="166" fontId="14" fillId="3" borderId="0" xfId="3" applyNumberFormat="1" applyFont="1" applyFill="1" applyProtection="1">
      <protection locked="0"/>
    </xf>
    <xf numFmtId="166" fontId="8" fillId="0" borderId="6" xfId="3" applyNumberFormat="1" applyFont="1" applyBorder="1" applyAlignment="1" applyProtection="1">
      <alignment vertical="center" wrapText="1"/>
      <protection locked="0"/>
    </xf>
    <xf numFmtId="166" fontId="9" fillId="3" borderId="0" xfId="3" applyNumberFormat="1" applyFont="1" applyFill="1" applyProtection="1">
      <protection locked="0"/>
    </xf>
    <xf numFmtId="0" fontId="32" fillId="3" borderId="0" xfId="1" applyFont="1" applyFill="1" applyProtection="1">
      <protection locked="0"/>
    </xf>
    <xf numFmtId="0" fontId="32" fillId="0" borderId="0" xfId="1" applyFont="1" applyProtection="1">
      <protection locked="0"/>
    </xf>
    <xf numFmtId="0" fontId="15" fillId="3" borderId="0" xfId="1" applyFont="1" applyFill="1" applyProtection="1">
      <protection locked="0"/>
    </xf>
    <xf numFmtId="0" fontId="15" fillId="0" borderId="0" xfId="1" applyFont="1" applyProtection="1">
      <protection locked="0"/>
    </xf>
    <xf numFmtId="164" fontId="29" fillId="0" borderId="6" xfId="1" applyNumberFormat="1" applyFont="1" applyBorder="1" applyAlignment="1" applyProtection="1">
      <alignment vertical="center" wrapText="1"/>
      <protection locked="0"/>
    </xf>
    <xf numFmtId="0" fontId="17" fillId="3" borderId="0" xfId="1" applyFont="1" applyFill="1" applyProtection="1">
      <protection locked="0"/>
    </xf>
    <xf numFmtId="0" fontId="17" fillId="0" borderId="0" xfId="1" applyFont="1" applyProtection="1">
      <protection locked="0"/>
    </xf>
    <xf numFmtId="166" fontId="17" fillId="3" borderId="0" xfId="3" applyNumberFormat="1" applyFont="1" applyFill="1" applyProtection="1">
      <protection locked="0"/>
    </xf>
    <xf numFmtId="166" fontId="18" fillId="3" borderId="0" xfId="3" applyNumberFormat="1" applyFont="1" applyFill="1" applyProtection="1">
      <protection locked="0"/>
    </xf>
    <xf numFmtId="0" fontId="18" fillId="3" borderId="0" xfId="1" applyFont="1" applyFill="1" applyProtection="1">
      <protection locked="0"/>
    </xf>
    <xf numFmtId="0" fontId="18" fillId="0" borderId="0" xfId="1" applyFont="1" applyProtection="1">
      <protection locked="0"/>
    </xf>
    <xf numFmtId="0" fontId="33" fillId="11" borderId="6" xfId="1" applyFont="1" applyFill="1" applyBorder="1" applyAlignment="1">
      <alignment horizontal="center" vertical="center" wrapText="1"/>
    </xf>
    <xf numFmtId="0" fontId="13" fillId="0" borderId="3" xfId="1" applyFont="1" applyBorder="1" applyAlignment="1">
      <alignment horizontal="left" vertical="center" wrapText="1" indent="2"/>
    </xf>
    <xf numFmtId="0" fontId="1" fillId="0" borderId="10" xfId="7" applyFont="1" applyFill="1" applyAlignment="1" applyProtection="1">
      <alignment horizontal="left" vertical="center" wrapText="1" indent="2"/>
    </xf>
    <xf numFmtId="166" fontId="42" fillId="0" borderId="10" xfId="3" applyNumberFormat="1" applyFont="1" applyFill="1" applyBorder="1" applyAlignment="1" applyProtection="1">
      <alignment vertical="center" wrapText="1"/>
    </xf>
    <xf numFmtId="0" fontId="59" fillId="0" borderId="0" xfId="1" applyFont="1"/>
    <xf numFmtId="0" fontId="60" fillId="0" borderId="0" xfId="1" applyFont="1"/>
    <xf numFmtId="0" fontId="21" fillId="0" borderId="0" xfId="0" applyFont="1" applyAlignment="1">
      <alignment horizontal="center"/>
    </xf>
    <xf numFmtId="0" fontId="8" fillId="2" borderId="6" xfId="1" applyFont="1" applyFill="1" applyBorder="1" applyAlignment="1">
      <alignment vertical="center" wrapText="1"/>
    </xf>
    <xf numFmtId="164" fontId="24" fillId="10" borderId="6" xfId="7" applyNumberFormat="1" applyFont="1" applyFill="1" applyBorder="1" applyAlignment="1">
      <alignment vertical="center" wrapText="1"/>
    </xf>
    <xf numFmtId="164" fontId="24" fillId="10" borderId="6" xfId="7" applyNumberFormat="1" applyFont="1" applyFill="1" applyBorder="1" applyAlignment="1" applyProtection="1">
      <alignment vertical="center" wrapText="1"/>
    </xf>
    <xf numFmtId="0" fontId="21" fillId="10" borderId="18" xfId="7" applyNumberFormat="1" applyFont="1" applyFill="1" applyBorder="1" applyAlignment="1" applyProtection="1">
      <alignment horizontal="left" vertical="center" wrapText="1" indent="1"/>
    </xf>
    <xf numFmtId="166" fontId="24" fillId="10" borderId="6" xfId="7" applyNumberFormat="1" applyFont="1" applyFill="1" applyBorder="1" applyAlignment="1">
      <alignment vertical="center" wrapText="1"/>
    </xf>
    <xf numFmtId="0" fontId="21" fillId="10" borderId="18" xfId="7" applyFont="1" applyFill="1" applyBorder="1" applyAlignment="1" applyProtection="1">
      <alignment horizontal="left" vertical="center" wrapText="1"/>
    </xf>
    <xf numFmtId="164" fontId="42" fillId="10" borderId="20" xfId="7" applyNumberFormat="1" applyFont="1" applyFill="1" applyBorder="1" applyAlignment="1" applyProtection="1">
      <alignment vertical="center" wrapText="1"/>
    </xf>
    <xf numFmtId="164" fontId="42" fillId="10" borderId="6" xfId="7" applyNumberFormat="1" applyFont="1" applyFill="1" applyBorder="1" applyAlignment="1" applyProtection="1">
      <alignment vertical="center" wrapText="1"/>
    </xf>
    <xf numFmtId="164" fontId="31" fillId="4" borderId="5" xfId="1" applyNumberFormat="1" applyFont="1" applyFill="1" applyBorder="1" applyAlignment="1">
      <alignment vertical="center" wrapText="1"/>
    </xf>
    <xf numFmtId="166" fontId="42" fillId="10" borderId="20" xfId="7" applyNumberFormat="1" applyFont="1" applyFill="1" applyBorder="1" applyAlignment="1">
      <alignment vertical="center" wrapText="1"/>
    </xf>
    <xf numFmtId="166" fontId="51" fillId="17" borderId="20" xfId="3" applyNumberFormat="1" applyFont="1" applyFill="1" applyBorder="1" applyAlignment="1">
      <alignment vertical="center" wrapText="1"/>
    </xf>
    <xf numFmtId="166" fontId="42" fillId="10" borderId="6" xfId="7" applyNumberFormat="1" applyFont="1" applyFill="1" applyBorder="1" applyAlignment="1">
      <alignment vertical="center" wrapText="1"/>
    </xf>
    <xf numFmtId="166" fontId="51" fillId="0" borderId="6" xfId="3" applyNumberFormat="1" applyFont="1" applyFill="1" applyBorder="1" applyAlignment="1">
      <alignment vertical="center" wrapText="1"/>
    </xf>
    <xf numFmtId="0" fontId="1" fillId="0" borderId="18" xfId="7" applyFont="1" applyFill="1" applyBorder="1" applyAlignment="1">
      <alignment horizontal="left" vertical="center" wrapText="1" indent="2"/>
    </xf>
    <xf numFmtId="164" fontId="44" fillId="11" borderId="8" xfId="1" applyNumberFormat="1" applyFont="1" applyFill="1" applyBorder="1" applyAlignment="1">
      <alignment vertical="center" wrapText="1"/>
    </xf>
    <xf numFmtId="166" fontId="44" fillId="11" borderId="8" xfId="3" applyNumberFormat="1" applyFont="1" applyFill="1" applyBorder="1" applyAlignment="1">
      <alignment vertical="center" wrapText="1"/>
    </xf>
    <xf numFmtId="164" fontId="44" fillId="11" borderId="5" xfId="1" applyNumberFormat="1" applyFont="1" applyFill="1" applyBorder="1" applyAlignment="1">
      <alignment vertical="center" wrapText="1"/>
    </xf>
    <xf numFmtId="166" fontId="44" fillId="11" borderId="5" xfId="3" applyNumberFormat="1" applyFont="1" applyFill="1" applyBorder="1" applyAlignment="1">
      <alignment vertical="center" wrapText="1"/>
    </xf>
    <xf numFmtId="164" fontId="39" fillId="5" borderId="20" xfId="7" applyNumberFormat="1" applyFont="1" applyBorder="1" applyAlignment="1">
      <alignment vertical="center" wrapText="1"/>
    </xf>
    <xf numFmtId="164" fontId="8" fillId="0" borderId="5" xfId="1" applyNumberFormat="1" applyFont="1" applyBorder="1" applyAlignment="1">
      <alignment vertical="center" wrapText="1"/>
    </xf>
    <xf numFmtId="164" fontId="1" fillId="0" borderId="6" xfId="7" applyNumberFormat="1" applyFont="1" applyFill="1" applyBorder="1" applyAlignment="1">
      <alignment vertical="center" wrapText="1"/>
    </xf>
    <xf numFmtId="164" fontId="39" fillId="0" borderId="6" xfId="7" applyNumberFormat="1" applyFont="1" applyFill="1" applyBorder="1" applyAlignment="1">
      <alignment vertical="center" wrapText="1"/>
    </xf>
    <xf numFmtId="0" fontId="22" fillId="0" borderId="18" xfId="7" applyFont="1" applyFill="1" applyBorder="1" applyAlignment="1">
      <alignment horizontal="left" vertical="center" wrapText="1" indent="2"/>
    </xf>
    <xf numFmtId="164" fontId="61" fillId="0" borderId="20" xfId="7" applyNumberFormat="1" applyFont="1" applyFill="1" applyBorder="1" applyAlignment="1">
      <alignment vertical="center" wrapText="1"/>
    </xf>
    <xf numFmtId="166" fontId="62" fillId="0" borderId="20" xfId="7" applyNumberFormat="1" applyFont="1" applyFill="1" applyBorder="1" applyAlignment="1">
      <alignment vertical="center" wrapText="1"/>
    </xf>
    <xf numFmtId="166" fontId="40" fillId="5" borderId="20" xfId="7" applyNumberFormat="1" applyFont="1" applyBorder="1" applyAlignment="1">
      <alignment vertical="center" wrapText="1"/>
    </xf>
    <xf numFmtId="166" fontId="22" fillId="0" borderId="6" xfId="7" applyNumberFormat="1" applyFont="1" applyFill="1" applyBorder="1" applyAlignment="1">
      <alignment vertical="center" wrapText="1"/>
    </xf>
    <xf numFmtId="166" fontId="40" fillId="0" borderId="6" xfId="7" applyNumberFormat="1" applyFont="1" applyFill="1" applyBorder="1" applyAlignment="1">
      <alignment vertical="center" wrapText="1"/>
    </xf>
    <xf numFmtId="0" fontId="1" fillId="0" borderId="18" xfId="7" applyFont="1" applyFill="1" applyBorder="1" applyAlignment="1" applyProtection="1">
      <alignment horizontal="left" vertical="center" wrapText="1" indent="2"/>
    </xf>
    <xf numFmtId="0" fontId="22" fillId="0" borderId="18" xfId="7" applyFont="1" applyFill="1" applyBorder="1" applyAlignment="1" applyProtection="1">
      <alignment horizontal="left" vertical="center" wrapText="1" indent="2"/>
    </xf>
    <xf numFmtId="166" fontId="40" fillId="5" borderId="20" xfId="7" applyNumberFormat="1" applyFont="1" applyBorder="1" applyAlignment="1" applyProtection="1">
      <alignment vertical="center" wrapText="1"/>
    </xf>
    <xf numFmtId="166" fontId="40" fillId="0" borderId="6" xfId="7" applyNumberFormat="1" applyFont="1" applyFill="1" applyBorder="1" applyAlignment="1" applyProtection="1">
      <alignment vertical="center" wrapText="1"/>
    </xf>
    <xf numFmtId="0" fontId="21" fillId="13" borderId="19" xfId="7" applyFont="1" applyFill="1" applyBorder="1" applyAlignment="1" applyProtection="1">
      <alignment vertical="center" wrapText="1"/>
    </xf>
    <xf numFmtId="164" fontId="42" fillId="13" borderId="26" xfId="7" applyNumberFormat="1" applyFont="1" applyFill="1" applyBorder="1" applyAlignment="1" applyProtection="1">
      <alignment vertical="center" wrapText="1"/>
    </xf>
    <xf numFmtId="166" fontId="31" fillId="4" borderId="5" xfId="3" applyNumberFormat="1" applyFont="1" applyFill="1" applyBorder="1" applyAlignment="1" applyProtection="1">
      <alignment vertical="center" wrapText="1"/>
      <protection locked="0"/>
    </xf>
    <xf numFmtId="164" fontId="31" fillId="4" borderId="5" xfId="1" applyNumberFormat="1" applyFont="1" applyFill="1" applyBorder="1" applyAlignment="1" applyProtection="1">
      <alignment vertical="center" wrapText="1"/>
      <protection locked="0"/>
    </xf>
    <xf numFmtId="166" fontId="42" fillId="10" borderId="20" xfId="7" applyNumberFormat="1" applyFont="1" applyFill="1" applyBorder="1" applyAlignment="1" applyProtection="1">
      <alignment vertical="center" wrapText="1"/>
    </xf>
    <xf numFmtId="166" fontId="42" fillId="0" borderId="16" xfId="3" applyNumberFormat="1" applyFont="1" applyFill="1" applyBorder="1" applyAlignment="1" applyProtection="1">
      <alignment vertical="center" wrapText="1"/>
    </xf>
    <xf numFmtId="164" fontId="24" fillId="13" borderId="6" xfId="7" applyNumberFormat="1" applyFont="1" applyFill="1" applyBorder="1" applyAlignment="1" applyProtection="1">
      <alignment vertical="center" wrapText="1"/>
    </xf>
    <xf numFmtId="164" fontId="42" fillId="13" borderId="6" xfId="7" applyNumberFormat="1" applyFont="1" applyFill="1" applyBorder="1" applyAlignment="1" applyProtection="1">
      <alignment vertical="center" wrapText="1"/>
    </xf>
    <xf numFmtId="166" fontId="42" fillId="10" borderId="6" xfId="7" applyNumberFormat="1" applyFont="1" applyFill="1" applyBorder="1" applyAlignment="1" applyProtection="1">
      <alignment vertical="center" wrapText="1"/>
    </xf>
    <xf numFmtId="166" fontId="24" fillId="10" borderId="6" xfId="7" applyNumberFormat="1" applyFont="1" applyFill="1" applyBorder="1" applyAlignment="1" applyProtection="1">
      <alignment vertical="center" wrapText="1"/>
    </xf>
    <xf numFmtId="164" fontId="42" fillId="10" borderId="20" xfId="7" applyNumberFormat="1" applyFont="1" applyFill="1" applyBorder="1" applyAlignment="1">
      <alignment vertical="center" wrapText="1"/>
    </xf>
    <xf numFmtId="164" fontId="63" fillId="10" borderId="20" xfId="7" applyNumberFormat="1" applyFont="1" applyFill="1" applyBorder="1" applyAlignment="1">
      <alignment vertical="center" wrapText="1"/>
    </xf>
    <xf numFmtId="164" fontId="42" fillId="10" borderId="6" xfId="7" applyNumberFormat="1" applyFont="1" applyFill="1" applyBorder="1" applyAlignment="1">
      <alignment vertical="center" wrapText="1"/>
    </xf>
    <xf numFmtId="166" fontId="63" fillId="10" borderId="20" xfId="7" applyNumberFormat="1" applyFont="1" applyFill="1" applyBorder="1" applyAlignment="1">
      <alignment vertical="center" wrapText="1"/>
    </xf>
    <xf numFmtId="166" fontId="63" fillId="0" borderId="20" xfId="3" applyNumberFormat="1" applyFont="1" applyFill="1" applyBorder="1" applyAlignment="1">
      <alignment vertical="center" wrapText="1"/>
    </xf>
    <xf numFmtId="0" fontId="21" fillId="10" borderId="21" xfId="7" applyFont="1" applyFill="1" applyBorder="1" applyAlignment="1">
      <alignment horizontal="left" vertical="center" wrapText="1"/>
    </xf>
    <xf numFmtId="0" fontId="21" fillId="13" borderId="19" xfId="7" applyFont="1" applyFill="1" applyBorder="1" applyAlignment="1">
      <alignment vertical="center" wrapText="1"/>
    </xf>
    <xf numFmtId="164" fontId="63" fillId="10" borderId="27" xfId="7" applyNumberFormat="1" applyFont="1" applyFill="1" applyBorder="1" applyAlignment="1">
      <alignment vertical="center" wrapText="1"/>
    </xf>
    <xf numFmtId="164" fontId="63" fillId="13" borderId="26" xfId="7" applyNumberFormat="1" applyFont="1" applyFill="1" applyBorder="1" applyAlignment="1">
      <alignment vertical="center" wrapText="1"/>
    </xf>
    <xf numFmtId="164" fontId="42" fillId="10" borderId="27" xfId="7" applyNumberFormat="1" applyFont="1" applyFill="1" applyBorder="1" applyAlignment="1">
      <alignment vertical="center" wrapText="1"/>
    </xf>
    <xf numFmtId="164" fontId="42" fillId="13" borderId="26" xfId="7" applyNumberFormat="1" applyFont="1" applyFill="1" applyBorder="1" applyAlignment="1">
      <alignment vertical="center" wrapText="1"/>
    </xf>
    <xf numFmtId="164" fontId="10" fillId="0" borderId="6" xfId="1" applyNumberFormat="1" applyFont="1" applyBorder="1" applyAlignment="1">
      <alignment vertical="center" wrapText="1"/>
    </xf>
    <xf numFmtId="164" fontId="16" fillId="2" borderId="0" xfId="1" applyNumberFormat="1" applyFont="1" applyFill="1" applyAlignment="1">
      <alignment vertical="center" wrapText="1"/>
    </xf>
    <xf numFmtId="164" fontId="65" fillId="11" borderId="6" xfId="1" applyNumberFormat="1" applyFont="1" applyFill="1" applyBorder="1" applyAlignment="1">
      <alignment vertical="center" wrapText="1"/>
    </xf>
    <xf numFmtId="164" fontId="66" fillId="0" borderId="6" xfId="1" applyNumberFormat="1" applyFont="1" applyBorder="1" applyAlignment="1">
      <alignment vertical="center" wrapText="1"/>
    </xf>
    <xf numFmtId="164" fontId="16" fillId="0" borderId="6" xfId="1" applyNumberFormat="1" applyFont="1" applyBorder="1" applyAlignment="1">
      <alignment vertical="center" wrapText="1"/>
    </xf>
    <xf numFmtId="168" fontId="13" fillId="2" borderId="0" xfId="1" applyNumberFormat="1" applyFont="1" applyFill="1" applyAlignment="1">
      <alignment vertical="center" wrapText="1"/>
    </xf>
    <xf numFmtId="168" fontId="13" fillId="12" borderId="6" xfId="1" applyNumberFormat="1" applyFont="1" applyFill="1" applyBorder="1" applyAlignment="1" applyProtection="1">
      <alignment vertical="center" wrapText="1"/>
      <protection locked="0"/>
    </xf>
    <xf numFmtId="168" fontId="64" fillId="12" borderId="6" xfId="1" applyNumberFormat="1" applyFont="1" applyFill="1" applyBorder="1" applyAlignment="1" applyProtection="1">
      <alignment vertical="center" wrapText="1"/>
      <protection locked="0"/>
    </xf>
    <xf numFmtId="168" fontId="13" fillId="12" borderId="6" xfId="1" applyNumberFormat="1" applyFont="1" applyFill="1" applyBorder="1" applyAlignment="1">
      <alignment vertical="center" wrapText="1"/>
    </xf>
    <xf numFmtId="168" fontId="13" fillId="4" borderId="6" xfId="1" applyNumberFormat="1" applyFont="1" applyFill="1" applyBorder="1" applyAlignment="1">
      <alignment vertical="center" wrapText="1"/>
    </xf>
    <xf numFmtId="166" fontId="16" fillId="0" borderId="6" xfId="3" applyNumberFormat="1" applyFont="1" applyFill="1" applyBorder="1" applyAlignment="1">
      <alignment vertical="center" wrapText="1"/>
    </xf>
    <xf numFmtId="168" fontId="13" fillId="2" borderId="0" xfId="3" applyNumberFormat="1" applyFont="1" applyFill="1" applyBorder="1" applyAlignment="1">
      <alignment vertical="center" wrapText="1"/>
    </xf>
    <xf numFmtId="166" fontId="13" fillId="12" borderId="6" xfId="3" applyNumberFormat="1" applyFont="1" applyFill="1" applyBorder="1" applyAlignment="1">
      <alignment vertical="center" wrapText="1"/>
    </xf>
    <xf numFmtId="166" fontId="64" fillId="12" borderId="6" xfId="3" applyNumberFormat="1" applyFont="1" applyFill="1" applyBorder="1" applyAlignment="1">
      <alignment vertical="center" wrapText="1"/>
    </xf>
    <xf numFmtId="168" fontId="13" fillId="4" borderId="6" xfId="3" applyNumberFormat="1" applyFont="1" applyFill="1" applyBorder="1" applyAlignment="1">
      <alignment vertical="center" wrapText="1"/>
    </xf>
    <xf numFmtId="166" fontId="13" fillId="2" borderId="0" xfId="3" applyNumberFormat="1" applyFont="1" applyFill="1" applyBorder="1" applyAlignment="1">
      <alignment vertical="center" wrapText="1"/>
    </xf>
    <xf numFmtId="166" fontId="13" fillId="4" borderId="6" xfId="3" applyNumberFormat="1" applyFont="1" applyFill="1" applyBorder="1" applyAlignment="1">
      <alignment vertical="center" wrapText="1"/>
    </xf>
    <xf numFmtId="164" fontId="67" fillId="0" borderId="6" xfId="1" applyNumberFormat="1" applyFont="1" applyBorder="1" applyAlignment="1">
      <alignment vertical="center" wrapText="1"/>
    </xf>
    <xf numFmtId="164" fontId="13" fillId="12" borderId="6" xfId="1" applyNumberFormat="1" applyFont="1" applyFill="1" applyBorder="1" applyAlignment="1">
      <alignment vertical="center" wrapText="1"/>
    </xf>
    <xf numFmtId="164" fontId="64" fillId="12" borderId="6" xfId="1" applyNumberFormat="1" applyFont="1" applyFill="1" applyBorder="1" applyAlignment="1">
      <alignment vertical="center" wrapText="1"/>
    </xf>
    <xf numFmtId="164" fontId="13" fillId="4" borderId="6" xfId="1" applyNumberFormat="1" applyFont="1" applyFill="1" applyBorder="1" applyAlignment="1">
      <alignment vertical="center" wrapText="1"/>
    </xf>
    <xf numFmtId="166" fontId="16" fillId="0" borderId="6" xfId="3" applyNumberFormat="1" applyFont="1" applyBorder="1" applyAlignment="1">
      <alignment vertical="center" wrapText="1"/>
    </xf>
    <xf numFmtId="166" fontId="13" fillId="12" borderId="22" xfId="3" applyNumberFormat="1" applyFont="1" applyFill="1" applyBorder="1" applyAlignment="1">
      <alignment vertical="center" wrapText="1"/>
    </xf>
    <xf numFmtId="166" fontId="16" fillId="0" borderId="23" xfId="3" applyNumberFormat="1" applyFont="1" applyFill="1" applyBorder="1" applyAlignment="1">
      <alignment vertical="center" wrapText="1"/>
    </xf>
    <xf numFmtId="166" fontId="13" fillId="12" borderId="23" xfId="3" applyNumberFormat="1" applyFont="1" applyFill="1" applyBorder="1" applyAlignment="1">
      <alignment vertical="center" wrapText="1"/>
    </xf>
    <xf numFmtId="164" fontId="16" fillId="2" borderId="1" xfId="1" applyNumberFormat="1" applyFont="1" applyFill="1" applyBorder="1" applyAlignment="1">
      <alignment vertical="center" wrapText="1"/>
    </xf>
    <xf numFmtId="164" fontId="13" fillId="6" borderId="1" xfId="1" applyNumberFormat="1" applyFont="1" applyFill="1" applyBorder="1" applyAlignment="1">
      <alignment vertical="center" wrapText="1"/>
    </xf>
    <xf numFmtId="164" fontId="64" fillId="6" borderId="1" xfId="1" applyNumberFormat="1" applyFont="1" applyFill="1" applyBorder="1" applyAlignment="1">
      <alignment vertical="center" wrapText="1"/>
    </xf>
    <xf numFmtId="164" fontId="13" fillId="6" borderId="9" xfId="1" applyNumberFormat="1" applyFont="1" applyFill="1" applyBorder="1" applyAlignment="1">
      <alignment vertical="center" wrapText="1"/>
    </xf>
    <xf numFmtId="166" fontId="68" fillId="2" borderId="0" xfId="3" applyNumberFormat="1" applyFont="1" applyFill="1" applyBorder="1" applyAlignment="1">
      <alignment vertical="center" wrapText="1"/>
    </xf>
    <xf numFmtId="166" fontId="13" fillId="2" borderId="0" xfId="3" applyNumberFormat="1" applyFont="1" applyFill="1" applyBorder="1" applyAlignment="1" applyProtection="1">
      <alignment vertical="center" wrapText="1"/>
    </xf>
    <xf numFmtId="166" fontId="10" fillId="0" borderId="6" xfId="3" applyNumberFormat="1" applyFont="1" applyBorder="1" applyAlignment="1">
      <alignment vertical="center" wrapText="1"/>
    </xf>
    <xf numFmtId="0" fontId="0" fillId="0" borderId="18" xfId="7" applyFont="1" applyFill="1" applyBorder="1" applyAlignment="1">
      <alignment horizontal="left" vertical="center" wrapText="1" indent="2"/>
    </xf>
    <xf numFmtId="0" fontId="69" fillId="3" borderId="0" xfId="1" applyFont="1" applyFill="1"/>
    <xf numFmtId="166" fontId="7" fillId="0" borderId="6" xfId="7" applyNumberFormat="1" applyFont="1" applyFill="1" applyBorder="1" applyAlignment="1" applyProtection="1">
      <alignment vertical="center" wrapText="1"/>
    </xf>
    <xf numFmtId="164" fontId="30" fillId="0" borderId="6" xfId="1" applyNumberFormat="1" applyFont="1" applyBorder="1" applyAlignment="1">
      <alignment vertical="center" wrapText="1"/>
    </xf>
    <xf numFmtId="164" fontId="27" fillId="2" borderId="0" xfId="1" applyNumberFormat="1" applyFont="1" applyFill="1" applyAlignment="1">
      <alignment vertical="center" wrapText="1"/>
    </xf>
    <xf numFmtId="168" fontId="13" fillId="4" borderId="6" xfId="11" applyNumberFormat="1" applyFont="1" applyFill="1" applyBorder="1" applyAlignment="1" applyProtection="1">
      <alignment vertical="center" wrapText="1"/>
    </xf>
    <xf numFmtId="168" fontId="13" fillId="2" borderId="0" xfId="11" applyNumberFormat="1" applyFont="1" applyFill="1" applyBorder="1" applyAlignment="1" applyProtection="1">
      <alignment vertical="center" wrapText="1"/>
    </xf>
    <xf numFmtId="166" fontId="13" fillId="4" borderId="6" xfId="3" applyNumberFormat="1" applyFont="1" applyFill="1" applyBorder="1" applyAlignment="1" applyProtection="1">
      <alignment vertical="center" wrapText="1"/>
    </xf>
    <xf numFmtId="166" fontId="13" fillId="0" borderId="6" xfId="3" applyNumberFormat="1" applyFont="1" applyFill="1" applyBorder="1" applyAlignment="1" applyProtection="1">
      <alignment vertical="center" wrapText="1"/>
    </xf>
    <xf numFmtId="166" fontId="67" fillId="0" borderId="6" xfId="3" applyNumberFormat="1" applyFont="1" applyBorder="1" applyAlignment="1" applyProtection="1">
      <alignment vertical="center" wrapText="1"/>
    </xf>
    <xf numFmtId="166" fontId="67" fillId="0" borderId="6" xfId="3" applyNumberFormat="1" applyFont="1" applyFill="1" applyBorder="1" applyAlignment="1" applyProtection="1">
      <alignment vertical="center" wrapText="1"/>
    </xf>
    <xf numFmtId="164" fontId="13" fillId="2" borderId="0" xfId="1" applyNumberFormat="1" applyFont="1" applyFill="1" applyAlignment="1">
      <alignment vertical="center" wrapText="1"/>
    </xf>
    <xf numFmtId="164" fontId="67" fillId="0" borderId="23" xfId="1" applyNumberFormat="1" applyFont="1" applyBorder="1" applyAlignment="1">
      <alignment vertical="center" wrapText="1"/>
    </xf>
    <xf numFmtId="166" fontId="16" fillId="0" borderId="6" xfId="3" applyNumberFormat="1" applyFont="1" applyBorder="1" applyAlignment="1" applyProtection="1">
      <alignment vertical="center" wrapText="1"/>
    </xf>
    <xf numFmtId="164" fontId="13" fillId="6" borderId="0" xfId="1" applyNumberFormat="1" applyFont="1" applyFill="1" applyAlignment="1">
      <alignment vertical="center" wrapText="1"/>
    </xf>
    <xf numFmtId="166" fontId="6" fillId="0" borderId="6" xfId="3" applyNumberFormat="1" applyFont="1" applyBorder="1" applyAlignment="1" applyProtection="1">
      <alignment vertical="center" wrapText="1"/>
    </xf>
    <xf numFmtId="164" fontId="7" fillId="0" borderId="6" xfId="7" applyNumberFormat="1" applyFont="1" applyFill="1" applyBorder="1" applyAlignment="1" applyProtection="1">
      <alignment vertical="center" wrapText="1"/>
    </xf>
    <xf numFmtId="164" fontId="40" fillId="0" borderId="6" xfId="7" applyNumberFormat="1" applyFont="1" applyFill="1" applyBorder="1" applyAlignment="1" applyProtection="1">
      <alignment vertical="center" wrapText="1"/>
    </xf>
    <xf numFmtId="164" fontId="40" fillId="5" borderId="20" xfId="7" applyNumberFormat="1" applyFont="1" applyBorder="1" applyAlignment="1" applyProtection="1">
      <alignment vertical="center" wrapText="1"/>
    </xf>
    <xf numFmtId="0" fontId="1" fillId="0" borderId="0" xfId="7" applyFont="1" applyFill="1" applyBorder="1" applyAlignment="1" applyProtection="1">
      <alignment horizontal="left" vertical="center" wrapText="1" indent="2"/>
    </xf>
    <xf numFmtId="164" fontId="40" fillId="0" borderId="0" xfId="7" applyNumberFormat="1" applyFont="1" applyFill="1" applyBorder="1" applyAlignment="1" applyProtection="1">
      <alignment vertical="center" wrapText="1"/>
    </xf>
    <xf numFmtId="0" fontId="71" fillId="3" borderId="0" xfId="1" applyFont="1" applyFill="1" applyProtection="1">
      <protection locked="0"/>
    </xf>
    <xf numFmtId="0" fontId="63" fillId="0" borderId="0" xfId="0" applyFont="1"/>
    <xf numFmtId="165" fontId="24" fillId="0" borderId="4" xfId="6" applyNumberFormat="1" applyFont="1" applyBorder="1"/>
    <xf numFmtId="166" fontId="69" fillId="3" borderId="0" xfId="3" applyNumberFormat="1" applyFont="1" applyFill="1" applyProtection="1">
      <protection locked="0"/>
    </xf>
    <xf numFmtId="0" fontId="61" fillId="0" borderId="0" xfId="0" applyFont="1"/>
    <xf numFmtId="164" fontId="11" fillId="0" borderId="8" xfId="1" applyNumberFormat="1" applyFont="1" applyBorder="1" applyAlignment="1">
      <alignment vertical="center" wrapText="1"/>
    </xf>
    <xf numFmtId="164" fontId="42" fillId="13" borderId="28" xfId="7" applyNumberFormat="1" applyFont="1" applyFill="1" applyBorder="1" applyAlignment="1">
      <alignment vertical="center" wrapText="1"/>
    </xf>
    <xf numFmtId="166" fontId="31" fillId="0" borderId="5" xfId="3" applyNumberFormat="1" applyFont="1" applyBorder="1" applyAlignment="1">
      <alignment vertical="center" wrapText="1"/>
    </xf>
    <xf numFmtId="166" fontId="11" fillId="12" borderId="5" xfId="3" applyNumberFormat="1" applyFont="1" applyFill="1" applyBorder="1" applyAlignment="1" applyProtection="1">
      <alignment vertical="center" wrapText="1"/>
    </xf>
    <xf numFmtId="166" fontId="11" fillId="12" borderId="5" xfId="3" applyNumberFormat="1" applyFont="1" applyFill="1" applyBorder="1" applyAlignment="1">
      <alignment vertical="center" wrapText="1"/>
    </xf>
    <xf numFmtId="166" fontId="48" fillId="13" borderId="29" xfId="3" applyNumberFormat="1" applyFont="1" applyFill="1" applyBorder="1" applyAlignment="1">
      <alignment vertical="center" wrapText="1"/>
    </xf>
    <xf numFmtId="166" fontId="48" fillId="13" borderId="6" xfId="3" applyNumberFormat="1" applyFont="1" applyFill="1" applyBorder="1" applyAlignment="1">
      <alignment vertical="center" wrapText="1"/>
    </xf>
    <xf numFmtId="9" fontId="2" fillId="3" borderId="0" xfId="6" applyFont="1" applyFill="1"/>
    <xf numFmtId="166" fontId="48" fillId="13" borderId="8" xfId="3" applyNumberFormat="1" applyFont="1" applyFill="1" applyBorder="1" applyAlignment="1">
      <alignment vertical="center" wrapText="1"/>
    </xf>
    <xf numFmtId="0" fontId="73" fillId="3" borderId="0" xfId="0" applyFont="1" applyFill="1"/>
    <xf numFmtId="166" fontId="0" fillId="0" borderId="0" xfId="3" applyNumberFormat="1" applyFont="1"/>
    <xf numFmtId="166" fontId="21" fillId="0" borderId="0" xfId="3" applyNumberFormat="1" applyFont="1"/>
    <xf numFmtId="166" fontId="1" fillId="0" borderId="0" xfId="3" applyNumberFormat="1" applyFont="1"/>
    <xf numFmtId="166" fontId="10" fillId="0" borderId="6" xfId="3" applyNumberFormat="1" applyFont="1" applyBorder="1" applyAlignment="1" applyProtection="1">
      <alignment vertical="center" wrapText="1"/>
    </xf>
    <xf numFmtId="164" fontId="49" fillId="10" borderId="6" xfId="7" applyNumberFormat="1" applyFont="1" applyFill="1" applyBorder="1" applyAlignment="1">
      <alignment vertical="center" wrapText="1"/>
    </xf>
    <xf numFmtId="166" fontId="44" fillId="11" borderId="14" xfId="3" applyNumberFormat="1" applyFont="1" applyFill="1" applyBorder="1" applyAlignment="1">
      <alignment vertical="center" wrapText="1"/>
    </xf>
    <xf numFmtId="166" fontId="49" fillId="10" borderId="6" xfId="7" applyNumberFormat="1" applyFont="1" applyFill="1" applyBorder="1" applyAlignment="1">
      <alignment vertical="center" wrapText="1"/>
    </xf>
    <xf numFmtId="166" fontId="44" fillId="11" borderId="23" xfId="3" applyNumberFormat="1" applyFont="1" applyFill="1" applyBorder="1" applyAlignment="1">
      <alignment vertical="center" wrapText="1"/>
    </xf>
    <xf numFmtId="164" fontId="49" fillId="10" borderId="24" xfId="7" applyNumberFormat="1" applyFont="1" applyFill="1" applyBorder="1" applyAlignment="1">
      <alignment vertical="center" wrapText="1"/>
    </xf>
    <xf numFmtId="164" fontId="49" fillId="10" borderId="21" xfId="7" applyNumberFormat="1" applyFont="1" applyFill="1" applyBorder="1" applyAlignment="1">
      <alignment vertical="center" wrapText="1"/>
    </xf>
    <xf numFmtId="164" fontId="49" fillId="13" borderId="25" xfId="7" applyNumberFormat="1" applyFont="1" applyFill="1" applyBorder="1" applyAlignment="1">
      <alignment vertical="center" wrapText="1"/>
    </xf>
    <xf numFmtId="164" fontId="49" fillId="13" borderId="19" xfId="7" applyNumberFormat="1" applyFont="1" applyFill="1" applyBorder="1" applyAlignment="1">
      <alignment vertical="center" wrapText="1"/>
    </xf>
    <xf numFmtId="166" fontId="16" fillId="2" borderId="0" xfId="3" applyNumberFormat="1" applyFont="1" applyFill="1" applyBorder="1" applyAlignment="1">
      <alignment vertical="center" wrapText="1"/>
    </xf>
    <xf numFmtId="166" fontId="24" fillId="8" borderId="10" xfId="3" applyNumberFormat="1" applyFont="1" applyFill="1" applyBorder="1"/>
    <xf numFmtId="166" fontId="24" fillId="8" borderId="10" xfId="9" applyNumberFormat="1" applyFont="1"/>
    <xf numFmtId="166" fontId="48" fillId="5" borderId="10" xfId="7" applyNumberFormat="1" applyFont="1"/>
    <xf numFmtId="166" fontId="48" fillId="0" borderId="13" xfId="10" applyNumberFormat="1" applyFont="1" applyFill="1"/>
    <xf numFmtId="166" fontId="24" fillId="0" borderId="0" xfId="3" applyNumberFormat="1" applyFont="1"/>
    <xf numFmtId="166" fontId="7" fillId="0" borderId="0" xfId="0" applyNumberFormat="1" applyFont="1"/>
    <xf numFmtId="164" fontId="24" fillId="10" borderId="18" xfId="7" applyNumberFormat="1" applyFont="1" applyFill="1" applyBorder="1" applyAlignment="1" applyProtection="1">
      <alignment vertical="center" wrapText="1"/>
    </xf>
    <xf numFmtId="164" fontId="10" fillId="0" borderId="23" xfId="1" applyNumberFormat="1" applyFont="1" applyBorder="1" applyAlignment="1">
      <alignment vertical="center" wrapText="1"/>
    </xf>
    <xf numFmtId="164" fontId="16" fillId="0" borderId="8" xfId="1" applyNumberFormat="1" applyFont="1" applyBorder="1" applyAlignment="1">
      <alignment vertical="center" wrapText="1"/>
    </xf>
    <xf numFmtId="166" fontId="16" fillId="0" borderId="8" xfId="3" applyNumberFormat="1" applyFont="1" applyBorder="1" applyAlignment="1" applyProtection="1">
      <alignment vertical="center" wrapText="1"/>
    </xf>
    <xf numFmtId="166" fontId="24" fillId="0" borderId="21" xfId="7" applyNumberFormat="1" applyFont="1" applyFill="1" applyBorder="1" applyAlignment="1" applyProtection="1">
      <alignment vertical="center" wrapText="1"/>
    </xf>
    <xf numFmtId="166" fontId="24" fillId="0" borderId="6" xfId="7" applyNumberFormat="1" applyFont="1" applyFill="1" applyBorder="1" applyAlignment="1" applyProtection="1">
      <alignment vertical="center" wrapText="1"/>
    </xf>
    <xf numFmtId="166" fontId="24" fillId="10" borderId="8" xfId="7" applyNumberFormat="1" applyFont="1" applyFill="1" applyBorder="1" applyAlignment="1" applyProtection="1">
      <alignment vertical="center" wrapText="1"/>
    </xf>
    <xf numFmtId="166" fontId="16" fillId="0" borderId="3" xfId="3" applyNumberFormat="1" applyFont="1" applyBorder="1" applyAlignment="1" applyProtection="1">
      <alignment vertical="center" wrapText="1"/>
    </xf>
    <xf numFmtId="166" fontId="16" fillId="0" borderId="2" xfId="3" applyNumberFormat="1" applyFont="1" applyBorder="1" applyAlignment="1" applyProtection="1">
      <alignment vertical="center" wrapText="1"/>
    </xf>
    <xf numFmtId="164" fontId="13" fillId="0" borderId="6" xfId="1" applyNumberFormat="1" applyFont="1" applyBorder="1" applyAlignment="1">
      <alignment vertical="center" wrapText="1"/>
    </xf>
    <xf numFmtId="166" fontId="13" fillId="0" borderId="23" xfId="3" applyNumberFormat="1" applyFont="1" applyFill="1" applyBorder="1" applyAlignment="1" applyProtection="1">
      <alignment vertical="center" wrapText="1"/>
    </xf>
    <xf numFmtId="166" fontId="13" fillId="0" borderId="22" xfId="3" applyNumberFormat="1" applyFont="1" applyFill="1" applyBorder="1" applyAlignment="1" applyProtection="1">
      <alignment vertical="center" wrapText="1"/>
    </xf>
    <xf numFmtId="168" fontId="13" fillId="0" borderId="6" xfId="11" applyNumberFormat="1" applyFont="1" applyFill="1" applyBorder="1" applyAlignment="1" applyProtection="1">
      <alignment vertical="center" wrapText="1"/>
    </xf>
    <xf numFmtId="164" fontId="1" fillId="0" borderId="5" xfId="7" applyNumberFormat="1" applyFont="1" applyFill="1" applyBorder="1" applyAlignment="1">
      <alignment vertical="center" wrapText="1"/>
    </xf>
    <xf numFmtId="166" fontId="22" fillId="0" borderId="5" xfId="7" applyNumberFormat="1" applyFont="1" applyFill="1" applyBorder="1" applyAlignment="1">
      <alignment vertical="center" wrapText="1"/>
    </xf>
    <xf numFmtId="164" fontId="24" fillId="13" borderId="30" xfId="7" applyNumberFormat="1" applyFont="1" applyFill="1" applyBorder="1" applyAlignment="1">
      <alignment vertical="center" wrapText="1"/>
    </xf>
    <xf numFmtId="164" fontId="42" fillId="13" borderId="30" xfId="7" applyNumberFormat="1" applyFont="1" applyFill="1" applyBorder="1" applyAlignment="1">
      <alignment vertical="center" wrapText="1"/>
    </xf>
    <xf numFmtId="164" fontId="49" fillId="10" borderId="22" xfId="7" applyNumberFormat="1" applyFont="1" applyFill="1" applyBorder="1" applyAlignment="1">
      <alignment vertical="center" wrapText="1"/>
    </xf>
    <xf numFmtId="164" fontId="49" fillId="13" borderId="30" xfId="7" applyNumberFormat="1" applyFont="1" applyFill="1" applyBorder="1" applyAlignment="1">
      <alignment vertical="center" wrapText="1"/>
    </xf>
    <xf numFmtId="164" fontId="44" fillId="14" borderId="31" xfId="1" applyNumberFormat="1" applyFont="1" applyFill="1" applyBorder="1" applyAlignment="1">
      <alignment vertical="center" wrapText="1"/>
    </xf>
    <xf numFmtId="166" fontId="64" fillId="12" borderId="5" xfId="3" applyNumberFormat="1" applyFont="1" applyFill="1" applyBorder="1" applyAlignment="1">
      <alignment vertical="center" wrapText="1"/>
    </xf>
    <xf numFmtId="164" fontId="49" fillId="10" borderId="32" xfId="7" applyNumberFormat="1" applyFont="1" applyFill="1" applyBorder="1" applyAlignment="1">
      <alignment vertical="center" wrapText="1"/>
    </xf>
    <xf numFmtId="166" fontId="64" fillId="12" borderId="8" xfId="3" applyNumberFormat="1" applyFont="1" applyFill="1" applyBorder="1" applyAlignment="1">
      <alignment vertical="center" wrapText="1"/>
    </xf>
    <xf numFmtId="164" fontId="63" fillId="10" borderId="33" xfId="7" applyNumberFormat="1" applyFont="1" applyFill="1" applyBorder="1" applyAlignment="1">
      <alignment vertical="center" wrapText="1"/>
    </xf>
    <xf numFmtId="164" fontId="63" fillId="13" borderId="12" xfId="7" applyNumberFormat="1" applyFont="1" applyFill="1" applyBorder="1" applyAlignment="1">
      <alignment vertical="center" wrapText="1"/>
    </xf>
    <xf numFmtId="164" fontId="61" fillId="0" borderId="34" xfId="7" applyNumberFormat="1" applyFont="1" applyFill="1" applyBorder="1" applyAlignment="1">
      <alignment vertical="center" wrapText="1"/>
    </xf>
    <xf numFmtId="166" fontId="62" fillId="0" borderId="34" xfId="7" applyNumberFormat="1" applyFont="1" applyFill="1" applyBorder="1" applyAlignment="1">
      <alignment vertical="center" wrapText="1"/>
    </xf>
    <xf numFmtId="166" fontId="13" fillId="2" borderId="11" xfId="3" applyNumberFormat="1" applyFont="1" applyFill="1" applyBorder="1" applyAlignment="1">
      <alignment vertical="center" wrapText="1"/>
    </xf>
    <xf numFmtId="166" fontId="68" fillId="2" borderId="11" xfId="3" applyNumberFormat="1" applyFont="1" applyFill="1" applyBorder="1" applyAlignment="1">
      <alignment vertical="center" wrapText="1"/>
    </xf>
    <xf numFmtId="164" fontId="10" fillId="15" borderId="6" xfId="1" applyNumberFormat="1" applyFont="1" applyFill="1" applyBorder="1" applyAlignment="1">
      <alignment vertical="center" wrapText="1"/>
    </xf>
    <xf numFmtId="164" fontId="30" fillId="15" borderId="6" xfId="1" applyNumberFormat="1" applyFont="1" applyFill="1" applyBorder="1" applyAlignment="1">
      <alignment vertical="center" wrapText="1"/>
    </xf>
    <xf numFmtId="164" fontId="16" fillId="15" borderId="6" xfId="1" applyNumberFormat="1" applyFont="1" applyFill="1" applyBorder="1" applyAlignment="1">
      <alignment vertical="center" wrapText="1"/>
    </xf>
    <xf numFmtId="164" fontId="27" fillId="15" borderId="6" xfId="1" applyNumberFormat="1" applyFont="1" applyFill="1" applyBorder="1" applyAlignment="1">
      <alignment vertical="center" wrapText="1"/>
    </xf>
    <xf numFmtId="166" fontId="16" fillId="15" borderId="6" xfId="3" applyNumberFormat="1" applyFont="1" applyFill="1" applyBorder="1" applyAlignment="1" applyProtection="1">
      <alignment vertical="center" wrapText="1"/>
    </xf>
    <xf numFmtId="166" fontId="27" fillId="15" borderId="6" xfId="3" applyNumberFormat="1" applyFont="1" applyFill="1" applyBorder="1" applyAlignment="1" applyProtection="1">
      <alignment vertical="center" wrapText="1"/>
    </xf>
    <xf numFmtId="166" fontId="10" fillId="15" borderId="6" xfId="3" applyNumberFormat="1" applyFont="1" applyFill="1" applyBorder="1" applyAlignment="1" applyProtection="1">
      <alignment vertical="center" wrapText="1"/>
    </xf>
    <xf numFmtId="166" fontId="30" fillId="15" borderId="6" xfId="3" applyNumberFormat="1" applyFont="1" applyFill="1" applyBorder="1" applyAlignment="1" applyProtection="1">
      <alignment vertical="center" wrapText="1"/>
    </xf>
    <xf numFmtId="166" fontId="16" fillId="15" borderId="22" xfId="3" applyNumberFormat="1" applyFont="1" applyFill="1" applyBorder="1" applyAlignment="1" applyProtection="1">
      <alignment vertical="center" wrapText="1"/>
    </xf>
    <xf numFmtId="164" fontId="10" fillId="15" borderId="23" xfId="1" applyNumberFormat="1" applyFont="1" applyFill="1" applyBorder="1" applyAlignment="1">
      <alignment vertical="center" wrapText="1"/>
    </xf>
    <xf numFmtId="166" fontId="24" fillId="15" borderId="6" xfId="7" applyNumberFormat="1" applyFont="1" applyFill="1" applyBorder="1" applyAlignment="1" applyProtection="1">
      <alignment vertical="center" wrapText="1"/>
    </xf>
    <xf numFmtId="164" fontId="16" fillId="15" borderId="0" xfId="1" applyNumberFormat="1" applyFont="1" applyFill="1" applyAlignment="1">
      <alignment vertical="center" wrapText="1"/>
    </xf>
    <xf numFmtId="166" fontId="6" fillId="15" borderId="5" xfId="3" applyNumberFormat="1" applyFont="1" applyFill="1" applyBorder="1" applyAlignment="1" applyProtection="1">
      <alignment vertical="center" wrapText="1"/>
    </xf>
    <xf numFmtId="166" fontId="7" fillId="15" borderId="5" xfId="7" applyNumberFormat="1" applyFont="1" applyFill="1" applyBorder="1" applyAlignment="1" applyProtection="1">
      <alignment vertical="center" wrapText="1"/>
    </xf>
    <xf numFmtId="164" fontId="7" fillId="15" borderId="5" xfId="7" applyNumberFormat="1" applyFont="1" applyFill="1" applyBorder="1" applyAlignment="1" applyProtection="1">
      <alignment vertical="center" wrapText="1"/>
    </xf>
    <xf numFmtId="43" fontId="16" fillId="15" borderId="6" xfId="3" applyFont="1" applyFill="1" applyBorder="1" applyAlignment="1" applyProtection="1">
      <alignment vertical="center" wrapText="1"/>
    </xf>
    <xf numFmtId="168" fontId="24" fillId="10" borderId="6" xfId="11" applyNumberFormat="1" applyFont="1" applyFill="1" applyBorder="1" applyAlignment="1" applyProtection="1">
      <alignment vertical="center" wrapText="1"/>
    </xf>
    <xf numFmtId="168" fontId="24" fillId="13" borderId="6" xfId="11" applyNumberFormat="1" applyFont="1" applyFill="1" applyBorder="1" applyAlignment="1" applyProtection="1">
      <alignment vertical="center" wrapText="1"/>
    </xf>
    <xf numFmtId="166" fontId="70" fillId="15" borderId="5" xfId="3" applyNumberFormat="1" applyFont="1" applyFill="1" applyBorder="1" applyProtection="1"/>
    <xf numFmtId="166" fontId="7" fillId="15" borderId="5" xfId="3" applyNumberFormat="1" applyFont="1" applyFill="1" applyBorder="1" applyAlignment="1" applyProtection="1">
      <alignment vertical="center" wrapText="1"/>
    </xf>
    <xf numFmtId="166" fontId="66" fillId="0" borderId="6" xfId="3" applyNumberFormat="1" applyFont="1" applyBorder="1" applyAlignment="1">
      <alignment vertical="center" wrapText="1"/>
    </xf>
    <xf numFmtId="0" fontId="10" fillId="0" borderId="8" xfId="1" applyFont="1" applyBorder="1" applyAlignment="1">
      <alignment vertical="center" wrapText="1"/>
    </xf>
    <xf numFmtId="0" fontId="16" fillId="0" borderId="8" xfId="1" applyFont="1" applyBorder="1" applyAlignment="1">
      <alignment horizontal="left" vertical="center" wrapText="1" indent="2"/>
    </xf>
    <xf numFmtId="0" fontId="27" fillId="0" borderId="8" xfId="1" applyFont="1" applyBorder="1" applyAlignment="1">
      <alignment horizontal="left" vertical="center" wrapText="1" indent="2"/>
    </xf>
    <xf numFmtId="0" fontId="30" fillId="0" borderId="8" xfId="1" applyFont="1" applyBorder="1" applyAlignment="1">
      <alignment vertical="center" wrapText="1"/>
    </xf>
    <xf numFmtId="0" fontId="27" fillId="0" borderId="8" xfId="1" applyFont="1" applyBorder="1" applyAlignment="1">
      <alignment horizontal="left" vertical="center" wrapText="1" indent="1"/>
    </xf>
    <xf numFmtId="0" fontId="10" fillId="0" borderId="8" xfId="1" applyFont="1" applyBorder="1" applyAlignment="1">
      <alignment horizontal="left" vertical="center" wrapText="1"/>
    </xf>
    <xf numFmtId="0" fontId="30" fillId="0" borderId="8" xfId="1" applyFont="1" applyBorder="1" applyAlignment="1">
      <alignment horizontal="left" vertical="center" wrapText="1"/>
    </xf>
    <xf numFmtId="0" fontId="10" fillId="0" borderId="8" xfId="1" applyFont="1" applyBorder="1" applyAlignment="1">
      <alignment horizontal="left" vertical="center" wrapText="1" indent="1"/>
    </xf>
    <xf numFmtId="166" fontId="13" fillId="0" borderId="6" xfId="3" applyNumberFormat="1" applyFont="1" applyBorder="1" applyAlignment="1">
      <alignment vertical="center" wrapText="1"/>
    </xf>
    <xf numFmtId="49" fontId="72" fillId="3" borderId="0" xfId="1" applyNumberFormat="1" applyFont="1" applyFill="1" applyAlignment="1">
      <alignment horizontal="center"/>
    </xf>
    <xf numFmtId="49" fontId="3" fillId="3" borderId="0" xfId="1" applyNumberFormat="1" applyFont="1" applyFill="1" applyAlignment="1">
      <alignment horizontal="center"/>
    </xf>
    <xf numFmtId="0" fontId="8" fillId="2" borderId="6"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20" fillId="0" borderId="0" xfId="1" applyFont="1" applyAlignment="1">
      <alignment horizontal="left" vertical="top" wrapText="1"/>
    </xf>
    <xf numFmtId="0" fontId="38" fillId="3" borderId="0" xfId="2" applyFont="1" applyFill="1" applyAlignment="1">
      <alignment horizontal="center" vertical="center"/>
    </xf>
    <xf numFmtId="0" fontId="5" fillId="0" borderId="0" xfId="1" applyFont="1" applyAlignment="1">
      <alignment horizontal="left" vertical="center" wrapText="1"/>
    </xf>
    <xf numFmtId="0" fontId="19" fillId="0" borderId="0" xfId="0" applyFont="1" applyAlignment="1">
      <alignment horizontal="center"/>
    </xf>
    <xf numFmtId="0" fontId="0" fillId="0" borderId="0" xfId="0" applyAlignment="1"/>
    <xf numFmtId="0" fontId="6" fillId="3" borderId="0" xfId="1" applyFont="1" applyFill="1" applyAlignment="1">
      <alignment horizontal="left" vertical="center"/>
    </xf>
    <xf numFmtId="0" fontId="6" fillId="3" borderId="1" xfId="1" applyFont="1" applyFill="1" applyBorder="1" applyAlignment="1">
      <alignment horizontal="left" vertical="center"/>
    </xf>
    <xf numFmtId="0" fontId="5" fillId="3" borderId="0" xfId="1" applyFont="1" applyFill="1" applyAlignment="1" applyProtection="1">
      <alignment horizontal="left" vertical="top" wrapText="1"/>
      <protection locked="0"/>
    </xf>
    <xf numFmtId="0" fontId="75" fillId="3" borderId="1" xfId="1" applyFont="1" applyFill="1" applyBorder="1" applyAlignment="1">
      <alignment horizontal="left" vertical="top" wrapText="1"/>
    </xf>
    <xf numFmtId="0" fontId="5" fillId="0" borderId="0" xfId="1" applyFont="1" applyAlignment="1" applyProtection="1">
      <alignment horizontal="left" vertical="top" wrapText="1"/>
      <protection locked="0"/>
    </xf>
    <xf numFmtId="0" fontId="57" fillId="3" borderId="1" xfId="1" applyFont="1" applyFill="1" applyBorder="1" applyAlignment="1">
      <alignment horizontal="left" vertical="top" wrapText="1"/>
    </xf>
    <xf numFmtId="0" fontId="30" fillId="3" borderId="1" xfId="0" applyFont="1" applyFill="1" applyBorder="1" applyAlignment="1">
      <alignment horizontal="center" vertical="center" wrapText="1"/>
    </xf>
    <xf numFmtId="0" fontId="46" fillId="3" borderId="0" xfId="1" applyFont="1" applyFill="1" applyAlignment="1">
      <alignment horizontal="left" vertical="top" wrapText="1"/>
    </xf>
    <xf numFmtId="0" fontId="8" fillId="2" borderId="2"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2" borderId="14"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30" fillId="16" borderId="8" xfId="1" applyFont="1" applyFill="1" applyBorder="1" applyAlignment="1">
      <alignment horizontal="left" vertical="center"/>
    </xf>
    <xf numFmtId="0" fontId="30" fillId="16" borderId="4" xfId="1" applyFont="1" applyFill="1" applyBorder="1" applyAlignment="1">
      <alignment horizontal="left" vertical="center"/>
    </xf>
    <xf numFmtId="0" fontId="30" fillId="16" borderId="5" xfId="1" applyFont="1" applyFill="1" applyBorder="1" applyAlignment="1">
      <alignment horizontal="left" vertical="center"/>
    </xf>
    <xf numFmtId="0" fontId="50" fillId="3" borderId="0" xfId="1" applyFont="1" applyFill="1" applyAlignment="1">
      <alignment horizontal="right"/>
    </xf>
    <xf numFmtId="0" fontId="6" fillId="3" borderId="0" xfId="1" applyFont="1" applyFill="1" applyAlignment="1">
      <alignment horizontal="center" vertical="top" wrapText="1"/>
    </xf>
    <xf numFmtId="49" fontId="18" fillId="3" borderId="0" xfId="1" applyNumberFormat="1" applyFont="1" applyFill="1" applyAlignment="1">
      <alignment horizontal="center"/>
    </xf>
    <xf numFmtId="49" fontId="2" fillId="3" borderId="0" xfId="1" applyNumberFormat="1" applyFill="1" applyAlignment="1">
      <alignment horizontal="center"/>
    </xf>
    <xf numFmtId="0" fontId="16" fillId="3" borderId="0" xfId="1" applyFont="1" applyFill="1" applyAlignment="1">
      <alignment horizontal="left" vertical="top" wrapText="1"/>
    </xf>
    <xf numFmtId="0" fontId="27" fillId="3" borderId="8" xfId="0" applyFont="1" applyFill="1" applyBorder="1" applyAlignment="1">
      <alignment horizontal="left" wrapText="1"/>
    </xf>
    <xf numFmtId="0" fontId="27" fillId="3" borderId="4" xfId="0" applyFont="1" applyFill="1" applyBorder="1" applyAlignment="1">
      <alignment horizontal="left" wrapText="1"/>
    </xf>
    <xf numFmtId="0" fontId="27" fillId="3" borderId="5" xfId="0" applyFont="1" applyFill="1" applyBorder="1" applyAlignment="1">
      <alignment horizontal="left" wrapText="1"/>
    </xf>
    <xf numFmtId="0" fontId="21" fillId="0" borderId="0" xfId="0" applyFont="1" applyAlignment="1">
      <alignment horizontal="center"/>
    </xf>
    <xf numFmtId="0" fontId="24" fillId="3" borderId="8" xfId="0" applyFont="1" applyFill="1" applyBorder="1" applyAlignment="1">
      <alignment horizontal="left"/>
    </xf>
    <xf numFmtId="0" fontId="24" fillId="3" borderId="4" xfId="0" applyFont="1" applyFill="1" applyBorder="1" applyAlignment="1">
      <alignment horizontal="left"/>
    </xf>
    <xf numFmtId="0" fontId="24" fillId="3" borderId="5" xfId="0" applyFont="1" applyFill="1" applyBorder="1" applyAlignment="1">
      <alignment horizontal="left"/>
    </xf>
    <xf numFmtId="167" fontId="23" fillId="3" borderId="11" xfId="0" applyNumberFormat="1" applyFont="1" applyFill="1" applyBorder="1" applyAlignment="1">
      <alignment horizontal="center"/>
    </xf>
    <xf numFmtId="167" fontId="23" fillId="3" borderId="0" xfId="0" applyNumberFormat="1" applyFont="1" applyFill="1" applyAlignment="1">
      <alignment horizontal="center"/>
    </xf>
    <xf numFmtId="0" fontId="37" fillId="0" borderId="11" xfId="0" applyFont="1" applyBorder="1" applyAlignment="1">
      <alignment horizontal="center"/>
    </xf>
    <xf numFmtId="0" fontId="37" fillId="0" borderId="0" xfId="0" applyFont="1" applyAlignment="1">
      <alignment horizontal="center"/>
    </xf>
    <xf numFmtId="0" fontId="23" fillId="3" borderId="2" xfId="0" applyFont="1" applyFill="1" applyBorder="1" applyAlignment="1">
      <alignment horizontal="center" vertical="top" wrapText="1"/>
    </xf>
    <xf numFmtId="0" fontId="23" fillId="3" borderId="7" xfId="0" applyFont="1" applyFill="1" applyBorder="1" applyAlignment="1">
      <alignment horizontal="center" vertical="top" wrapText="1"/>
    </xf>
    <xf numFmtId="0" fontId="23" fillId="3" borderId="14" xfId="0" applyFont="1" applyFill="1" applyBorder="1" applyAlignment="1">
      <alignment horizontal="center" vertical="top" wrapText="1"/>
    </xf>
    <xf numFmtId="0" fontId="23" fillId="3" borderId="11" xfId="0" applyFont="1" applyFill="1" applyBorder="1" applyAlignment="1">
      <alignment horizontal="center" vertical="top" wrapText="1"/>
    </xf>
    <xf numFmtId="0" fontId="23" fillId="3" borderId="0" xfId="0" applyFont="1" applyFill="1" applyAlignment="1">
      <alignment horizontal="center" vertical="top" wrapText="1"/>
    </xf>
    <xf numFmtId="0" fontId="23" fillId="3" borderId="15" xfId="0" applyFont="1" applyFill="1" applyBorder="1" applyAlignment="1">
      <alignment horizontal="center" vertical="top" wrapText="1"/>
    </xf>
    <xf numFmtId="0" fontId="23" fillId="3" borderId="3" xfId="0" applyFont="1" applyFill="1" applyBorder="1" applyAlignment="1">
      <alignment horizontal="center" vertical="top" wrapText="1"/>
    </xf>
    <xf numFmtId="0" fontId="23" fillId="3" borderId="1" xfId="0" applyFont="1" applyFill="1" applyBorder="1" applyAlignment="1">
      <alignment horizontal="center" vertical="top" wrapText="1"/>
    </xf>
    <xf numFmtId="0" fontId="23" fillId="3" borderId="9" xfId="0" applyFont="1" applyFill="1" applyBorder="1" applyAlignment="1">
      <alignment horizontal="center" vertical="top" wrapText="1"/>
    </xf>
    <xf numFmtId="0" fontId="34" fillId="7" borderId="0" xfId="8" applyAlignment="1">
      <alignment horizontal="center"/>
    </xf>
    <xf numFmtId="0" fontId="21" fillId="3" borderId="11" xfId="0" applyFont="1" applyFill="1" applyBorder="1" applyAlignment="1">
      <alignment horizontal="center"/>
    </xf>
    <xf numFmtId="0" fontId="21" fillId="3" borderId="0" xfId="0" applyFont="1" applyFill="1" applyAlignment="1">
      <alignment horizontal="center"/>
    </xf>
    <xf numFmtId="0" fontId="21" fillId="3" borderId="15" xfId="0" applyFont="1" applyFill="1" applyBorder="1" applyAlignment="1">
      <alignment horizontal="center"/>
    </xf>
    <xf numFmtId="0" fontId="21" fillId="3" borderId="3" xfId="0" applyFont="1" applyFill="1" applyBorder="1" applyAlignment="1">
      <alignment horizontal="center"/>
    </xf>
    <xf numFmtId="0" fontId="21" fillId="3" borderId="1" xfId="0" applyFont="1" applyFill="1" applyBorder="1" applyAlignment="1">
      <alignment horizontal="center"/>
    </xf>
    <xf numFmtId="0" fontId="21" fillId="3" borderId="9" xfId="0" applyFont="1" applyFill="1" applyBorder="1" applyAlignment="1">
      <alignment horizontal="center"/>
    </xf>
    <xf numFmtId="0" fontId="19" fillId="0" borderId="0" xfId="0" applyFont="1" applyAlignment="1">
      <alignment horizontal="center" vertical="center"/>
    </xf>
  </cellXfs>
  <cellStyles count="12">
    <cellStyle name="Calculation" xfId="7" builtinId="22"/>
    <cellStyle name="Comma" xfId="3" builtinId="3"/>
    <cellStyle name="Currency" xfId="11" builtinId="4"/>
    <cellStyle name="Input" xfId="9" builtinId="20"/>
    <cellStyle name="Neutral" xfId="8" builtinId="28"/>
    <cellStyle name="Normal" xfId="0" builtinId="0"/>
    <cellStyle name="Normal 3 2 2" xfId="4" xr:uid="{00000000-0005-0000-0000-000006000000}"/>
    <cellStyle name="Normal 3 3" xfId="2" xr:uid="{00000000-0005-0000-0000-000007000000}"/>
    <cellStyle name="Normal 4 2 2" xfId="5" xr:uid="{00000000-0005-0000-0000-000008000000}"/>
    <cellStyle name="Normal 6" xfId="1" xr:uid="{00000000-0005-0000-0000-000009000000}"/>
    <cellStyle name="Output" xfId="10" builtinId="21"/>
    <cellStyle name="Percent" xfId="6" builtinId="5"/>
  </cellStyles>
  <dxfs count="0"/>
  <tableStyles count="0" defaultTableStyle="TableStyleMedium2" defaultPivotStyle="PivotStyleLight16"/>
  <colors>
    <mruColors>
      <color rgb="FF4A164A"/>
      <color rgb="FF0000FF"/>
      <color rgb="FFAB57FF"/>
      <color rgb="FFBA75FF"/>
      <color rgb="FF7956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Closing Fund Balance</a:t>
            </a:r>
            <a:r>
              <a:rPr lang="en-US" baseline="0"/>
              <a:t> Summary</a:t>
            </a:r>
            <a:br>
              <a:rPr lang="en-US" baseline="0"/>
            </a:br>
            <a:r>
              <a:rPr lang="en-US" sz="1100" i="1" baseline="0"/>
              <a:t>Historical FY20-21, Forecasted FY22-25</a:t>
            </a:r>
            <a:endParaRPr lang="en-US" sz="1100" i="1"/>
          </a:p>
        </c:rich>
      </c:tx>
      <c:layout>
        <c:manualLayout>
          <c:xMode val="edge"/>
          <c:yMode val="edge"/>
          <c:x val="0.36445366181615141"/>
          <c:y val="8.752733218988791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5179757740123296E-2"/>
          <c:y val="0.12405540549046778"/>
          <c:w val="0.90890128422803884"/>
          <c:h val="0.66564760074806761"/>
        </c:manualLayout>
      </c:layout>
      <c:lineChart>
        <c:grouping val="standard"/>
        <c:varyColors val="0"/>
        <c:ser>
          <c:idx val="0"/>
          <c:order val="0"/>
          <c:tx>
            <c:strRef>
              <c:f>'Fund Balance Summary'!$A$29</c:f>
              <c:strCache>
                <c:ptCount val="1"/>
                <c:pt idx="0">
                  <c:v>GOF</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'Fund Balance Summary'!$B$28:$G$28</c:f>
              <c:strCache>
                <c:ptCount val="6"/>
                <c:pt idx="0">
                  <c:v>FY2020 </c:v>
                </c:pt>
                <c:pt idx="1">
                  <c:v>FY2021</c:v>
                </c:pt>
                <c:pt idx="2">
                  <c:v>FY2022</c:v>
                </c:pt>
                <c:pt idx="3">
                  <c:v>FY2023</c:v>
                </c:pt>
                <c:pt idx="4">
                  <c:v>FY2024</c:v>
                </c:pt>
                <c:pt idx="5">
                  <c:v>FY2025</c:v>
                </c:pt>
              </c:strCache>
            </c:strRef>
          </c:cat>
          <c:val>
            <c:numRef>
              <c:f>'Fund Balance Summary'!$B$29:$G$29</c:f>
              <c:numCache>
                <c:formatCode>_(* #,##0_);_(* \(#,##0\);_(* "-"??_);_(@_)</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0-780A-46D3-9AFC-BF2B18C92FA5}"/>
            </c:ext>
          </c:extLst>
        </c:ser>
        <c:ser>
          <c:idx val="1"/>
          <c:order val="1"/>
          <c:tx>
            <c:strRef>
              <c:f>'Fund Balance Summary'!$A$30</c:f>
              <c:strCache>
                <c:ptCount val="1"/>
                <c:pt idx="0">
                  <c:v>GOF Provisos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'Fund Balance Summary'!$B$28:$G$28</c:f>
              <c:strCache>
                <c:ptCount val="6"/>
                <c:pt idx="0">
                  <c:v>FY2020 </c:v>
                </c:pt>
                <c:pt idx="1">
                  <c:v>FY2021</c:v>
                </c:pt>
                <c:pt idx="2">
                  <c:v>FY2022</c:v>
                </c:pt>
                <c:pt idx="3">
                  <c:v>FY2023</c:v>
                </c:pt>
                <c:pt idx="4">
                  <c:v>FY2024</c:v>
                </c:pt>
                <c:pt idx="5">
                  <c:v>FY2025</c:v>
                </c:pt>
              </c:strCache>
            </c:strRef>
          </c:cat>
          <c:val>
            <c:numRef>
              <c:f>'Fund Balance Summary'!$B$30:$G$30</c:f>
              <c:numCache>
                <c:formatCode>_(* #,##0_);_(* \(#,##0\);_(* "-"??_);_(@_)</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1-780A-46D3-9AFC-BF2B18C92FA5}"/>
            </c:ext>
          </c:extLst>
        </c:ser>
        <c:ser>
          <c:idx val="2"/>
          <c:order val="2"/>
          <c:tx>
            <c:strRef>
              <c:f>'Fund Balance Summary'!$A$31</c:f>
              <c:strCache>
                <c:ptCount val="1"/>
                <c:pt idx="0">
                  <c:v>DOF</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'Fund Balance Summary'!$B$28:$G$28</c:f>
              <c:strCache>
                <c:ptCount val="6"/>
                <c:pt idx="0">
                  <c:v>FY2020 </c:v>
                </c:pt>
                <c:pt idx="1">
                  <c:v>FY2021</c:v>
                </c:pt>
                <c:pt idx="2">
                  <c:v>FY2022</c:v>
                </c:pt>
                <c:pt idx="3">
                  <c:v>FY2023</c:v>
                </c:pt>
                <c:pt idx="4">
                  <c:v>FY2024</c:v>
                </c:pt>
                <c:pt idx="5">
                  <c:v>FY2025</c:v>
                </c:pt>
              </c:strCache>
            </c:strRef>
          </c:cat>
          <c:val>
            <c:numRef>
              <c:f>'Fund Balance Summary'!$B$31:$G$31</c:f>
              <c:numCache>
                <c:formatCode>_(* #,##0_);_(* \(#,##0\);_(* "-"??_);_(@_)</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780A-46D3-9AFC-BF2B18C92FA5}"/>
            </c:ext>
          </c:extLst>
        </c:ser>
        <c:ser>
          <c:idx val="3"/>
          <c:order val="3"/>
          <c:tx>
            <c:strRef>
              <c:f>'Fund Balance Summary'!$A$32</c:f>
              <c:strCache>
                <c:ptCount val="1"/>
                <c:pt idx="0">
                  <c:v>Special State Appropriations</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f>'Fund Balance Summary'!$B$28:$G$28</c:f>
              <c:strCache>
                <c:ptCount val="6"/>
                <c:pt idx="0">
                  <c:v>FY2020 </c:v>
                </c:pt>
                <c:pt idx="1">
                  <c:v>FY2021</c:v>
                </c:pt>
                <c:pt idx="2">
                  <c:v>FY2022</c:v>
                </c:pt>
                <c:pt idx="3">
                  <c:v>FY2023</c:v>
                </c:pt>
                <c:pt idx="4">
                  <c:v>FY2024</c:v>
                </c:pt>
                <c:pt idx="5">
                  <c:v>FY2025</c:v>
                </c:pt>
              </c:strCache>
            </c:strRef>
          </c:cat>
          <c:val>
            <c:numRef>
              <c:f>'Fund Balance Summary'!$B$32:$G$32</c:f>
              <c:numCache>
                <c:formatCode>_(* #,##0_);_(* \(#,##0\);_(* "-"??_);_(@_)</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780A-46D3-9AFC-BF2B18C92FA5}"/>
            </c:ext>
          </c:extLst>
        </c:ser>
        <c:ser>
          <c:idx val="7"/>
          <c:order val="4"/>
          <c:tx>
            <c:strRef>
              <c:f>'Fund Balance Summary'!$A$33</c:f>
              <c:strCache>
                <c:ptCount val="1"/>
                <c:pt idx="0">
                  <c:v>Practice Plan</c:v>
                </c:pt>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cat>
            <c:strRef>
              <c:f>'Fund Balance Summary'!$B$28:$G$28</c:f>
              <c:strCache>
                <c:ptCount val="6"/>
                <c:pt idx="0">
                  <c:v>FY2020 </c:v>
                </c:pt>
                <c:pt idx="1">
                  <c:v>FY2021</c:v>
                </c:pt>
                <c:pt idx="2">
                  <c:v>FY2022</c:v>
                </c:pt>
                <c:pt idx="3">
                  <c:v>FY2023</c:v>
                </c:pt>
                <c:pt idx="4">
                  <c:v>FY2024</c:v>
                </c:pt>
                <c:pt idx="5">
                  <c:v>FY2025</c:v>
                </c:pt>
              </c:strCache>
            </c:strRef>
          </c:cat>
          <c:val>
            <c:numRef>
              <c:f>'Fund Balance Summary'!$B$33:$G$33</c:f>
              <c:numCache>
                <c:formatCode>_(* #,##0_);_(* \(#,##0\);_(* "-"??_);_(@_)</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7-780A-46D3-9AFC-BF2B18C92FA5}"/>
            </c:ext>
          </c:extLst>
        </c:ser>
        <c:ser>
          <c:idx val="8"/>
          <c:order val="5"/>
          <c:tx>
            <c:strRef>
              <c:f>'Fund Balance Summary'!$A$34</c:f>
              <c:strCache>
                <c:ptCount val="1"/>
                <c:pt idx="0">
                  <c:v>Gifts and Discretionary</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strRef>
              <c:f>'Fund Balance Summary'!$B$28:$G$28</c:f>
              <c:strCache>
                <c:ptCount val="6"/>
                <c:pt idx="0">
                  <c:v>FY2020 </c:v>
                </c:pt>
                <c:pt idx="1">
                  <c:v>FY2021</c:v>
                </c:pt>
                <c:pt idx="2">
                  <c:v>FY2022</c:v>
                </c:pt>
                <c:pt idx="3">
                  <c:v>FY2023</c:v>
                </c:pt>
                <c:pt idx="4">
                  <c:v>FY2024</c:v>
                </c:pt>
                <c:pt idx="5">
                  <c:v>FY2025</c:v>
                </c:pt>
              </c:strCache>
            </c:strRef>
          </c:cat>
          <c:val>
            <c:numRef>
              <c:f>'Fund Balance Summary'!$B$34:$G$34</c:f>
              <c:numCache>
                <c:formatCode>_(* #,##0_);_(* \(#,##0\);_(* "-"??_);_(@_)</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8-780A-46D3-9AFC-BF2B18C92FA5}"/>
            </c:ext>
          </c:extLst>
        </c:ser>
        <c:ser>
          <c:idx val="9"/>
          <c:order val="6"/>
          <c:tx>
            <c:strRef>
              <c:f>'Fund Balance Summary'!$A$35</c:f>
              <c:strCache>
                <c:ptCount val="1"/>
                <c:pt idx="0">
                  <c:v>Other Grants-Contracts</c:v>
                </c:pt>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cat>
            <c:strRef>
              <c:f>'Fund Balance Summary'!$B$28:$G$28</c:f>
              <c:strCache>
                <c:ptCount val="6"/>
                <c:pt idx="0">
                  <c:v>FY2020 </c:v>
                </c:pt>
                <c:pt idx="1">
                  <c:v>FY2021</c:v>
                </c:pt>
                <c:pt idx="2">
                  <c:v>FY2022</c:v>
                </c:pt>
                <c:pt idx="3">
                  <c:v>FY2023</c:v>
                </c:pt>
                <c:pt idx="4">
                  <c:v>FY2024</c:v>
                </c:pt>
                <c:pt idx="5">
                  <c:v>FY2025</c:v>
                </c:pt>
              </c:strCache>
            </c:strRef>
          </c:cat>
          <c:val>
            <c:numRef>
              <c:f>'Fund Balance Summary'!$B$35:$G$35</c:f>
              <c:numCache>
                <c:formatCode>_(* #,##0_);_(* \(#,##0\);_(* "-"??_);_(@_)</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9-780A-46D3-9AFC-BF2B18C92FA5}"/>
            </c:ext>
          </c:extLst>
        </c:ser>
        <c:ser>
          <c:idx val="10"/>
          <c:order val="7"/>
          <c:tx>
            <c:strRef>
              <c:f>'Fund Balance Summary'!$A$36</c:f>
              <c:strCache>
                <c:ptCount val="1"/>
                <c:pt idx="0">
                  <c:v>UWC2 Fee Based Programs</c:v>
                </c:pt>
              </c:strCache>
            </c:strRef>
          </c:tx>
          <c:spPr>
            <a:ln w="28575"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cat>
            <c:strRef>
              <c:f>'Fund Balance Summary'!$B$28:$G$28</c:f>
              <c:strCache>
                <c:ptCount val="6"/>
                <c:pt idx="0">
                  <c:v>FY2020 </c:v>
                </c:pt>
                <c:pt idx="1">
                  <c:v>FY2021</c:v>
                </c:pt>
                <c:pt idx="2">
                  <c:v>FY2022</c:v>
                </c:pt>
                <c:pt idx="3">
                  <c:v>FY2023</c:v>
                </c:pt>
                <c:pt idx="4">
                  <c:v>FY2024</c:v>
                </c:pt>
                <c:pt idx="5">
                  <c:v>FY2025</c:v>
                </c:pt>
              </c:strCache>
            </c:strRef>
          </c:cat>
          <c:val>
            <c:numRef>
              <c:f>'Fund Balance Summary'!$B$36:$G$36</c:f>
              <c:numCache>
                <c:formatCode>_(* #,##0_);_(* \(#,##0\);_(* "-"??_);_(@_)</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A-780A-46D3-9AFC-BF2B18C92FA5}"/>
            </c:ext>
          </c:extLst>
        </c:ser>
        <c:ser>
          <c:idx val="11"/>
          <c:order val="8"/>
          <c:tx>
            <c:strRef>
              <c:f>'Fund Balance Summary'!$A$37</c:f>
              <c:strCache>
                <c:ptCount val="1"/>
                <c:pt idx="0">
                  <c:v>Self Sustaining</c:v>
                </c:pt>
              </c:strCache>
            </c:strRef>
          </c:tx>
          <c:spPr>
            <a:ln w="28575"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cat>
            <c:strRef>
              <c:f>'Fund Balance Summary'!$B$28:$G$28</c:f>
              <c:strCache>
                <c:ptCount val="6"/>
                <c:pt idx="0">
                  <c:v>FY2020 </c:v>
                </c:pt>
                <c:pt idx="1">
                  <c:v>FY2021</c:v>
                </c:pt>
                <c:pt idx="2">
                  <c:v>FY2022</c:v>
                </c:pt>
                <c:pt idx="3">
                  <c:v>FY2023</c:v>
                </c:pt>
                <c:pt idx="4">
                  <c:v>FY2024</c:v>
                </c:pt>
                <c:pt idx="5">
                  <c:v>FY2025</c:v>
                </c:pt>
              </c:strCache>
            </c:strRef>
          </c:cat>
          <c:val>
            <c:numRef>
              <c:f>'Fund Balance Summary'!$B$37:$G$37</c:f>
              <c:numCache>
                <c:formatCode>_(* #,##0_);_(* \(#,##0\);_(* "-"??_);_(@_)</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0-C6B8-40F9-AE38-2DE52EBE98B0}"/>
            </c:ext>
          </c:extLst>
        </c:ser>
        <c:ser>
          <c:idx val="4"/>
          <c:order val="9"/>
          <c:tx>
            <c:strRef>
              <c:f>'Fund Balance Summary'!$A$39</c:f>
              <c:strCache>
                <c:ptCount val="1"/>
                <c:pt idx="0">
                  <c:v>GOF/DOF Fund Balance (Excludes Provisos)</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f>'Fund Balance Summary'!$B$28:$G$28</c:f>
              <c:strCache>
                <c:ptCount val="6"/>
                <c:pt idx="0">
                  <c:v>FY2020 </c:v>
                </c:pt>
                <c:pt idx="1">
                  <c:v>FY2021</c:v>
                </c:pt>
                <c:pt idx="2">
                  <c:v>FY2022</c:v>
                </c:pt>
                <c:pt idx="3">
                  <c:v>FY2023</c:v>
                </c:pt>
                <c:pt idx="4">
                  <c:v>FY2024</c:v>
                </c:pt>
                <c:pt idx="5">
                  <c:v>FY2025</c:v>
                </c:pt>
              </c:strCache>
            </c:strRef>
          </c:cat>
          <c:val>
            <c:numRef>
              <c:f>'Fund Balance Summary'!$B$39:$G$39</c:f>
              <c:numCache>
                <c:formatCode>_(* #,##0_);_(* \(#,##0\);_(* "-"??_);_(@_)</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0-6891-4647-B182-44E900E6C4E2}"/>
            </c:ext>
          </c:extLst>
        </c:ser>
        <c:ser>
          <c:idx val="5"/>
          <c:order val="10"/>
          <c:tx>
            <c:strRef>
              <c:f>'Fund Balance Summary'!$A$40</c:f>
              <c:strCache>
                <c:ptCount val="1"/>
                <c:pt idx="0">
                  <c:v>Self Sustaining Fund Balance</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strRef>
              <c:f>'Fund Balance Summary'!$B$28:$G$28</c:f>
              <c:strCache>
                <c:ptCount val="6"/>
                <c:pt idx="0">
                  <c:v>FY2020 </c:v>
                </c:pt>
                <c:pt idx="1">
                  <c:v>FY2021</c:v>
                </c:pt>
                <c:pt idx="2">
                  <c:v>FY2022</c:v>
                </c:pt>
                <c:pt idx="3">
                  <c:v>FY2023</c:v>
                </c:pt>
                <c:pt idx="4">
                  <c:v>FY2024</c:v>
                </c:pt>
                <c:pt idx="5">
                  <c:v>FY2025</c:v>
                </c:pt>
              </c:strCache>
            </c:strRef>
          </c:cat>
          <c:val>
            <c:numRef>
              <c:f>'Fund Balance Summary'!$B$40:$G$40</c:f>
              <c:numCache>
                <c:formatCode>_(* #,##0_);_(* \(#,##0\);_(* "-"??_);_(@_)</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1-5944-49BF-A297-23A422845BE1}"/>
            </c:ext>
          </c:extLst>
        </c:ser>
        <c:dLbls>
          <c:showLegendKey val="0"/>
          <c:showVal val="0"/>
          <c:showCatName val="0"/>
          <c:showSerName val="0"/>
          <c:showPercent val="0"/>
          <c:showBubbleSize val="0"/>
        </c:dLbls>
        <c:marker val="1"/>
        <c:smooth val="0"/>
        <c:axId val="1535899999"/>
        <c:axId val="1535900415"/>
      </c:lineChart>
      <c:catAx>
        <c:axId val="15358999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5900415"/>
        <c:crosses val="autoZero"/>
        <c:auto val="1"/>
        <c:lblAlgn val="ctr"/>
        <c:lblOffset val="100"/>
        <c:noMultiLvlLbl val="0"/>
      </c:catAx>
      <c:valAx>
        <c:axId val="1535900415"/>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5899999"/>
        <c:crosses val="autoZero"/>
        <c:crossBetween val="between"/>
      </c:valAx>
      <c:spPr>
        <a:noFill/>
        <a:ln>
          <a:noFill/>
        </a:ln>
        <a:effectLst/>
      </c:spPr>
    </c:plotArea>
    <c:legend>
      <c:legendPos val="b"/>
      <c:layout>
        <c:manualLayout>
          <c:xMode val="edge"/>
          <c:yMode val="edge"/>
          <c:x val="4.1069088505760222E-2"/>
          <c:y val="0.87815816293330351"/>
          <c:w val="0.87083534411204477"/>
          <c:h val="0.1218418370666964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landscape" horizontalDpi="1200"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a:t>Net </a:t>
            </a:r>
            <a:r>
              <a:rPr lang="en-US" sz="1200" baseline="0"/>
              <a:t>Activity, by Fiscal Year &amp; Source</a:t>
            </a:r>
          </a:p>
        </c:rich>
      </c:tx>
      <c:layout>
        <c:manualLayout>
          <c:xMode val="edge"/>
          <c:yMode val="edge"/>
          <c:x val="0.35234994785337481"/>
          <c:y val="1.159419937032238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8041044166051431E-2"/>
          <c:y val="0.20564445032551382"/>
          <c:w val="0.91315559792625778"/>
          <c:h val="0.6341716902994281"/>
        </c:manualLayout>
      </c:layout>
      <c:barChart>
        <c:barDir val="col"/>
        <c:grouping val="clustered"/>
        <c:varyColors val="0"/>
        <c:ser>
          <c:idx val="0"/>
          <c:order val="0"/>
          <c:tx>
            <c:strRef>
              <c:f>'OPB Analysis Tab'!$M$103</c:f>
              <c:strCache>
                <c:ptCount val="1"/>
                <c:pt idx="0">
                  <c:v>GOF &amp; DOF</c:v>
                </c:pt>
              </c:strCache>
            </c:strRef>
          </c:tx>
          <c:spPr>
            <a:solidFill>
              <a:schemeClr val="accent1"/>
            </a:solidFill>
            <a:ln>
              <a:noFill/>
            </a:ln>
            <a:effectLst/>
          </c:spPr>
          <c:invertIfNegative val="0"/>
          <c:cat>
            <c:strRef>
              <c:f>'OPB Analysis Tab'!$P$5:$U$5</c:f>
              <c:strCache>
                <c:ptCount val="6"/>
                <c:pt idx="0">
                  <c:v>FY20</c:v>
                </c:pt>
                <c:pt idx="1">
                  <c:v>FY21</c:v>
                </c:pt>
                <c:pt idx="2">
                  <c:v>FY22</c:v>
                </c:pt>
                <c:pt idx="3">
                  <c:v>FY23</c:v>
                </c:pt>
                <c:pt idx="4">
                  <c:v>FY24</c:v>
                </c:pt>
                <c:pt idx="5">
                  <c:v>FY25</c:v>
                </c:pt>
              </c:strCache>
            </c:strRef>
          </c:cat>
          <c:val>
            <c:numRef>
              <c:f>'OPB Analysis Tab'!$P$108:$U$108</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EBAC-4835-A8D8-2FF988E5B4C8}"/>
            </c:ext>
          </c:extLst>
        </c:ser>
        <c:ser>
          <c:idx val="1"/>
          <c:order val="1"/>
          <c:tx>
            <c:strRef>
              <c:f>'OPB Analysis Tab'!$M$111</c:f>
              <c:strCache>
                <c:ptCount val="1"/>
                <c:pt idx="0">
                  <c:v>Provisos, Research Grants and Scholarships</c:v>
                </c:pt>
              </c:strCache>
            </c:strRef>
          </c:tx>
          <c:spPr>
            <a:solidFill>
              <a:schemeClr val="accent2"/>
            </a:solidFill>
            <a:ln>
              <a:noFill/>
            </a:ln>
            <a:effectLst/>
          </c:spPr>
          <c:invertIfNegative val="0"/>
          <c:cat>
            <c:strRef>
              <c:f>'OPB Analysis Tab'!$P$5:$U$5</c:f>
              <c:strCache>
                <c:ptCount val="6"/>
                <c:pt idx="0">
                  <c:v>FY20</c:v>
                </c:pt>
                <c:pt idx="1">
                  <c:v>FY21</c:v>
                </c:pt>
                <c:pt idx="2">
                  <c:v>FY22</c:v>
                </c:pt>
                <c:pt idx="3">
                  <c:v>FY23</c:v>
                </c:pt>
                <c:pt idx="4">
                  <c:v>FY24</c:v>
                </c:pt>
                <c:pt idx="5">
                  <c:v>FY25</c:v>
                </c:pt>
              </c:strCache>
            </c:strRef>
          </c:cat>
          <c:val>
            <c:numRef>
              <c:f>'OPB Analysis Tab'!$P$116:$U$116</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EBAC-4835-A8D8-2FF988E5B4C8}"/>
            </c:ext>
          </c:extLst>
        </c:ser>
        <c:ser>
          <c:idx val="2"/>
          <c:order val="2"/>
          <c:tx>
            <c:strRef>
              <c:f>'OPB Analysis Tab'!$M$127</c:f>
              <c:strCache>
                <c:ptCount val="1"/>
                <c:pt idx="0">
                  <c:v>  Philanthropy - Gifts &amp; Discretionary</c:v>
                </c:pt>
              </c:strCache>
            </c:strRef>
          </c:tx>
          <c:spPr>
            <a:solidFill>
              <a:schemeClr val="accent3"/>
            </a:solidFill>
            <a:ln>
              <a:noFill/>
            </a:ln>
            <a:effectLst/>
          </c:spPr>
          <c:invertIfNegative val="0"/>
          <c:cat>
            <c:strRef>
              <c:f>'OPB Analysis Tab'!$P$5:$U$5</c:f>
              <c:strCache>
                <c:ptCount val="6"/>
                <c:pt idx="0">
                  <c:v>FY20</c:v>
                </c:pt>
                <c:pt idx="1">
                  <c:v>FY21</c:v>
                </c:pt>
                <c:pt idx="2">
                  <c:v>FY22</c:v>
                </c:pt>
                <c:pt idx="3">
                  <c:v>FY23</c:v>
                </c:pt>
                <c:pt idx="4">
                  <c:v>FY24</c:v>
                </c:pt>
                <c:pt idx="5">
                  <c:v>FY25</c:v>
                </c:pt>
              </c:strCache>
            </c:strRef>
          </c:cat>
          <c:val>
            <c:numRef>
              <c:f>'OPB Analysis Tab'!$P$132:$U$132</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EBAC-4835-A8D8-2FF988E5B4C8}"/>
            </c:ext>
          </c:extLst>
        </c:ser>
        <c:ser>
          <c:idx val="3"/>
          <c:order val="3"/>
          <c:tx>
            <c:strRef>
              <c:f>'OPB Analysis Tab'!$M$135</c:f>
              <c:strCache>
                <c:ptCount val="1"/>
                <c:pt idx="0">
                  <c:v>Self Sustaining</c:v>
                </c:pt>
              </c:strCache>
            </c:strRef>
          </c:tx>
          <c:spPr>
            <a:solidFill>
              <a:schemeClr val="accent4"/>
            </a:solidFill>
            <a:ln>
              <a:noFill/>
            </a:ln>
            <a:effectLst/>
          </c:spPr>
          <c:invertIfNegative val="0"/>
          <c:cat>
            <c:strRef>
              <c:f>'OPB Analysis Tab'!$P$5:$U$5</c:f>
              <c:strCache>
                <c:ptCount val="6"/>
                <c:pt idx="0">
                  <c:v>FY20</c:v>
                </c:pt>
                <c:pt idx="1">
                  <c:v>FY21</c:v>
                </c:pt>
                <c:pt idx="2">
                  <c:v>FY22</c:v>
                </c:pt>
                <c:pt idx="3">
                  <c:v>FY23</c:v>
                </c:pt>
                <c:pt idx="4">
                  <c:v>FY24</c:v>
                </c:pt>
                <c:pt idx="5">
                  <c:v>FY25</c:v>
                </c:pt>
              </c:strCache>
            </c:strRef>
          </c:cat>
          <c:val>
            <c:numRef>
              <c:f>'OPB Analysis Tab'!$P$140:$U$140</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EBAC-4835-A8D8-2FF988E5B4C8}"/>
            </c:ext>
          </c:extLst>
        </c:ser>
        <c:ser>
          <c:idx val="8"/>
          <c:order val="4"/>
          <c:tx>
            <c:strRef>
              <c:f>'OPB Analysis Tab'!$M$143</c:f>
              <c:strCache>
                <c:ptCount val="1"/>
                <c:pt idx="0">
                  <c:v>Practice Plan</c:v>
                </c:pt>
              </c:strCache>
            </c:strRef>
          </c:tx>
          <c:spPr>
            <a:solidFill>
              <a:schemeClr val="accent3">
                <a:lumMod val="60000"/>
              </a:schemeClr>
            </a:solidFill>
            <a:ln>
              <a:noFill/>
            </a:ln>
            <a:effectLst/>
          </c:spPr>
          <c:invertIfNegative val="0"/>
          <c:cat>
            <c:strLit>
              <c:ptCount val="6"/>
              <c:pt idx="0">
                <c:v>FY16</c:v>
              </c:pt>
              <c:pt idx="1">
                <c:v>FY17</c:v>
              </c:pt>
              <c:pt idx="2">
                <c:v>FY18</c:v>
              </c:pt>
              <c:pt idx="3">
                <c:v>FY19</c:v>
              </c:pt>
              <c:pt idx="4">
                <c:v>FY20</c:v>
              </c:pt>
              <c:pt idx="5">
                <c:v>FY21</c:v>
              </c:pt>
            </c:strLit>
          </c:cat>
          <c:val>
            <c:numRef>
              <c:f>'OPB Analysis Tab'!$P$148:$U$148</c:f>
              <c:numCache>
                <c:formatCode>_(* #,##0_);_(* \(#,##0\);_(* "-"??_);_(@_)</c:formatCode>
                <c:ptCount val="6"/>
                <c:pt idx="0">
                  <c:v>0</c:v>
                </c:pt>
                <c:pt idx="1">
                  <c:v>0</c:v>
                </c:pt>
                <c:pt idx="2">
                  <c:v>0</c:v>
                </c:pt>
                <c:pt idx="3">
                  <c:v>0</c:v>
                </c:pt>
                <c:pt idx="4">
                  <c:v>0</c:v>
                </c:pt>
                <c:pt idx="5">
                  <c:v>0</c:v>
                </c:pt>
              </c:numCache>
            </c:numRef>
          </c:val>
          <c:extLst xmlns:c15="http://schemas.microsoft.com/office/drawing/2012/chart">
            <c:ext xmlns:c16="http://schemas.microsoft.com/office/drawing/2014/chart" uri="{C3380CC4-5D6E-409C-BE32-E72D297353CC}">
              <c16:uniqueId val="{00000004-EBAC-4835-A8D8-2FF988E5B4C8}"/>
            </c:ext>
          </c:extLst>
        </c:ser>
        <c:dLbls>
          <c:showLegendKey val="0"/>
          <c:showVal val="0"/>
          <c:showCatName val="0"/>
          <c:showSerName val="0"/>
          <c:showPercent val="0"/>
          <c:showBubbleSize val="0"/>
        </c:dLbls>
        <c:gapWidth val="150"/>
        <c:axId val="62058783"/>
        <c:axId val="62059615"/>
      </c:barChart>
      <c:catAx>
        <c:axId val="62058783"/>
        <c:scaling>
          <c:orientation val="minMax"/>
        </c:scaling>
        <c:delete val="0"/>
        <c:axPos val="b"/>
        <c:numFmt formatCode="General" sourceLinked="1"/>
        <c:majorTickMark val="none"/>
        <c:minorTickMark val="none"/>
        <c:tickLblPos val="low"/>
        <c:spPr>
          <a:noFill/>
          <a:ln w="22225" cap="flat" cmpd="dbl" algn="ctr">
            <a:solidFill>
              <a:schemeClr val="tx1"/>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2059615"/>
        <c:crosses val="autoZero"/>
        <c:auto val="1"/>
        <c:lblAlgn val="ctr"/>
        <c:lblOffset val="100"/>
        <c:noMultiLvlLbl val="0"/>
      </c:catAx>
      <c:valAx>
        <c:axId val="62059615"/>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2058783"/>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2.4821561152636049E-2"/>
          <c:y val="0.91459954035156232"/>
          <c:w val="0.97242542990794234"/>
          <c:h val="7.294710726404944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Est GOF/DOF</a:t>
            </a:r>
            <a:r>
              <a:rPr lang="en-US" sz="1100" baseline="0"/>
              <a:t> </a:t>
            </a:r>
            <a:r>
              <a:rPr lang="en-US" sz="1100"/>
              <a:t>Fund Balance</a:t>
            </a:r>
          </a:p>
        </c:rich>
      </c:tx>
      <c:overlay val="1"/>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8214153370174098E-2"/>
          <c:y val="0.16148976321284067"/>
          <c:w val="0.81277217889997888"/>
          <c:h val="0.63503897636312678"/>
        </c:manualLayout>
      </c:layout>
      <c:barChart>
        <c:barDir val="col"/>
        <c:grouping val="clustered"/>
        <c:varyColors val="0"/>
        <c:ser>
          <c:idx val="0"/>
          <c:order val="0"/>
          <c:tx>
            <c:strRef>
              <c:f>'OPB Analysis Tab'!$N$152</c:f>
              <c:strCache>
                <c:ptCount val="1"/>
                <c:pt idx="0">
                  <c:v>Fund Balance</c:v>
                </c:pt>
              </c:strCache>
            </c:strRef>
          </c:tx>
          <c:spPr>
            <a:solidFill>
              <a:schemeClr val="accent1"/>
            </a:solidFill>
            <a:ln>
              <a:noFill/>
            </a:ln>
            <a:effectLst/>
          </c:spPr>
          <c:invertIfNegative val="0"/>
          <c:cat>
            <c:strRef>
              <c:f>'OPB Analysis Tab'!$P$5:$U$5</c:f>
              <c:strCache>
                <c:ptCount val="6"/>
                <c:pt idx="0">
                  <c:v>FY20</c:v>
                </c:pt>
                <c:pt idx="1">
                  <c:v>FY21</c:v>
                </c:pt>
                <c:pt idx="2">
                  <c:v>FY22</c:v>
                </c:pt>
                <c:pt idx="3">
                  <c:v>FY23</c:v>
                </c:pt>
                <c:pt idx="4">
                  <c:v>FY24</c:v>
                </c:pt>
                <c:pt idx="5">
                  <c:v>FY25</c:v>
                </c:pt>
              </c:strCache>
            </c:strRef>
          </c:cat>
          <c:val>
            <c:numRef>
              <c:f>'OPB Analysis Tab'!$P$152:$U$152</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3021-4570-A787-DA6BCBA0B625}"/>
            </c:ext>
          </c:extLst>
        </c:ser>
        <c:dLbls>
          <c:showLegendKey val="0"/>
          <c:showVal val="0"/>
          <c:showCatName val="0"/>
          <c:showSerName val="0"/>
          <c:showPercent val="0"/>
          <c:showBubbleSize val="0"/>
        </c:dLbls>
        <c:gapWidth val="150"/>
        <c:axId val="1052385344"/>
        <c:axId val="1052385760"/>
      </c:barChart>
      <c:lineChart>
        <c:grouping val="standard"/>
        <c:varyColors val="0"/>
        <c:ser>
          <c:idx val="1"/>
          <c:order val="1"/>
          <c:tx>
            <c:strRef>
              <c:f>'OPB Analysis Tab'!$N$155</c:f>
              <c:strCache>
                <c:ptCount val="1"/>
                <c:pt idx="0">
                  <c:v>Fund Balance as a % of GOF/DOF Revenue</c:v>
                </c:pt>
              </c:strCache>
            </c:strRef>
          </c:tx>
          <c:spPr>
            <a:ln w="28575" cap="rnd">
              <a:solidFill>
                <a:schemeClr val="accent2"/>
              </a:solidFill>
              <a:prstDash val="sysDot"/>
              <a:round/>
            </a:ln>
            <a:effectLst/>
          </c:spPr>
          <c:marker>
            <c:symbol val="none"/>
          </c:marker>
          <c:cat>
            <c:strRef>
              <c:f>'OPB Analysis Tab'!$P$5:$U$5</c:f>
              <c:strCache>
                <c:ptCount val="6"/>
                <c:pt idx="0">
                  <c:v>FY20</c:v>
                </c:pt>
                <c:pt idx="1">
                  <c:v>FY21</c:v>
                </c:pt>
                <c:pt idx="2">
                  <c:v>FY22</c:v>
                </c:pt>
                <c:pt idx="3">
                  <c:v>FY23</c:v>
                </c:pt>
                <c:pt idx="4">
                  <c:v>FY24</c:v>
                </c:pt>
                <c:pt idx="5">
                  <c:v>FY25</c:v>
                </c:pt>
              </c:strCache>
            </c:strRef>
          </c:cat>
          <c:val>
            <c:numRef>
              <c:f>'OPB Analysis Tab'!$P$155:$U$155</c:f>
              <c:numCache>
                <c:formatCode>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1-3021-4570-A787-DA6BCBA0B625}"/>
            </c:ext>
          </c:extLst>
        </c:ser>
        <c:dLbls>
          <c:showLegendKey val="0"/>
          <c:showVal val="0"/>
          <c:showCatName val="0"/>
          <c:showSerName val="0"/>
          <c:showPercent val="0"/>
          <c:showBubbleSize val="0"/>
        </c:dLbls>
        <c:marker val="1"/>
        <c:smooth val="0"/>
        <c:axId val="153108495"/>
        <c:axId val="153099343"/>
      </c:lineChart>
      <c:catAx>
        <c:axId val="10523853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052385760"/>
        <c:crosses val="autoZero"/>
        <c:auto val="1"/>
        <c:lblAlgn val="ctr"/>
        <c:lblOffset val="100"/>
        <c:noMultiLvlLbl val="0"/>
      </c:catAx>
      <c:valAx>
        <c:axId val="10523857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Fund Balance</a:t>
                </a:r>
              </a:p>
            </c:rich>
          </c:tx>
          <c:layout>
            <c:manualLayout>
              <c:xMode val="edge"/>
              <c:yMode val="edge"/>
              <c:x val="9.2824242613754921E-4"/>
              <c:y val="0.247139610123099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0_);_(* \(#,##0.0\);_(*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385344"/>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valAx>
        <c:axId val="15309934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Fund Balance as % of GOF/DOF</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108495"/>
        <c:crosses val="max"/>
        <c:crossBetween val="between"/>
      </c:valAx>
      <c:catAx>
        <c:axId val="153108495"/>
        <c:scaling>
          <c:orientation val="minMax"/>
        </c:scaling>
        <c:delete val="1"/>
        <c:axPos val="b"/>
        <c:numFmt formatCode="General" sourceLinked="1"/>
        <c:majorTickMark val="out"/>
        <c:minorTickMark val="none"/>
        <c:tickLblPos val="nextTo"/>
        <c:crossAx val="153099343"/>
        <c:crosses val="autoZero"/>
        <c:auto val="1"/>
        <c:lblAlgn val="ctr"/>
        <c:lblOffset val="100"/>
        <c:noMultiLvlLbl val="0"/>
      </c:catAx>
      <c:spPr>
        <a:noFill/>
        <a:ln>
          <a:noFill/>
        </a:ln>
        <a:effectLst/>
      </c:spPr>
    </c:plotArea>
    <c:legend>
      <c:legendPos val="b"/>
      <c:layout>
        <c:manualLayout>
          <c:xMode val="edge"/>
          <c:yMode val="edge"/>
          <c:x val="5.3546250643903164E-2"/>
          <c:y val="0.88102731902038156"/>
          <c:w val="0.86920637681547241"/>
          <c:h val="0.11322309208296547"/>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landscape" horizontalDpi="1200"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Self</a:t>
            </a:r>
            <a:r>
              <a:rPr lang="en-US" sz="1100" baseline="0"/>
              <a:t> Sustaining Fund Balance</a:t>
            </a:r>
            <a:endParaRPr lang="en-US" sz="1100"/>
          </a:p>
        </c:rich>
      </c:tx>
      <c:overlay val="1"/>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8214153370174098E-2"/>
          <c:y val="0.15129699423442966"/>
          <c:w val="0.81277217889997888"/>
          <c:h val="0.6448349571430162"/>
        </c:manualLayout>
      </c:layout>
      <c:lineChart>
        <c:grouping val="standard"/>
        <c:varyColors val="0"/>
        <c:ser>
          <c:idx val="0"/>
          <c:order val="0"/>
          <c:tx>
            <c:strRef>
              <c:f>'OPB Analysis Tab'!$M$153</c:f>
              <c:strCache>
                <c:ptCount val="1"/>
                <c:pt idx="0">
                  <c:v>Self Sustaining</c:v>
                </c:pt>
              </c:strCache>
            </c:strRef>
          </c:tx>
          <c:spPr>
            <a:ln w="28575" cap="rnd">
              <a:solidFill>
                <a:schemeClr val="accent1"/>
              </a:solidFill>
              <a:round/>
            </a:ln>
            <a:effectLst/>
          </c:spPr>
          <c:marker>
            <c:symbol val="none"/>
          </c:marker>
          <c:cat>
            <c:strRef>
              <c:f>'OPB Analysis Tab'!$P$5:$U$5</c:f>
              <c:strCache>
                <c:ptCount val="6"/>
                <c:pt idx="0">
                  <c:v>FY20</c:v>
                </c:pt>
                <c:pt idx="1">
                  <c:v>FY21</c:v>
                </c:pt>
                <c:pt idx="2">
                  <c:v>FY22</c:v>
                </c:pt>
                <c:pt idx="3">
                  <c:v>FY23</c:v>
                </c:pt>
                <c:pt idx="4">
                  <c:v>FY24</c:v>
                </c:pt>
                <c:pt idx="5">
                  <c:v>FY25</c:v>
                </c:pt>
              </c:strCache>
            </c:strRef>
          </c:cat>
          <c:val>
            <c:numRef>
              <c:f>'OPB Analysis Tab'!$P$153:$U$153</c:f>
              <c:numCache>
                <c:formatCode>_(* #,##0_);_(* \(#,##0\);_(* "-"??_);_(@_)</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0-158C-4B09-8514-22AC03E856CA}"/>
            </c:ext>
          </c:extLst>
        </c:ser>
        <c:dLbls>
          <c:showLegendKey val="0"/>
          <c:showVal val="0"/>
          <c:showCatName val="0"/>
          <c:showSerName val="0"/>
          <c:showPercent val="0"/>
          <c:showBubbleSize val="0"/>
        </c:dLbls>
        <c:marker val="1"/>
        <c:smooth val="0"/>
        <c:axId val="1052385344"/>
        <c:axId val="1052385760"/>
      </c:lineChart>
      <c:lineChart>
        <c:grouping val="standard"/>
        <c:varyColors val="0"/>
        <c:ser>
          <c:idx val="1"/>
          <c:order val="1"/>
          <c:tx>
            <c:strRef>
              <c:f>'OPB Analysis Tab'!$N$156</c:f>
              <c:strCache>
                <c:ptCount val="1"/>
                <c:pt idx="0">
                  <c:v>Fund Balance as a % of Self Sustaining Expenditures</c:v>
                </c:pt>
              </c:strCache>
            </c:strRef>
          </c:tx>
          <c:spPr>
            <a:ln w="28575" cap="rnd">
              <a:solidFill>
                <a:schemeClr val="accent2"/>
              </a:solidFill>
              <a:prstDash val="sysDot"/>
              <a:round/>
            </a:ln>
            <a:effectLst/>
          </c:spPr>
          <c:marker>
            <c:symbol val="none"/>
          </c:marker>
          <c:cat>
            <c:strRef>
              <c:f>'OPB Analysis Tab'!$P$5:$U$5</c:f>
              <c:strCache>
                <c:ptCount val="6"/>
                <c:pt idx="0">
                  <c:v>FY20</c:v>
                </c:pt>
                <c:pt idx="1">
                  <c:v>FY21</c:v>
                </c:pt>
                <c:pt idx="2">
                  <c:v>FY22</c:v>
                </c:pt>
                <c:pt idx="3">
                  <c:v>FY23</c:v>
                </c:pt>
                <c:pt idx="4">
                  <c:v>FY24</c:v>
                </c:pt>
                <c:pt idx="5">
                  <c:v>FY25</c:v>
                </c:pt>
              </c:strCache>
            </c:strRef>
          </c:cat>
          <c:val>
            <c:numRef>
              <c:f>'OPB Analysis Tab'!$P$156:$U$156</c:f>
              <c:numCache>
                <c:formatCode>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1-158C-4B09-8514-22AC03E856CA}"/>
            </c:ext>
          </c:extLst>
        </c:ser>
        <c:dLbls>
          <c:showLegendKey val="0"/>
          <c:showVal val="0"/>
          <c:showCatName val="0"/>
          <c:showSerName val="0"/>
          <c:showPercent val="0"/>
          <c:showBubbleSize val="0"/>
        </c:dLbls>
        <c:marker val="1"/>
        <c:smooth val="0"/>
        <c:axId val="153108495"/>
        <c:axId val="153099343"/>
      </c:lineChart>
      <c:catAx>
        <c:axId val="1052385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052385760"/>
        <c:crosses val="autoZero"/>
        <c:auto val="1"/>
        <c:lblAlgn val="ctr"/>
        <c:lblOffset val="100"/>
        <c:noMultiLvlLbl val="0"/>
      </c:catAx>
      <c:valAx>
        <c:axId val="10523857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Fund Balance</a:t>
                </a:r>
              </a:p>
            </c:rich>
          </c:tx>
          <c:layout>
            <c:manualLayout>
              <c:xMode val="edge"/>
              <c:yMode val="edge"/>
              <c:x val="6.1890688140933681E-3"/>
              <c:y val="0.1608652078672149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0_);_(* \(#,##0.0\);_(*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385344"/>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valAx>
        <c:axId val="15309934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Balance as a % of Self Sust Exp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108495"/>
        <c:crosses val="max"/>
        <c:crossBetween val="between"/>
      </c:valAx>
      <c:catAx>
        <c:axId val="153108495"/>
        <c:scaling>
          <c:orientation val="minMax"/>
        </c:scaling>
        <c:delete val="1"/>
        <c:axPos val="b"/>
        <c:numFmt formatCode="General" sourceLinked="1"/>
        <c:majorTickMark val="out"/>
        <c:minorTickMark val="none"/>
        <c:tickLblPos val="nextTo"/>
        <c:crossAx val="153099343"/>
        <c:crosses val="autoZero"/>
        <c:auto val="1"/>
        <c:lblAlgn val="ctr"/>
        <c:lblOffset val="100"/>
        <c:noMultiLvlLbl val="0"/>
      </c:catAx>
      <c:spPr>
        <a:noFill/>
        <a:ln>
          <a:noFill/>
        </a:ln>
        <a:effectLst/>
      </c:spPr>
    </c:plotArea>
    <c:legend>
      <c:legendPos val="b"/>
      <c:layout>
        <c:manualLayout>
          <c:xMode val="edge"/>
          <c:yMode val="edge"/>
          <c:x val="5.3546250643903164E-2"/>
          <c:y val="0.88638360445447018"/>
          <c:w val="0.86920637681547241"/>
          <c:h val="0.10786694625134294"/>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landscape" horizontalDpi="1200" verticalDpi="120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63500</xdr:colOff>
      <xdr:row>3</xdr:row>
      <xdr:rowOff>34925</xdr:rowOff>
    </xdr:from>
    <xdr:to>
      <xdr:col>6</xdr:col>
      <xdr:colOff>857250</xdr:colOff>
      <xdr:row>26</xdr:row>
      <xdr:rowOff>6351</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15875</xdr:colOff>
      <xdr:row>53</xdr:row>
      <xdr:rowOff>19049</xdr:rowOff>
    </xdr:from>
    <xdr:to>
      <xdr:col>9</xdr:col>
      <xdr:colOff>1002195</xdr:colOff>
      <xdr:row>68</xdr:row>
      <xdr:rowOff>116416</xdr:rowOff>
    </xdr:to>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68984</xdr:colOff>
      <xdr:row>68</xdr:row>
      <xdr:rowOff>86590</xdr:rowOff>
    </xdr:from>
    <xdr:to>
      <xdr:col>9</xdr:col>
      <xdr:colOff>1010478</xdr:colOff>
      <xdr:row>81</xdr:row>
      <xdr:rowOff>0</xdr:rowOff>
    </xdr:to>
    <xdr:graphicFrame macro="">
      <xdr:nvGraphicFramePr>
        <xdr:cNvPr id="3" name="Chart 2">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47625</xdr:colOff>
      <xdr:row>0</xdr:row>
      <xdr:rowOff>55418</xdr:rowOff>
    </xdr:from>
    <xdr:to>
      <xdr:col>5</xdr:col>
      <xdr:colOff>216910</xdr:colOff>
      <xdr:row>2</xdr:row>
      <xdr:rowOff>65716</xdr:rowOff>
    </xdr:to>
    <xdr:pic>
      <xdr:nvPicPr>
        <xdr:cNvPr id="4" name="Picture 3">
          <a:extLst>
            <a:ext uri="{FF2B5EF4-FFF2-40B4-BE49-F238E27FC236}">
              <a16:creationId xmlns:a16="http://schemas.microsoft.com/office/drawing/2014/main" id="{00000000-0008-0000-1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625" y="55418"/>
          <a:ext cx="3345873" cy="3865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3</xdr:col>
          <xdr:colOff>100013</xdr:colOff>
          <xdr:row>6</xdr:row>
          <xdr:rowOff>176213</xdr:rowOff>
        </xdr:from>
        <xdr:to>
          <xdr:col>5</xdr:col>
          <xdr:colOff>14288</xdr:colOff>
          <xdr:row>7</xdr:row>
          <xdr:rowOff>214313</xdr:rowOff>
        </xdr:to>
        <xdr:sp macro="" textlink="">
          <xdr:nvSpPr>
            <xdr:cNvPr id="77825" name="Check Box 1" hidden="1">
              <a:extLst>
                <a:ext uri="{63B3BB69-23CF-44E3-9099-C40C66FF867C}">
                  <a14:compatExt spid="_x0000_s77825"/>
                </a:ext>
                <a:ext uri="{FF2B5EF4-FFF2-40B4-BE49-F238E27FC236}">
                  <a16:creationId xmlns:a16="http://schemas.microsoft.com/office/drawing/2014/main" id="{00000000-0008-0000-1000-000001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0292" rIns="0" bIns="50292" anchor="ctr" upright="1"/>
            <a:lstStyle/>
            <a:p>
              <a:pPr algn="l" rtl="0">
                <a:defRPr sz="1000"/>
              </a:pPr>
              <a:r>
                <a:rPr lang="en-US" sz="800" b="0" i="0" u="none" strike="noStrike" baseline="0">
                  <a:solidFill>
                    <a:srgbClr val="000000"/>
                  </a:solidFill>
                  <a:latin typeface="Segoe UI"/>
                  <a:cs typeface="Segoe UI"/>
                </a:rPr>
                <a:t>Data calculates correctly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776288</xdr:colOff>
          <xdr:row>6</xdr:row>
          <xdr:rowOff>180975</xdr:rowOff>
        </xdr:from>
        <xdr:to>
          <xdr:col>6</xdr:col>
          <xdr:colOff>595313</xdr:colOff>
          <xdr:row>8</xdr:row>
          <xdr:rowOff>0</xdr:rowOff>
        </xdr:to>
        <xdr:sp macro="" textlink="">
          <xdr:nvSpPr>
            <xdr:cNvPr id="77826" name="Check Box 2" hidden="1">
              <a:extLst>
                <a:ext uri="{63B3BB69-23CF-44E3-9099-C40C66FF867C}">
                  <a14:compatExt spid="_x0000_s77826"/>
                </a:ext>
                <a:ext uri="{FF2B5EF4-FFF2-40B4-BE49-F238E27FC236}">
                  <a16:creationId xmlns:a16="http://schemas.microsoft.com/office/drawing/2014/main" id="{00000000-0008-0000-1000-000002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0292" rIns="0" bIns="50292" anchor="ctr" upright="1"/>
            <a:lstStyle/>
            <a:p>
              <a:pPr algn="l" rtl="0">
                <a:defRPr sz="1000"/>
              </a:pPr>
              <a:r>
                <a:rPr lang="en-US" sz="800" b="0" i="0" u="none" strike="noStrike" baseline="0">
                  <a:solidFill>
                    <a:srgbClr val="000000"/>
                  </a:solidFill>
                  <a:latin typeface="Segoe UI"/>
                  <a:cs typeface="Segoe UI"/>
                </a:rPr>
                <a:t>Unit is missing data points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709613</xdr:colOff>
          <xdr:row>6</xdr:row>
          <xdr:rowOff>176213</xdr:rowOff>
        </xdr:from>
        <xdr:to>
          <xdr:col>9</xdr:col>
          <xdr:colOff>823913</xdr:colOff>
          <xdr:row>8</xdr:row>
          <xdr:rowOff>0</xdr:rowOff>
        </xdr:to>
        <xdr:sp macro="" textlink="">
          <xdr:nvSpPr>
            <xdr:cNvPr id="77827" name="Check Box 3" hidden="1">
              <a:extLst>
                <a:ext uri="{63B3BB69-23CF-44E3-9099-C40C66FF867C}">
                  <a14:compatExt spid="_x0000_s77827"/>
                </a:ext>
                <a:ext uri="{FF2B5EF4-FFF2-40B4-BE49-F238E27FC236}">
                  <a16:creationId xmlns:a16="http://schemas.microsoft.com/office/drawing/2014/main" id="{00000000-0008-0000-1000-0000033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0292" rIns="0" bIns="50292" anchor="ctr" upright="1"/>
            <a:lstStyle/>
            <a:p>
              <a:pPr algn="l" rtl="0">
                <a:defRPr sz="1000"/>
              </a:pPr>
              <a:r>
                <a:rPr lang="en-US" sz="800" b="0" i="0" u="none" strike="noStrike" baseline="0">
                  <a:solidFill>
                    <a:srgbClr val="000000"/>
                  </a:solidFill>
                  <a:latin typeface="Segoe UI"/>
                  <a:cs typeface="Segoe UI"/>
                </a:rPr>
                <a:t>Format modified, return to unit for corrections</a:t>
              </a:r>
            </a:p>
          </xdr:txBody>
        </xdr:sp>
        <xdr:clientData/>
      </xdr:twoCellAnchor>
    </mc:Choice>
    <mc:Fallback/>
  </mc:AlternateContent>
  <xdr:oneCellAnchor>
    <xdr:from>
      <xdr:col>6</xdr:col>
      <xdr:colOff>714375</xdr:colOff>
      <xdr:row>0</xdr:row>
      <xdr:rowOff>0</xdr:rowOff>
    </xdr:from>
    <xdr:ext cx="2795830" cy="552450"/>
    <xdr:sp macro="" textlink="">
      <xdr:nvSpPr>
        <xdr:cNvPr id="8" name="TextBox 7">
          <a:extLst>
            <a:ext uri="{FF2B5EF4-FFF2-40B4-BE49-F238E27FC236}">
              <a16:creationId xmlns:a16="http://schemas.microsoft.com/office/drawing/2014/main" id="{00000000-0008-0000-1000-000008000000}"/>
            </a:ext>
          </a:extLst>
        </xdr:cNvPr>
        <xdr:cNvSpPr txBox="1"/>
      </xdr:nvSpPr>
      <xdr:spPr>
        <a:xfrm>
          <a:off x="4791075" y="0"/>
          <a:ext cx="2795830" cy="552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en-US" sz="1400"/>
            <a:t>FY2023 Annual</a:t>
          </a:r>
          <a:r>
            <a:rPr lang="en-US" sz="1400" baseline="0"/>
            <a:t> Review Analysis</a:t>
          </a:r>
          <a:br>
            <a:rPr lang="en-US" sz="1400" baseline="0"/>
          </a:br>
          <a:r>
            <a:rPr lang="en-US" sz="1400" baseline="0"/>
            <a:t>- Unit Fiscal Vitality -</a:t>
          </a:r>
          <a:endParaRPr lang="en-US" sz="1400"/>
        </a:p>
      </xdr:txBody>
    </xdr:sp>
    <xdr:clientData/>
  </xdr:oneCellAnchor>
  <xdr:oneCellAnchor>
    <xdr:from>
      <xdr:col>0</xdr:col>
      <xdr:colOff>0</xdr:colOff>
      <xdr:row>54</xdr:row>
      <xdr:rowOff>34637</xdr:rowOff>
    </xdr:from>
    <xdr:ext cx="7689273" cy="454035"/>
    <xdr:sp macro="" textlink="">
      <xdr:nvSpPr>
        <xdr:cNvPr id="9" name="TextBox 8">
          <a:extLst>
            <a:ext uri="{FF2B5EF4-FFF2-40B4-BE49-F238E27FC236}">
              <a16:creationId xmlns:a16="http://schemas.microsoft.com/office/drawing/2014/main" id="{00000000-0008-0000-1000-000009000000}"/>
            </a:ext>
          </a:extLst>
        </xdr:cNvPr>
        <xdr:cNvSpPr txBox="1"/>
      </xdr:nvSpPr>
      <xdr:spPr>
        <a:xfrm>
          <a:off x="0" y="10288507"/>
          <a:ext cx="7689273" cy="4540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000" i="1"/>
            <a:t>Negative</a:t>
          </a:r>
          <a:r>
            <a:rPr lang="en-US" sz="1000" i="1" baseline="0"/>
            <a:t> Net Activity Reflects Spending of Carryover (GOF/DOF)</a:t>
          </a:r>
          <a:br>
            <a:rPr lang="en-US" sz="1000" i="1" baseline="0"/>
          </a:br>
          <a:r>
            <a:rPr lang="en-US" sz="1000" i="1" baseline="0"/>
            <a:t> or Funds Awarded/Recognized in a Prior Fiscal Period</a:t>
          </a:r>
          <a:endParaRPr lang="en-US" sz="1000" i="1"/>
        </a:p>
      </xdr:txBody>
    </xdr:sp>
    <xdr:clientData/>
  </xdr:oneCellAnchor>
  <xdr:twoCellAnchor>
    <xdr:from>
      <xdr:col>0</xdr:col>
      <xdr:colOff>39342</xdr:colOff>
      <xdr:row>81</xdr:row>
      <xdr:rowOff>86554</xdr:rowOff>
    </xdr:from>
    <xdr:to>
      <xdr:col>9</xdr:col>
      <xdr:colOff>1010478</xdr:colOff>
      <xdr:row>95</xdr:row>
      <xdr:rowOff>24847</xdr:rowOff>
    </xdr:to>
    <xdr:graphicFrame macro="">
      <xdr:nvGraphicFramePr>
        <xdr:cNvPr id="10" name="Chart 9">
          <a:extLst>
            <a:ext uri="{FF2B5EF4-FFF2-40B4-BE49-F238E27FC236}">
              <a16:creationId xmlns:a16="http://schemas.microsoft.com/office/drawing/2014/main" id="{00000000-0008-0000-1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6.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70EDB-7272-49B8-97F0-9EFC82B2AFEB}">
  <sheetPr codeName="Sheet17">
    <tabColor rgb="FFFFFF00"/>
    <pageSetUpPr fitToPage="1"/>
  </sheetPr>
  <dimension ref="A1:AJ46"/>
  <sheetViews>
    <sheetView tabSelected="1" topLeftCell="A10" zoomScaleNormal="100" zoomScaleSheetLayoutView="100" workbookViewId="0">
      <selection activeCell="A4" sqref="A4:P4"/>
    </sheetView>
  </sheetViews>
  <sheetFormatPr defaultColWidth="9.1328125" defaultRowHeight="12.75" x14ac:dyDescent="0.35"/>
  <cols>
    <col min="1" max="1" width="42.1328125" style="1" customWidth="1"/>
    <col min="2" max="5" width="16.53125" style="1" customWidth="1"/>
    <col min="6" max="6" width="16.53125" style="1" hidden="1" customWidth="1"/>
    <col min="7" max="7" width="1.86328125" style="1" customWidth="1"/>
    <col min="8" max="8" width="16.53125" style="1" customWidth="1"/>
    <col min="9" max="9" width="17" style="1" customWidth="1"/>
    <col min="10" max="10" width="16.53125" style="1" hidden="1" customWidth="1"/>
    <col min="11" max="11" width="1.86328125" style="1" customWidth="1"/>
    <col min="12" max="13" width="16.53125" style="1" customWidth="1"/>
    <col min="14" max="14" width="0" style="1" hidden="1" customWidth="1"/>
    <col min="15" max="15" width="9.1328125" style="1"/>
    <col min="16" max="19" width="10.46484375" style="1" bestFit="1" customWidth="1"/>
    <col min="20" max="16384" width="9.1328125" style="1"/>
  </cols>
  <sheetData>
    <row r="1" spans="1:36" ht="18" x14ac:dyDescent="0.4">
      <c r="A1" s="17"/>
      <c r="B1" s="17"/>
      <c r="C1" s="17"/>
      <c r="E1" s="17"/>
      <c r="F1" s="17"/>
      <c r="G1" s="17"/>
      <c r="H1" s="17"/>
      <c r="I1" s="17"/>
      <c r="J1" s="2"/>
      <c r="K1" s="17"/>
      <c r="L1" s="2"/>
      <c r="M1" s="2"/>
      <c r="N1" s="3"/>
      <c r="O1" s="3"/>
      <c r="P1" s="3"/>
      <c r="Q1" s="3"/>
      <c r="R1" s="3"/>
      <c r="S1" s="3"/>
      <c r="T1" s="3"/>
      <c r="U1" s="3"/>
      <c r="V1" s="3"/>
      <c r="W1" s="3"/>
      <c r="X1" s="3"/>
      <c r="Y1" s="3"/>
      <c r="Z1" s="3"/>
      <c r="AA1" s="3"/>
      <c r="AB1" s="3"/>
      <c r="AC1" s="3"/>
      <c r="AD1" s="3"/>
      <c r="AE1" s="3"/>
    </row>
    <row r="2" spans="1:36" s="17" customFormat="1" ht="15" x14ac:dyDescent="0.4">
      <c r="A2" s="356"/>
      <c r="B2" s="357"/>
      <c r="C2" s="357"/>
      <c r="D2" s="357"/>
      <c r="E2" s="357"/>
      <c r="F2" s="357"/>
      <c r="G2" s="357"/>
      <c r="H2" s="357"/>
      <c r="I2" s="357"/>
      <c r="J2" s="357"/>
    </row>
    <row r="3" spans="1:36" s="123" customFormat="1" ht="18" x14ac:dyDescent="0.4">
      <c r="A3" s="362" t="s">
        <v>0</v>
      </c>
      <c r="B3" s="362"/>
      <c r="C3" s="362"/>
      <c r="D3" s="362"/>
      <c r="E3" s="362"/>
      <c r="F3" s="362"/>
      <c r="G3" s="362"/>
      <c r="H3" s="362"/>
      <c r="I3" s="362"/>
      <c r="J3" s="362"/>
      <c r="K3" s="362"/>
      <c r="L3" s="362"/>
      <c r="M3" s="362"/>
      <c r="N3" s="17"/>
      <c r="O3" s="2"/>
      <c r="P3" s="2"/>
      <c r="Q3" s="124"/>
      <c r="R3" s="125"/>
      <c r="S3" s="125"/>
      <c r="T3" s="125"/>
      <c r="U3" s="125"/>
      <c r="V3" s="125"/>
      <c r="W3" s="125"/>
      <c r="X3" s="125"/>
      <c r="Y3" s="125"/>
      <c r="Z3" s="125"/>
      <c r="AA3" s="125"/>
      <c r="AB3" s="125"/>
      <c r="AC3" s="125"/>
      <c r="AD3" s="125"/>
      <c r="AE3" s="125"/>
      <c r="AF3" s="125"/>
      <c r="AG3" s="125"/>
      <c r="AH3" s="125"/>
      <c r="AI3" s="125"/>
    </row>
    <row r="4" spans="1:36" s="123" customFormat="1" ht="86.25" customHeight="1" x14ac:dyDescent="0.35">
      <c r="A4" s="361" t="s">
        <v>1</v>
      </c>
      <c r="B4" s="361"/>
      <c r="C4" s="361"/>
      <c r="D4" s="361"/>
      <c r="E4" s="361"/>
      <c r="F4" s="361"/>
      <c r="G4" s="361"/>
      <c r="H4" s="361"/>
      <c r="I4" s="361"/>
      <c r="J4" s="361"/>
      <c r="K4" s="361"/>
      <c r="L4" s="361"/>
      <c r="M4" s="361"/>
      <c r="N4" s="361"/>
      <c r="O4" s="361"/>
      <c r="P4" s="361"/>
      <c r="Q4" s="126"/>
      <c r="R4" s="125"/>
      <c r="S4" s="125"/>
      <c r="T4" s="125"/>
      <c r="U4" s="125"/>
      <c r="V4" s="125"/>
      <c r="W4" s="125"/>
      <c r="X4" s="125"/>
      <c r="Y4" s="125"/>
      <c r="Z4" s="125"/>
      <c r="AA4" s="125"/>
      <c r="AB4" s="125"/>
      <c r="AC4" s="125"/>
      <c r="AD4" s="125"/>
      <c r="AE4" s="125"/>
      <c r="AF4" s="125"/>
      <c r="AG4" s="125"/>
      <c r="AH4" s="125"/>
      <c r="AI4" s="125"/>
      <c r="AJ4" s="125"/>
    </row>
    <row r="5" spans="1:36" s="6" customFormat="1" ht="15" customHeight="1" x14ac:dyDescent="0.4">
      <c r="A5" s="4"/>
      <c r="B5" s="358" t="s">
        <v>2</v>
      </c>
      <c r="C5" s="358"/>
      <c r="D5" s="358"/>
      <c r="E5" s="358"/>
      <c r="F5" s="157"/>
      <c r="G5" s="20"/>
      <c r="H5" s="359" t="s">
        <v>3</v>
      </c>
      <c r="I5" s="360"/>
      <c r="J5" s="22"/>
      <c r="K5" s="20"/>
      <c r="L5" s="359" t="s">
        <v>4</v>
      </c>
      <c r="M5" s="360"/>
      <c r="N5" s="22"/>
      <c r="O5" s="5"/>
      <c r="P5" s="5"/>
      <c r="Q5" s="5"/>
      <c r="R5" s="5"/>
      <c r="S5" s="5"/>
      <c r="T5" s="5"/>
      <c r="U5" s="5"/>
      <c r="V5" s="5"/>
      <c r="W5" s="5"/>
      <c r="X5" s="5"/>
      <c r="Y5" s="5"/>
      <c r="Z5" s="5"/>
      <c r="AA5" s="5"/>
      <c r="AB5" s="5"/>
      <c r="AC5" s="5"/>
      <c r="AD5" s="5"/>
      <c r="AE5" s="5"/>
      <c r="AF5" s="5"/>
    </row>
    <row r="6" spans="1:36" s="6" customFormat="1" ht="46.5" customHeight="1" x14ac:dyDescent="0.4">
      <c r="A6" s="7"/>
      <c r="B6" s="19" t="s">
        <v>5</v>
      </c>
      <c r="C6" s="19" t="s">
        <v>6</v>
      </c>
      <c r="D6" s="150" t="s">
        <v>7</v>
      </c>
      <c r="E6" s="150" t="s">
        <v>8</v>
      </c>
      <c r="F6" s="19" t="s">
        <v>9</v>
      </c>
      <c r="G6" s="8"/>
      <c r="H6" s="19" t="s">
        <v>10</v>
      </c>
      <c r="I6" s="19" t="s">
        <v>11</v>
      </c>
      <c r="J6" s="19" t="s">
        <v>9</v>
      </c>
      <c r="K6" s="8"/>
      <c r="L6" s="19" t="s">
        <v>12</v>
      </c>
      <c r="M6" s="19" t="s">
        <v>13</v>
      </c>
      <c r="N6" s="19" t="s">
        <v>9</v>
      </c>
      <c r="O6" s="5"/>
      <c r="P6" s="5"/>
      <c r="Q6" s="5"/>
      <c r="R6" s="5"/>
      <c r="S6" s="5"/>
      <c r="T6" s="5"/>
      <c r="U6" s="5"/>
      <c r="V6" s="5"/>
      <c r="W6" s="5"/>
      <c r="X6" s="5"/>
      <c r="Y6" s="5"/>
      <c r="Z6" s="5"/>
      <c r="AA6" s="5"/>
      <c r="AB6" s="5"/>
      <c r="AC6" s="5"/>
      <c r="AD6" s="5"/>
      <c r="AE6" s="5"/>
      <c r="AF6" s="5"/>
    </row>
    <row r="7" spans="1:36" s="6" customFormat="1" ht="15" customHeight="1" x14ac:dyDescent="0.4">
      <c r="A7" s="347" t="s">
        <v>14</v>
      </c>
      <c r="B7" s="210"/>
      <c r="C7" s="210"/>
      <c r="D7" s="212"/>
      <c r="E7" s="212"/>
      <c r="F7" s="213"/>
      <c r="G7" s="211"/>
      <c r="H7" s="210"/>
      <c r="I7" s="210"/>
      <c r="J7" s="210"/>
      <c r="K7" s="211"/>
      <c r="L7" s="210"/>
      <c r="M7" s="210"/>
      <c r="N7" s="25"/>
      <c r="O7" s="5"/>
      <c r="P7" s="5"/>
      <c r="Q7" s="5"/>
      <c r="R7" s="5"/>
      <c r="S7" s="5"/>
      <c r="T7" s="5"/>
      <c r="U7" s="5"/>
      <c r="V7" s="5"/>
      <c r="W7" s="5"/>
      <c r="X7" s="5"/>
      <c r="Y7" s="5"/>
      <c r="Z7" s="5"/>
      <c r="AA7" s="5"/>
      <c r="AB7" s="5"/>
      <c r="AC7" s="5"/>
      <c r="AD7" s="5"/>
      <c r="AE7" s="5"/>
      <c r="AF7" s="5"/>
    </row>
    <row r="8" spans="1:36" s="6" customFormat="1" ht="15" customHeight="1" x14ac:dyDescent="0.4">
      <c r="A8" s="347" t="s">
        <v>15</v>
      </c>
      <c r="B8" s="214"/>
      <c r="C8" s="214"/>
      <c r="D8" s="70"/>
      <c r="E8" s="70"/>
      <c r="F8" s="213"/>
      <c r="G8" s="211"/>
      <c r="H8" s="210"/>
      <c r="I8" s="210"/>
      <c r="J8" s="210"/>
      <c r="K8" s="211"/>
      <c r="L8" s="210"/>
      <c r="M8" s="210"/>
      <c r="N8" s="25"/>
      <c r="O8" s="5"/>
      <c r="P8" s="5"/>
      <c r="Q8" s="5"/>
      <c r="R8" s="5"/>
      <c r="S8" s="5"/>
      <c r="T8" s="5"/>
      <c r="U8" s="5"/>
      <c r="V8" s="5"/>
      <c r="W8" s="5"/>
      <c r="X8" s="5"/>
      <c r="Y8" s="5"/>
      <c r="Z8" s="5"/>
      <c r="AA8" s="5"/>
      <c r="AB8" s="5"/>
      <c r="AC8" s="5"/>
      <c r="AD8" s="5"/>
      <c r="AE8" s="5"/>
      <c r="AF8" s="5"/>
    </row>
    <row r="9" spans="1:36" s="6" customFormat="1" ht="15" customHeight="1" x14ac:dyDescent="0.4">
      <c r="A9" s="348" t="s">
        <v>16</v>
      </c>
      <c r="B9" s="214">
        <f>+GOF!B10</f>
        <v>0</v>
      </c>
      <c r="C9" s="214">
        <f>+GOF!C10</f>
        <v>0</v>
      </c>
      <c r="D9" s="70">
        <f>+GOF!D10</f>
        <v>0</v>
      </c>
      <c r="E9" s="70">
        <f t="shared" ref="E9:E25" si="0">+C9-D9</f>
        <v>0</v>
      </c>
      <c r="F9" s="213"/>
      <c r="G9" s="211"/>
      <c r="H9" s="214">
        <f>+GOF!H10</f>
        <v>0</v>
      </c>
      <c r="I9" s="214">
        <f>+GOF!I10</f>
        <v>0</v>
      </c>
      <c r="J9" s="214"/>
      <c r="K9" s="211"/>
      <c r="L9" s="214">
        <f>+GOF!L10</f>
        <v>0</v>
      </c>
      <c r="M9" s="214">
        <f>+GOF!M10</f>
        <v>0</v>
      </c>
      <c r="N9" s="25"/>
      <c r="O9" s="5"/>
      <c r="P9" s="5"/>
      <c r="Q9" s="5"/>
      <c r="R9" s="5"/>
      <c r="S9" s="5"/>
      <c r="T9" s="5"/>
      <c r="U9" s="5"/>
      <c r="V9" s="5"/>
      <c r="W9" s="5"/>
      <c r="X9" s="5"/>
      <c r="Y9" s="5"/>
      <c r="Z9" s="5"/>
      <c r="AA9" s="5"/>
      <c r="AB9" s="5"/>
      <c r="AC9" s="5"/>
      <c r="AD9" s="5"/>
      <c r="AE9" s="5"/>
      <c r="AF9" s="5"/>
    </row>
    <row r="10" spans="1:36" s="6" customFormat="1" ht="15" customHeight="1" x14ac:dyDescent="0.4">
      <c r="A10" s="348" t="s">
        <v>17</v>
      </c>
      <c r="B10" s="231">
        <f>+GOF!B11</f>
        <v>0</v>
      </c>
      <c r="C10" s="231">
        <f>+GOF!C11</f>
        <v>0</v>
      </c>
      <c r="D10" s="67">
        <f>+GOF!D11</f>
        <v>0</v>
      </c>
      <c r="E10" s="67">
        <f t="shared" si="0"/>
        <v>0</v>
      </c>
      <c r="F10" s="346"/>
      <c r="G10" s="290"/>
      <c r="H10" s="241">
        <f>+GOF!H11</f>
        <v>0</v>
      </c>
      <c r="I10" s="241">
        <f>+GOF!I11</f>
        <v>0</v>
      </c>
      <c r="J10" s="241"/>
      <c r="K10" s="290"/>
      <c r="L10" s="241">
        <f>+GOF!L11</f>
        <v>0</v>
      </c>
      <c r="M10" s="241">
        <f>+GOF!M11</f>
        <v>0</v>
      </c>
      <c r="N10" s="25"/>
      <c r="O10" s="5"/>
      <c r="P10" s="5"/>
      <c r="Q10" s="5"/>
      <c r="R10" s="5"/>
      <c r="S10" s="5"/>
      <c r="T10" s="5"/>
      <c r="U10" s="5"/>
      <c r="V10" s="5"/>
      <c r="W10" s="5"/>
      <c r="X10" s="5"/>
      <c r="Y10" s="5"/>
      <c r="Z10" s="5"/>
      <c r="AA10" s="5"/>
      <c r="AB10" s="5"/>
      <c r="AC10" s="5"/>
      <c r="AD10" s="5"/>
      <c r="AE10" s="5"/>
      <c r="AF10" s="5"/>
    </row>
    <row r="11" spans="1:36" s="6" customFormat="1" ht="15" customHeight="1" x14ac:dyDescent="0.4">
      <c r="A11" s="348" t="s">
        <v>18</v>
      </c>
      <c r="B11" s="231">
        <f>+'GOF Provisos'!B10</f>
        <v>0</v>
      </c>
      <c r="C11" s="231">
        <f>+'GOF Provisos'!C10</f>
        <v>0</v>
      </c>
      <c r="D11" s="67">
        <f>+'GOF Provisos'!D10</f>
        <v>0</v>
      </c>
      <c r="E11" s="67">
        <f t="shared" si="0"/>
        <v>0</v>
      </c>
      <c r="F11" s="346"/>
      <c r="G11" s="290"/>
      <c r="H11" s="241">
        <f>+'GOF Provisos'!H10</f>
        <v>0</v>
      </c>
      <c r="I11" s="241">
        <f>+'GOF Provisos'!I10</f>
        <v>0</v>
      </c>
      <c r="J11" s="241"/>
      <c r="K11" s="290"/>
      <c r="L11" s="241">
        <f>+'GOF Provisos'!L10</f>
        <v>0</v>
      </c>
      <c r="M11" s="241">
        <f>+'GOF Provisos'!M10</f>
        <v>0</v>
      </c>
      <c r="N11" s="25"/>
      <c r="O11" s="5"/>
      <c r="P11" s="5"/>
      <c r="Q11" s="5"/>
      <c r="R11" s="5"/>
      <c r="S11" s="5"/>
      <c r="T11" s="5"/>
      <c r="U11" s="5"/>
      <c r="V11" s="5"/>
      <c r="W11" s="5"/>
      <c r="X11" s="5"/>
      <c r="Y11" s="5"/>
      <c r="Z11" s="5"/>
      <c r="AA11" s="5"/>
      <c r="AB11" s="5"/>
      <c r="AC11" s="5"/>
      <c r="AD11" s="5"/>
      <c r="AE11" s="5"/>
      <c r="AF11" s="5"/>
    </row>
    <row r="12" spans="1:36" s="6" customFormat="1" ht="15" customHeight="1" x14ac:dyDescent="0.4">
      <c r="A12" s="348" t="s">
        <v>19</v>
      </c>
      <c r="B12" s="231">
        <f>+'GOF Provisos'!B11</f>
        <v>0</v>
      </c>
      <c r="C12" s="231">
        <f>+'GOF Provisos'!C11</f>
        <v>0</v>
      </c>
      <c r="D12" s="67">
        <f>+'GOF Provisos'!D11</f>
        <v>0</v>
      </c>
      <c r="E12" s="67">
        <f t="shared" si="0"/>
        <v>0</v>
      </c>
      <c r="F12" s="346"/>
      <c r="G12" s="290"/>
      <c r="H12" s="241">
        <f>+'GOF Provisos'!H11</f>
        <v>0</v>
      </c>
      <c r="I12" s="241">
        <f>+'GOF Provisos'!I11</f>
        <v>0</v>
      </c>
      <c r="J12" s="241"/>
      <c r="K12" s="290"/>
      <c r="L12" s="241">
        <f>+'GOF Provisos'!L11</f>
        <v>0</v>
      </c>
      <c r="M12" s="241">
        <f>+'GOF Provisos'!M11</f>
        <v>0</v>
      </c>
      <c r="N12" s="25"/>
      <c r="O12" s="5"/>
      <c r="P12" s="5"/>
      <c r="Q12" s="5"/>
      <c r="R12" s="5"/>
      <c r="S12" s="5"/>
      <c r="T12" s="5"/>
      <c r="U12" s="5"/>
      <c r="V12" s="5"/>
      <c r="W12" s="5"/>
      <c r="X12" s="5"/>
      <c r="Y12" s="5"/>
      <c r="Z12" s="5"/>
      <c r="AA12" s="5"/>
      <c r="AB12" s="5"/>
      <c r="AC12" s="5"/>
      <c r="AD12" s="5"/>
      <c r="AE12" s="5"/>
      <c r="AF12" s="5"/>
    </row>
    <row r="13" spans="1:36" s="6" customFormat="1" ht="15" customHeight="1" x14ac:dyDescent="0.4">
      <c r="A13" s="347" t="s">
        <v>20</v>
      </c>
      <c r="B13" s="231"/>
      <c r="C13" s="231"/>
      <c r="D13" s="67"/>
      <c r="E13" s="67">
        <f t="shared" si="0"/>
        <v>0</v>
      </c>
      <c r="F13" s="346"/>
      <c r="G13" s="290"/>
      <c r="H13" s="241"/>
      <c r="I13" s="241"/>
      <c r="J13" s="241"/>
      <c r="K13" s="290"/>
      <c r="L13" s="241"/>
      <c r="M13" s="241"/>
      <c r="N13" s="25"/>
      <c r="O13" s="5"/>
      <c r="P13" s="5"/>
      <c r="Q13" s="5"/>
      <c r="R13" s="5"/>
      <c r="S13" s="5"/>
      <c r="T13" s="5"/>
      <c r="U13" s="5"/>
      <c r="V13" s="5"/>
      <c r="W13" s="5"/>
      <c r="X13" s="5"/>
      <c r="Y13" s="5"/>
      <c r="Z13" s="5"/>
      <c r="AA13" s="5"/>
      <c r="AB13" s="5"/>
      <c r="AC13" s="5"/>
      <c r="AD13" s="5"/>
      <c r="AE13" s="5"/>
      <c r="AF13" s="5"/>
    </row>
    <row r="14" spans="1:36" s="6" customFormat="1" ht="15" customHeight="1" x14ac:dyDescent="0.4">
      <c r="A14" s="348" t="s">
        <v>21</v>
      </c>
      <c r="B14" s="231">
        <f>+DOF!B10</f>
        <v>0</v>
      </c>
      <c r="C14" s="231">
        <f>+DOF!C10</f>
        <v>0</v>
      </c>
      <c r="D14" s="67">
        <f>+DOF!D10</f>
        <v>0</v>
      </c>
      <c r="E14" s="67">
        <f t="shared" si="0"/>
        <v>0</v>
      </c>
      <c r="F14" s="346"/>
      <c r="G14" s="290"/>
      <c r="H14" s="241">
        <f>+DOF!H10</f>
        <v>0</v>
      </c>
      <c r="I14" s="241">
        <f>+DOF!I10</f>
        <v>0</v>
      </c>
      <c r="J14" s="241"/>
      <c r="K14" s="290"/>
      <c r="L14" s="241">
        <f>+DOF!L10</f>
        <v>0</v>
      </c>
      <c r="M14" s="241">
        <f>+DOF!M10</f>
        <v>0</v>
      </c>
      <c r="N14" s="25"/>
      <c r="O14" s="5"/>
      <c r="P14" s="5"/>
      <c r="Q14" s="5"/>
      <c r="R14" s="5"/>
      <c r="S14" s="5"/>
      <c r="T14" s="5"/>
      <c r="U14" s="5"/>
      <c r="V14" s="5"/>
      <c r="W14" s="5"/>
      <c r="X14" s="5"/>
      <c r="Y14" s="5"/>
      <c r="Z14" s="5"/>
      <c r="AA14" s="5"/>
      <c r="AB14" s="5"/>
      <c r="AC14" s="5"/>
      <c r="AD14" s="5"/>
      <c r="AE14" s="5"/>
      <c r="AF14" s="5"/>
    </row>
    <row r="15" spans="1:36" s="6" customFormat="1" ht="15" customHeight="1" x14ac:dyDescent="0.4">
      <c r="A15" s="348" t="s">
        <v>22</v>
      </c>
      <c r="B15" s="231">
        <f>+DOF!B11</f>
        <v>0</v>
      </c>
      <c r="C15" s="231">
        <f>+DOF!C11</f>
        <v>0</v>
      </c>
      <c r="D15" s="67">
        <f>+DOF!D11</f>
        <v>0</v>
      </c>
      <c r="E15" s="67">
        <f t="shared" si="0"/>
        <v>0</v>
      </c>
      <c r="F15" s="346"/>
      <c r="G15" s="290"/>
      <c r="H15" s="241">
        <f>+DOF!H11</f>
        <v>0</v>
      </c>
      <c r="I15" s="241">
        <f>+DOF!I11</f>
        <v>0</v>
      </c>
      <c r="J15" s="241"/>
      <c r="K15" s="290"/>
      <c r="L15" s="241">
        <f>+DOF!L11</f>
        <v>0</v>
      </c>
      <c r="M15" s="241">
        <f>+DOF!M11</f>
        <v>0</v>
      </c>
      <c r="N15" s="25"/>
      <c r="O15" s="5"/>
      <c r="P15" s="5"/>
      <c r="Q15" s="5"/>
      <c r="R15" s="5"/>
      <c r="S15" s="5"/>
      <c r="T15" s="5"/>
      <c r="U15" s="5"/>
      <c r="V15" s="5"/>
      <c r="W15" s="5"/>
      <c r="X15" s="5"/>
      <c r="Y15" s="5"/>
      <c r="Z15" s="5"/>
      <c r="AA15" s="5"/>
      <c r="AB15" s="5"/>
      <c r="AC15" s="5"/>
      <c r="AD15" s="5"/>
      <c r="AE15" s="5"/>
      <c r="AF15" s="5"/>
    </row>
    <row r="16" spans="1:36" s="6" customFormat="1" ht="15" customHeight="1" x14ac:dyDescent="0.4">
      <c r="A16" s="347" t="s">
        <v>23</v>
      </c>
      <c r="B16" s="231"/>
      <c r="C16" s="231"/>
      <c r="D16" s="67"/>
      <c r="E16" s="67">
        <f t="shared" si="0"/>
        <v>0</v>
      </c>
      <c r="F16" s="346"/>
      <c r="G16" s="290"/>
      <c r="H16" s="241"/>
      <c r="I16" s="241"/>
      <c r="J16" s="241"/>
      <c r="K16" s="290"/>
      <c r="L16" s="241"/>
      <c r="M16" s="241"/>
      <c r="N16" s="25"/>
      <c r="O16" s="5"/>
      <c r="P16" s="5"/>
      <c r="Q16" s="5"/>
      <c r="R16" s="5"/>
      <c r="S16" s="5"/>
      <c r="T16" s="5"/>
      <c r="U16" s="5"/>
      <c r="V16" s="5"/>
      <c r="W16" s="5"/>
      <c r="X16" s="5"/>
      <c r="Y16" s="5"/>
      <c r="Z16" s="5"/>
      <c r="AA16" s="5"/>
      <c r="AB16" s="5"/>
      <c r="AC16" s="5"/>
      <c r="AD16" s="5"/>
      <c r="AE16" s="5"/>
      <c r="AF16" s="5"/>
    </row>
    <row r="17" spans="1:32" s="6" customFormat="1" ht="15" customHeight="1" x14ac:dyDescent="0.4">
      <c r="A17" s="348" t="s">
        <v>24</v>
      </c>
      <c r="B17" s="231">
        <f>+'Special State Appropriations'!B10</f>
        <v>0</v>
      </c>
      <c r="C17" s="231">
        <f>+'Special State Appropriations'!C10</f>
        <v>0</v>
      </c>
      <c r="D17" s="67">
        <f>+'Special State Appropriations'!D10</f>
        <v>0</v>
      </c>
      <c r="E17" s="67">
        <f t="shared" si="0"/>
        <v>0</v>
      </c>
      <c r="F17" s="346"/>
      <c r="G17" s="290"/>
      <c r="H17" s="241">
        <f>+'Special State Appropriations'!H10</f>
        <v>0</v>
      </c>
      <c r="I17" s="241">
        <f>+'Special State Appropriations'!I10</f>
        <v>0</v>
      </c>
      <c r="J17" s="241"/>
      <c r="K17" s="290"/>
      <c r="L17" s="241">
        <f>+'Special State Appropriations'!L10</f>
        <v>0</v>
      </c>
      <c r="M17" s="241">
        <f>+'Special State Appropriations'!M10</f>
        <v>0</v>
      </c>
      <c r="N17" s="25"/>
      <c r="O17" s="5"/>
      <c r="P17" s="5"/>
      <c r="Q17" s="5"/>
      <c r="R17" s="5"/>
      <c r="S17" s="5"/>
      <c r="T17" s="5"/>
      <c r="U17" s="5"/>
      <c r="V17" s="5"/>
      <c r="W17" s="5"/>
      <c r="X17" s="5"/>
      <c r="Y17" s="5"/>
      <c r="Z17" s="5"/>
      <c r="AA17" s="5"/>
      <c r="AB17" s="5"/>
      <c r="AC17" s="5"/>
      <c r="AD17" s="5"/>
      <c r="AE17" s="5"/>
      <c r="AF17" s="5"/>
    </row>
    <row r="18" spans="1:32" s="6" customFormat="1" ht="15" customHeight="1" x14ac:dyDescent="0.4">
      <c r="A18" s="348" t="s">
        <v>25</v>
      </c>
      <c r="B18" s="231">
        <f>+'Special State Appropriations'!B11</f>
        <v>0</v>
      </c>
      <c r="C18" s="231">
        <f>+'Special State Appropriations'!C11</f>
        <v>0</v>
      </c>
      <c r="D18" s="67">
        <f>+'Special State Appropriations'!D11</f>
        <v>0</v>
      </c>
      <c r="E18" s="67">
        <f t="shared" si="0"/>
        <v>0</v>
      </c>
      <c r="F18" s="346"/>
      <c r="G18" s="290"/>
      <c r="H18" s="241">
        <f>+'Special State Appropriations'!H11</f>
        <v>0</v>
      </c>
      <c r="I18" s="241">
        <f>+'Special State Appropriations'!I11</f>
        <v>0</v>
      </c>
      <c r="J18" s="241"/>
      <c r="K18" s="290"/>
      <c r="L18" s="241">
        <f>+'Special State Appropriations'!L11</f>
        <v>0</v>
      </c>
      <c r="M18" s="241">
        <f>+'Special State Appropriations'!M11</f>
        <v>0</v>
      </c>
      <c r="N18" s="25"/>
      <c r="O18" s="5"/>
      <c r="P18" s="5"/>
      <c r="Q18" s="5"/>
      <c r="R18" s="5"/>
      <c r="S18" s="5"/>
      <c r="T18" s="5"/>
      <c r="U18" s="5"/>
      <c r="V18" s="5"/>
      <c r="W18" s="5"/>
      <c r="X18" s="5"/>
      <c r="Y18" s="5"/>
      <c r="Z18" s="5"/>
      <c r="AA18" s="5"/>
      <c r="AB18" s="5"/>
      <c r="AC18" s="5"/>
      <c r="AD18" s="5"/>
      <c r="AE18" s="5"/>
      <c r="AF18" s="5"/>
    </row>
    <row r="19" spans="1:32" s="6" customFormat="1" ht="15" customHeight="1" x14ac:dyDescent="0.4">
      <c r="A19" s="348" t="s">
        <v>26</v>
      </c>
      <c r="B19" s="231">
        <f>+'Sponsored Projects'!B10</f>
        <v>0</v>
      </c>
      <c r="C19" s="231">
        <f>+'Sponsored Projects'!C10</f>
        <v>0</v>
      </c>
      <c r="D19" s="67">
        <f>+'Sponsored Projects'!D10</f>
        <v>0</v>
      </c>
      <c r="E19" s="67">
        <f t="shared" si="0"/>
        <v>0</v>
      </c>
      <c r="F19" s="346"/>
      <c r="G19" s="290"/>
      <c r="H19" s="241">
        <f>+'Sponsored Projects'!H10</f>
        <v>0</v>
      </c>
      <c r="I19" s="241">
        <f>+'Sponsored Projects'!I10</f>
        <v>0</v>
      </c>
      <c r="J19" s="241"/>
      <c r="K19" s="290"/>
      <c r="L19" s="241">
        <f>+'Sponsored Projects'!L10</f>
        <v>0</v>
      </c>
      <c r="M19" s="241">
        <f>+'Sponsored Projects'!M10</f>
        <v>0</v>
      </c>
      <c r="N19" s="25"/>
      <c r="O19" s="5"/>
      <c r="P19" s="5"/>
      <c r="Q19" s="5"/>
      <c r="R19" s="5"/>
      <c r="S19" s="5"/>
      <c r="T19" s="5"/>
      <c r="U19" s="5"/>
      <c r="V19" s="5"/>
      <c r="W19" s="5"/>
      <c r="X19" s="5"/>
      <c r="Y19" s="5"/>
      <c r="Z19" s="5"/>
      <c r="AA19" s="5"/>
      <c r="AB19" s="5"/>
      <c r="AC19" s="5"/>
      <c r="AD19" s="5"/>
      <c r="AE19" s="5"/>
      <c r="AF19" s="5"/>
    </row>
    <row r="20" spans="1:32" s="6" customFormat="1" ht="15" customHeight="1" x14ac:dyDescent="0.4">
      <c r="A20" s="348" t="s">
        <v>27</v>
      </c>
      <c r="B20" s="231">
        <f>+'Student Aid'!B10</f>
        <v>0</v>
      </c>
      <c r="C20" s="231">
        <f>+'Student Aid'!C10</f>
        <v>0</v>
      </c>
      <c r="D20" s="67">
        <f>+'Student Aid'!D10</f>
        <v>0</v>
      </c>
      <c r="E20" s="67">
        <f t="shared" si="0"/>
        <v>0</v>
      </c>
      <c r="F20" s="346"/>
      <c r="G20" s="290"/>
      <c r="H20" s="241">
        <f>+'Student Aid'!H10</f>
        <v>0</v>
      </c>
      <c r="I20" s="241">
        <f>+'Student Aid'!I10</f>
        <v>0</v>
      </c>
      <c r="J20" s="241"/>
      <c r="K20" s="290"/>
      <c r="L20" s="241">
        <f>+'Student Aid'!L10</f>
        <v>0</v>
      </c>
      <c r="M20" s="241">
        <f>+'Student Aid'!M10</f>
        <v>0</v>
      </c>
      <c r="N20" s="25"/>
      <c r="O20" s="5"/>
      <c r="P20" s="5"/>
      <c r="Q20" s="5"/>
      <c r="R20" s="5"/>
      <c r="S20" s="5"/>
      <c r="T20" s="5"/>
      <c r="U20" s="5"/>
      <c r="V20" s="5"/>
      <c r="W20" s="5"/>
      <c r="X20" s="5"/>
      <c r="Y20" s="5"/>
      <c r="Z20" s="5"/>
      <c r="AA20" s="5"/>
      <c r="AB20" s="5"/>
      <c r="AC20" s="5"/>
      <c r="AD20" s="5"/>
      <c r="AE20" s="5"/>
      <c r="AF20" s="5"/>
    </row>
    <row r="21" spans="1:32" s="6" customFormat="1" ht="15" customHeight="1" x14ac:dyDescent="0.4">
      <c r="A21" s="348" t="s">
        <v>28</v>
      </c>
      <c r="B21" s="231">
        <f>+'Other Grant-Contract Types'!B10</f>
        <v>0</v>
      </c>
      <c r="C21" s="231">
        <f>+'Other Grant-Contract Types'!C10</f>
        <v>0</v>
      </c>
      <c r="D21" s="67">
        <f>+'Other Grant-Contract Types'!D10</f>
        <v>0</v>
      </c>
      <c r="E21" s="67">
        <f t="shared" si="0"/>
        <v>0</v>
      </c>
      <c r="F21" s="346"/>
      <c r="G21" s="290"/>
      <c r="H21" s="241">
        <f>+'Other Grant-Contract Types'!H10</f>
        <v>0</v>
      </c>
      <c r="I21" s="241">
        <f>+'Other Grant-Contract Types'!I10</f>
        <v>0</v>
      </c>
      <c r="J21" s="241"/>
      <c r="K21" s="290"/>
      <c r="L21" s="241">
        <f>+'Other Grant-Contract Types'!L10</f>
        <v>0</v>
      </c>
      <c r="M21" s="241">
        <f>+'Other Grant-Contract Types'!M10</f>
        <v>0</v>
      </c>
      <c r="N21" s="25"/>
      <c r="O21" s="5"/>
      <c r="P21" s="5"/>
      <c r="Q21" s="5"/>
      <c r="R21" s="5"/>
      <c r="S21" s="5"/>
      <c r="T21" s="5"/>
      <c r="U21" s="5"/>
      <c r="V21" s="5"/>
      <c r="W21" s="5"/>
      <c r="X21" s="5"/>
      <c r="Y21" s="5"/>
      <c r="Z21" s="5"/>
      <c r="AA21" s="5"/>
      <c r="AB21" s="5"/>
      <c r="AC21" s="5"/>
      <c r="AD21" s="5"/>
      <c r="AE21" s="5"/>
      <c r="AF21" s="5"/>
    </row>
    <row r="22" spans="1:32" s="6" customFormat="1" ht="15" customHeight="1" x14ac:dyDescent="0.4">
      <c r="A22" s="348" t="s">
        <v>29</v>
      </c>
      <c r="B22" s="231">
        <f>+'Gifts-Discretionary'!B10</f>
        <v>0</v>
      </c>
      <c r="C22" s="231">
        <f>+'Gifts-Discretionary'!C10</f>
        <v>0</v>
      </c>
      <c r="D22" s="67">
        <f>+'Gifts-Discretionary'!D10</f>
        <v>0</v>
      </c>
      <c r="E22" s="67">
        <f t="shared" si="0"/>
        <v>0</v>
      </c>
      <c r="F22" s="346"/>
      <c r="G22" s="290"/>
      <c r="H22" s="241">
        <f>+'Gifts-Discretionary'!H10</f>
        <v>0</v>
      </c>
      <c r="I22" s="241">
        <f>+'Gifts-Discretionary'!I10</f>
        <v>0</v>
      </c>
      <c r="J22" s="241"/>
      <c r="K22" s="290"/>
      <c r="L22" s="241">
        <f>+'Gifts-Discretionary'!L10</f>
        <v>0</v>
      </c>
      <c r="M22" s="241">
        <f>+'Gifts-Discretionary'!M10</f>
        <v>0</v>
      </c>
      <c r="N22" s="241">
        <f>+'Gifts-Discretionary'!N10</f>
        <v>0</v>
      </c>
      <c r="O22" s="5"/>
      <c r="P22" s="5"/>
      <c r="Q22" s="5"/>
      <c r="R22" s="5"/>
      <c r="S22" s="5"/>
      <c r="T22" s="5"/>
      <c r="U22" s="5"/>
      <c r="V22" s="5"/>
      <c r="W22" s="5"/>
      <c r="X22" s="5"/>
      <c r="Y22" s="5"/>
      <c r="Z22" s="5"/>
      <c r="AA22" s="5"/>
      <c r="AB22" s="5"/>
      <c r="AC22" s="5"/>
      <c r="AD22" s="5"/>
      <c r="AE22" s="5"/>
      <c r="AF22" s="5"/>
    </row>
    <row r="23" spans="1:32" s="6" customFormat="1" ht="15" customHeight="1" x14ac:dyDescent="0.4">
      <c r="A23" s="348" t="s">
        <v>30</v>
      </c>
      <c r="B23" s="231">
        <f>+'Self Sustaining'!B10</f>
        <v>0</v>
      </c>
      <c r="C23" s="231">
        <f>+'Self Sustaining'!C10</f>
        <v>0</v>
      </c>
      <c r="D23" s="67">
        <f>+'Self Sustaining'!D10</f>
        <v>0</v>
      </c>
      <c r="E23" s="67">
        <f t="shared" si="0"/>
        <v>0</v>
      </c>
      <c r="F23" s="346"/>
      <c r="G23" s="290"/>
      <c r="H23" s="241">
        <f>+'Self Sustaining'!H10</f>
        <v>0</v>
      </c>
      <c r="I23" s="241">
        <f>+'Self Sustaining'!I10</f>
        <v>0</v>
      </c>
      <c r="J23" s="241"/>
      <c r="K23" s="290"/>
      <c r="L23" s="241">
        <f>+'Self Sustaining'!L10</f>
        <v>0</v>
      </c>
      <c r="M23" s="241">
        <f>+'Self Sustaining'!M10</f>
        <v>0</v>
      </c>
      <c r="N23" s="25"/>
      <c r="O23" s="5"/>
      <c r="P23" s="5"/>
      <c r="Q23" s="5"/>
      <c r="R23" s="5"/>
      <c r="S23" s="5"/>
      <c r="T23" s="5"/>
      <c r="U23" s="5"/>
      <c r="V23" s="5"/>
      <c r="W23" s="5"/>
      <c r="X23" s="5"/>
      <c r="Y23" s="5"/>
      <c r="Z23" s="5"/>
      <c r="AA23" s="5"/>
      <c r="AB23" s="5"/>
      <c r="AC23" s="5"/>
      <c r="AD23" s="5"/>
      <c r="AE23" s="5"/>
      <c r="AF23" s="5"/>
    </row>
    <row r="24" spans="1:32" s="6" customFormat="1" ht="15" customHeight="1" x14ac:dyDescent="0.4">
      <c r="A24" s="348" t="s">
        <v>31</v>
      </c>
      <c r="B24" s="231">
        <f>+'UWC2 Fee Based Programs'!B10</f>
        <v>0</v>
      </c>
      <c r="C24" s="231">
        <f>+'UWC2 Fee Based Programs'!C10</f>
        <v>0</v>
      </c>
      <c r="D24" s="67">
        <f>+'UWC2 Fee Based Programs'!D10</f>
        <v>0</v>
      </c>
      <c r="E24" s="67">
        <f t="shared" si="0"/>
        <v>0</v>
      </c>
      <c r="F24" s="346"/>
      <c r="G24" s="290"/>
      <c r="H24" s="241">
        <f>+'UWC2 Fee Based Programs'!H10</f>
        <v>0</v>
      </c>
      <c r="I24" s="241">
        <f>+'UWC2 Fee Based Programs'!I10</f>
        <v>0</v>
      </c>
      <c r="J24" s="241"/>
      <c r="K24" s="290"/>
      <c r="L24" s="241">
        <f>+'UWC2 Fee Based Programs'!L10</f>
        <v>0</v>
      </c>
      <c r="M24" s="241">
        <f>+'UWC2 Fee Based Programs'!M10</f>
        <v>0</v>
      </c>
      <c r="N24" s="25"/>
      <c r="O24" s="5"/>
      <c r="P24" s="5"/>
      <c r="Q24" s="5"/>
      <c r="R24" s="5"/>
      <c r="S24" s="5"/>
      <c r="T24" s="5"/>
      <c r="U24" s="5"/>
      <c r="V24" s="5"/>
      <c r="W24" s="5"/>
      <c r="X24" s="5"/>
      <c r="Y24" s="5"/>
      <c r="Z24" s="5"/>
      <c r="AA24" s="5"/>
      <c r="AB24" s="5"/>
      <c r="AC24" s="5"/>
      <c r="AD24" s="5"/>
      <c r="AE24" s="5"/>
      <c r="AF24" s="5"/>
    </row>
    <row r="25" spans="1:32" s="6" customFormat="1" ht="15" customHeight="1" x14ac:dyDescent="0.4">
      <c r="A25" s="348" t="s">
        <v>32</v>
      </c>
      <c r="B25" s="231">
        <f>+'Practice Plan'!B10</f>
        <v>0</v>
      </c>
      <c r="C25" s="231">
        <f>+'Practice Plan'!C10</f>
        <v>0</v>
      </c>
      <c r="D25" s="67">
        <f>+'Practice Plan'!D10</f>
        <v>0</v>
      </c>
      <c r="E25" s="67">
        <f t="shared" si="0"/>
        <v>0</v>
      </c>
      <c r="F25" s="346"/>
      <c r="G25" s="290"/>
      <c r="H25" s="241">
        <f>+'Practice Plan'!H10</f>
        <v>0</v>
      </c>
      <c r="I25" s="241">
        <f>+'Practice Plan'!I10</f>
        <v>0</v>
      </c>
      <c r="J25" s="241"/>
      <c r="K25" s="290"/>
      <c r="L25" s="241">
        <f>+'Practice Plan'!L10</f>
        <v>0</v>
      </c>
      <c r="M25" s="241">
        <f>+'Practice Plan'!M10</f>
        <v>0</v>
      </c>
      <c r="N25" s="25"/>
      <c r="O25" s="5"/>
      <c r="P25" s="5"/>
      <c r="Q25" s="5"/>
      <c r="R25" s="5"/>
      <c r="S25" s="5"/>
      <c r="T25" s="5"/>
      <c r="U25" s="5"/>
      <c r="V25" s="5"/>
      <c r="W25" s="5"/>
      <c r="X25" s="5"/>
      <c r="Y25" s="5"/>
      <c r="Z25" s="5"/>
      <c r="AA25" s="5"/>
      <c r="AB25" s="5"/>
      <c r="AC25" s="5"/>
      <c r="AD25" s="5"/>
      <c r="AE25" s="5"/>
      <c r="AF25" s="5"/>
    </row>
    <row r="26" spans="1:32" s="31" customFormat="1" ht="15" customHeight="1" x14ac:dyDescent="0.4">
      <c r="A26" s="162" t="s">
        <v>33</v>
      </c>
      <c r="B26" s="158">
        <f>SUM(B8:B25)</f>
        <v>0</v>
      </c>
      <c r="C26" s="158">
        <f t="shared" ref="C26:E26" si="1">SUM(C8:C25)</f>
        <v>0</v>
      </c>
      <c r="D26" s="158">
        <f t="shared" si="1"/>
        <v>0</v>
      </c>
      <c r="E26" s="158">
        <f t="shared" si="1"/>
        <v>0</v>
      </c>
      <c r="F26" s="200" t="e">
        <f>SUM(#REF!)</f>
        <v>#REF!</v>
      </c>
      <c r="G26" s="225"/>
      <c r="H26" s="201">
        <f t="shared" ref="H26:I26" si="2">SUM(H8:H25)</f>
        <v>0</v>
      </c>
      <c r="I26" s="201">
        <f t="shared" si="2"/>
        <v>0</v>
      </c>
      <c r="J26" s="199" t="e">
        <f>SUM(#REF!)</f>
        <v>#REF!</v>
      </c>
      <c r="K26" s="225"/>
      <c r="L26" s="201">
        <f>SUM(L8:L25)</f>
        <v>0</v>
      </c>
      <c r="M26" s="201">
        <f t="shared" ref="M26" si="3">SUM(M8:M25)</f>
        <v>0</v>
      </c>
      <c r="N26" s="165"/>
      <c r="O26" s="30"/>
      <c r="P26" s="30"/>
      <c r="Q26" s="30"/>
      <c r="R26" s="30"/>
      <c r="S26" s="30"/>
      <c r="T26" s="30"/>
      <c r="U26" s="30"/>
      <c r="V26" s="30"/>
      <c r="W26" s="30"/>
      <c r="X26" s="30"/>
      <c r="Y26" s="30"/>
      <c r="Z26" s="30"/>
      <c r="AA26" s="30"/>
      <c r="AB26" s="30"/>
      <c r="AC26" s="30"/>
      <c r="AD26" s="30"/>
      <c r="AE26" s="30"/>
      <c r="AF26" s="30"/>
    </row>
    <row r="27" spans="1:32" s="10" customFormat="1" ht="15" customHeight="1" x14ac:dyDescent="0.4">
      <c r="A27" s="349"/>
      <c r="B27" s="214"/>
      <c r="C27" s="214"/>
      <c r="D27" s="70"/>
      <c r="E27" s="70"/>
      <c r="F27" s="213"/>
      <c r="G27" s="225"/>
      <c r="H27" s="227"/>
      <c r="I27" s="227"/>
      <c r="J27" s="227"/>
      <c r="K27" s="225"/>
      <c r="L27" s="227"/>
      <c r="M27" s="227"/>
      <c r="N27" s="25"/>
      <c r="O27" s="9"/>
      <c r="P27" s="30"/>
      <c r="Q27" s="30"/>
      <c r="R27" s="30"/>
      <c r="S27" s="30"/>
      <c r="T27" s="9"/>
      <c r="U27" s="9"/>
      <c r="V27" s="9"/>
      <c r="W27" s="9"/>
      <c r="X27" s="9"/>
      <c r="Y27" s="9"/>
      <c r="Z27" s="9"/>
      <c r="AA27" s="9"/>
      <c r="AB27" s="9"/>
      <c r="AC27" s="9"/>
      <c r="AD27" s="9"/>
      <c r="AE27" s="9"/>
      <c r="AF27" s="9"/>
    </row>
    <row r="28" spans="1:32" s="6" customFormat="1" ht="15.75" x14ac:dyDescent="0.4">
      <c r="A28" s="350" t="s">
        <v>34</v>
      </c>
      <c r="B28" s="214"/>
      <c r="C28" s="214"/>
      <c r="D28" s="70"/>
      <c r="E28" s="70"/>
      <c r="F28" s="213"/>
      <c r="G28" s="225"/>
      <c r="H28" s="227"/>
      <c r="I28" s="227"/>
      <c r="J28" s="227"/>
      <c r="K28" s="225"/>
      <c r="L28" s="227"/>
      <c r="M28" s="227"/>
      <c r="N28" s="25"/>
      <c r="O28" s="5"/>
      <c r="P28" s="30"/>
      <c r="Q28" s="30"/>
      <c r="R28" s="30"/>
      <c r="S28" s="30"/>
      <c r="T28" s="5"/>
      <c r="U28" s="5"/>
      <c r="V28" s="5"/>
      <c r="W28" s="5"/>
      <c r="X28" s="5"/>
      <c r="Y28" s="5"/>
      <c r="Z28" s="5"/>
      <c r="AA28" s="5"/>
      <c r="AB28" s="5"/>
      <c r="AC28" s="5"/>
      <c r="AD28" s="5"/>
      <c r="AE28" s="5"/>
      <c r="AF28" s="5"/>
    </row>
    <row r="29" spans="1:32" s="12" customFormat="1" ht="15" customHeight="1" x14ac:dyDescent="0.4">
      <c r="A29" s="58" t="s">
        <v>35</v>
      </c>
      <c r="B29" s="214"/>
      <c r="C29" s="214"/>
      <c r="D29" s="70"/>
      <c r="E29" s="70"/>
      <c r="F29" s="213"/>
      <c r="G29" s="225"/>
      <c r="H29" s="227"/>
      <c r="I29" s="227"/>
      <c r="J29" s="227"/>
      <c r="K29" s="225"/>
      <c r="L29" s="227"/>
      <c r="M29" s="227"/>
      <c r="N29" s="25"/>
      <c r="O29" s="11"/>
      <c r="P29" s="30"/>
      <c r="Q29" s="30"/>
      <c r="R29" s="30"/>
      <c r="S29" s="30"/>
      <c r="T29" s="11"/>
      <c r="U29" s="11"/>
      <c r="V29" s="11"/>
      <c r="W29" s="11"/>
      <c r="X29" s="11"/>
      <c r="Y29" s="11"/>
      <c r="Z29" s="11"/>
      <c r="AA29" s="11"/>
      <c r="AB29" s="11"/>
      <c r="AC29" s="11"/>
      <c r="AD29" s="11"/>
      <c r="AE29" s="11"/>
      <c r="AF29" s="11"/>
    </row>
    <row r="30" spans="1:32" s="14" customFormat="1" ht="15" customHeight="1" x14ac:dyDescent="0.4">
      <c r="A30" s="349" t="s">
        <v>36</v>
      </c>
      <c r="B30" s="214">
        <f>+GOF!B16+'GOF Provisos'!B16+DOF!B16+'Special State Appropriations'!B16+'Sponsored Projects'!B15+'Student Aid'!B15+'Other Grant-Contract Types'!B15+'Gifts-Discretionary'!B15+'Self Sustaining'!B15+'UWC2 Fee Based Programs'!B15+'Practice Plan'!B15</f>
        <v>0</v>
      </c>
      <c r="C30" s="214">
        <f>+GOF!C16+'GOF Provisos'!C16+DOF!C16+'Special State Appropriations'!C16+'Sponsored Projects'!C15+'Student Aid'!C15+'Other Grant-Contract Types'!C15+'Gifts-Discretionary'!C15+'Self Sustaining'!C15+'UWC2 Fee Based Programs'!C15+'Practice Plan'!C15</f>
        <v>0</v>
      </c>
      <c r="D30" s="70">
        <f>+GOF!D16+'GOF Provisos'!D16+DOF!D16+'Special State Appropriations'!D16+'Sponsored Projects'!D15+'Student Aid'!D15+'Other Grant-Contract Types'!D15+'Gifts-Discretionary'!D15+'Self Sustaining'!D15+'UWC2 Fee Based Programs'!D15+'Practice Plan'!D15</f>
        <v>0</v>
      </c>
      <c r="E30" s="70">
        <f t="shared" ref="E30:E44" si="4">+C30-D30</f>
        <v>0</v>
      </c>
      <c r="F30" s="229"/>
      <c r="G30" s="225"/>
      <c r="H30" s="214">
        <f>+GOF!H16+'GOF Provisos'!H16+DOF!H16+'Special State Appropriations'!H16+'Sponsored Projects'!H15+'Student Aid'!H15+'Other Grant-Contract Types'!H15+'Gifts-Discretionary'!H15+'Self Sustaining'!H15+'UWC2 Fee Based Programs'!H15+'Practice Plan'!H15</f>
        <v>0</v>
      </c>
      <c r="I30" s="214">
        <f>+GOF!I16+'GOF Provisos'!I16+DOF!I16+'Special State Appropriations'!I16+'Sponsored Projects'!I15+'Student Aid'!I15+'Other Grant-Contract Types'!I15+'Gifts-Discretionary'!I15+'Self Sustaining'!I15+'UWC2 Fee Based Programs'!I15+'Practice Plan'!I15</f>
        <v>0</v>
      </c>
      <c r="J30" s="214">
        <f>+GOF!J16+'GOF Provisos'!J16+DOF!J16+'Special State Appropriations'!J16+'Sponsored Projects'!J15+'Student Aid'!J15+'Other Grant-Contract Types'!J15+'Gifts-Discretionary'!J15+'Self Sustaining'!J15+'UWC2 Fee Based Programs'!J15+'Practice Plan'!J15</f>
        <v>0</v>
      </c>
      <c r="K30" s="225"/>
      <c r="L30" s="214">
        <f>+GOF!L16+'GOF Provisos'!L16+DOF!L16+'Special State Appropriations'!L16+'Sponsored Projects'!L15+'Student Aid'!L15+'Other Grant-Contract Types'!L15+'Gifts-Discretionary'!L15+'Self Sustaining'!L15+'UWC2 Fee Based Programs'!L15+'Practice Plan'!L15</f>
        <v>0</v>
      </c>
      <c r="M30" s="214">
        <f>+GOF!M16+'GOF Provisos'!M16+DOF!M16+'Special State Appropriations'!M16+'Sponsored Projects'!M15+'Student Aid'!M15+'Other Grant-Contract Types'!M15+'Gifts-Discretionary'!M15+'Self Sustaining'!M15+'UWC2 Fee Based Programs'!M15+'Practice Plan'!M15</f>
        <v>0</v>
      </c>
      <c r="N30" s="23"/>
      <c r="O30" s="13"/>
      <c r="P30" s="30"/>
      <c r="Q30" s="30"/>
      <c r="R30" s="30"/>
      <c r="S30" s="30"/>
      <c r="T30" s="13"/>
      <c r="U30" s="13"/>
      <c r="V30" s="13"/>
      <c r="W30" s="13"/>
      <c r="X30" s="13"/>
      <c r="Y30" s="13"/>
      <c r="Z30" s="13"/>
      <c r="AA30" s="13"/>
      <c r="AB30" s="13"/>
      <c r="AC30" s="13"/>
      <c r="AD30" s="13"/>
      <c r="AE30" s="13"/>
      <c r="AF30" s="13"/>
    </row>
    <row r="31" spans="1:32" s="14" customFormat="1" ht="15" customHeight="1" x14ac:dyDescent="0.4">
      <c r="A31" s="349" t="s">
        <v>37</v>
      </c>
      <c r="B31" s="220">
        <f>+GOF!B17+'GOF Provisos'!B17+DOF!B17+'Special State Appropriations'!B17+'Sponsored Projects'!B16+'Student Aid'!B16+'Other Grant-Contract Types'!B16+'Gifts-Discretionary'!B16+'Self Sustaining'!B16+'UWC2 Fee Based Programs'!B16+'Practice Plan'!B16</f>
        <v>0</v>
      </c>
      <c r="C31" s="220">
        <f>+GOF!C17+'GOF Provisos'!C17+DOF!C17+'Special State Appropriations'!C17+'Sponsored Projects'!C16+'Student Aid'!C16+'Other Grant-Contract Types'!C16+'Gifts-Discretionary'!C16+'Self Sustaining'!C16+'UWC2 Fee Based Programs'!C16+'Practice Plan'!C16</f>
        <v>0</v>
      </c>
      <c r="D31" s="67">
        <f>+GOF!D17+'GOF Provisos'!D17+DOF!D17+'Special State Appropriations'!D17+'Sponsored Projects'!D16+'Student Aid'!D16+'Other Grant-Contract Types'!D16+'Gifts-Discretionary'!D16+'Self Sustaining'!D16+'UWC2 Fee Based Programs'!D16+'Practice Plan'!D16</f>
        <v>0</v>
      </c>
      <c r="E31" s="67">
        <f t="shared" si="4"/>
        <v>0</v>
      </c>
      <c r="F31" s="223"/>
      <c r="G31" s="225"/>
      <c r="H31" s="220">
        <f>+GOF!H17+'GOF Provisos'!H17+DOF!H17+'Special State Appropriations'!H17+'Sponsored Projects'!H16+'Student Aid'!H16+'Other Grant-Contract Types'!H16+'Gifts-Discretionary'!H16+'Self Sustaining'!H16+'UWC2 Fee Based Programs'!H16+'Practice Plan'!H16</f>
        <v>0</v>
      </c>
      <c r="I31" s="220">
        <f>+GOF!I17+'GOF Provisos'!I17+DOF!I17+'Special State Appropriations'!I17+'Sponsored Projects'!I16+'Student Aid'!I16+'Other Grant-Contract Types'!I16+'Gifts-Discretionary'!I16+'Self Sustaining'!I16+'UWC2 Fee Based Programs'!I16+'Practice Plan'!I16</f>
        <v>0</v>
      </c>
      <c r="J31" s="226">
        <f>+GOF!J17+'GOF Provisos'!J17+DOF!J17+'Special State Appropriations'!J17+'Sponsored Projects'!J16+'Student Aid'!J16+'Other Grant-Contract Types'!J16+'Gifts-Discretionary'!J16+'Self Sustaining'!J16+'UWC2 Fee Based Programs'!J16+'Practice Plan'!J16</f>
        <v>0</v>
      </c>
      <c r="K31" s="225"/>
      <c r="L31" s="220">
        <f>+GOF!L17+'GOF Provisos'!L17+DOF!L17+'Special State Appropriations'!L17+'Sponsored Projects'!L16+'Student Aid'!L16+'Other Grant-Contract Types'!L16+'Gifts-Discretionary'!L16+'Self Sustaining'!L16+'UWC2 Fee Based Programs'!L16+'Practice Plan'!L16</f>
        <v>0</v>
      </c>
      <c r="M31" s="220">
        <f>+GOF!M17+'GOF Provisos'!M17+DOF!M17+'Special State Appropriations'!M17+'Sponsored Projects'!M16+'Student Aid'!M16+'Other Grant-Contract Types'!M16+'Gifts-Discretionary'!M16+'Self Sustaining'!M16+'UWC2 Fee Based Programs'!M16+'Practice Plan'!M16</f>
        <v>0</v>
      </c>
      <c r="N31" s="23"/>
      <c r="O31" s="13"/>
      <c r="P31" s="30"/>
      <c r="Q31" s="30"/>
      <c r="R31" s="30"/>
      <c r="S31" s="30"/>
      <c r="T31" s="13"/>
      <c r="U31" s="13"/>
      <c r="V31" s="13"/>
      <c r="W31" s="13"/>
      <c r="X31" s="13"/>
      <c r="Y31" s="13"/>
      <c r="Z31" s="13"/>
      <c r="AA31" s="13"/>
      <c r="AB31" s="13"/>
      <c r="AC31" s="13"/>
      <c r="AD31" s="13"/>
      <c r="AE31" s="13"/>
      <c r="AF31" s="13"/>
    </row>
    <row r="32" spans="1:32" s="14" customFormat="1" ht="15" customHeight="1" x14ac:dyDescent="0.4">
      <c r="A32" s="349" t="s">
        <v>38</v>
      </c>
      <c r="B32" s="220">
        <f>+GOF!B18+'GOF Provisos'!B18+DOF!B18+'Special State Appropriations'!B18+'Sponsored Projects'!B17+'Student Aid'!B17+'Other Grant-Contract Types'!B17+'Gifts-Discretionary'!B17+'Self Sustaining'!B17+'UWC2 Fee Based Programs'!B17+'Practice Plan'!B17</f>
        <v>0</v>
      </c>
      <c r="C32" s="220">
        <f>+GOF!C18+'GOF Provisos'!C18+DOF!C18+'Special State Appropriations'!C18+'Sponsored Projects'!C17+'Student Aid'!C17+'Other Grant-Contract Types'!C17+'Gifts-Discretionary'!C17+'Self Sustaining'!C17+'UWC2 Fee Based Programs'!C17+'Practice Plan'!C17</f>
        <v>0</v>
      </c>
      <c r="D32" s="67">
        <f>+GOF!D18+'GOF Provisos'!D18+DOF!D18+'Special State Appropriations'!D18+'Sponsored Projects'!D17+'Student Aid'!D17+'Other Grant-Contract Types'!D17+'Gifts-Discretionary'!D17+'Self Sustaining'!D17+'UWC2 Fee Based Programs'!D17+'Practice Plan'!D17</f>
        <v>0</v>
      </c>
      <c r="E32" s="67">
        <f t="shared" si="4"/>
        <v>0</v>
      </c>
      <c r="F32" s="223"/>
      <c r="G32" s="225"/>
      <c r="H32" s="220">
        <f>+GOF!H18+'GOF Provisos'!H18+DOF!H18+'Special State Appropriations'!H18+'Sponsored Projects'!H17+'Student Aid'!H17+'Other Grant-Contract Types'!H17+'Gifts-Discretionary'!H17+'Self Sustaining'!H17+'UWC2 Fee Based Programs'!H17+'Practice Plan'!H17</f>
        <v>0</v>
      </c>
      <c r="I32" s="220">
        <f>+GOF!I18+'GOF Provisos'!I18+DOF!I18+'Special State Appropriations'!I18+'Sponsored Projects'!I17+'Student Aid'!I17+'Other Grant-Contract Types'!I17+'Gifts-Discretionary'!I17+'Self Sustaining'!I17+'UWC2 Fee Based Programs'!I17+'Practice Plan'!I17</f>
        <v>0</v>
      </c>
      <c r="J32" s="226"/>
      <c r="K32" s="225"/>
      <c r="L32" s="220">
        <f>+GOF!L18+'GOF Provisos'!L18+DOF!L18+'Special State Appropriations'!L18+'Sponsored Projects'!L17+'Student Aid'!L17+'Other Grant-Contract Types'!L17+'Gifts-Discretionary'!L17+'Self Sustaining'!L17+'UWC2 Fee Based Programs'!L17+'Practice Plan'!L17</f>
        <v>0</v>
      </c>
      <c r="M32" s="220">
        <f>+GOF!M18+'GOF Provisos'!M18+DOF!M18+'Special State Appropriations'!M18+'Sponsored Projects'!M17+'Student Aid'!M17+'Other Grant-Contract Types'!M17+'Gifts-Discretionary'!M17+'Self Sustaining'!M17+'UWC2 Fee Based Programs'!M17+'Practice Plan'!M17</f>
        <v>0</v>
      </c>
      <c r="N32" s="23"/>
      <c r="O32" s="13"/>
      <c r="P32" s="30"/>
      <c r="Q32" s="30"/>
      <c r="R32" s="30"/>
      <c r="S32" s="30"/>
      <c r="T32" s="13"/>
      <c r="U32" s="13"/>
      <c r="V32" s="13"/>
      <c r="W32" s="13"/>
      <c r="X32" s="13"/>
      <c r="Y32" s="13"/>
      <c r="Z32" s="13"/>
      <c r="AA32" s="13"/>
      <c r="AB32" s="13"/>
      <c r="AC32" s="13"/>
      <c r="AD32" s="13"/>
      <c r="AE32" s="13"/>
      <c r="AF32" s="13"/>
    </row>
    <row r="33" spans="1:32" s="14" customFormat="1" ht="15" customHeight="1" x14ac:dyDescent="0.4">
      <c r="A33" s="349" t="s">
        <v>39</v>
      </c>
      <c r="B33" s="220">
        <f>+GOF!B19+'GOF Provisos'!B19+DOF!B19+'Special State Appropriations'!B19+'Sponsored Projects'!B18+'Student Aid'!B18+'Other Grant-Contract Types'!B18+'Gifts-Discretionary'!B18+'Self Sustaining'!B18+'UWC2 Fee Based Programs'!B18+'Practice Plan'!B18</f>
        <v>0</v>
      </c>
      <c r="C33" s="220">
        <f>+GOF!C19+'GOF Provisos'!C19+DOF!C19+'Special State Appropriations'!C19+'Sponsored Projects'!C18+'Student Aid'!C18+'Other Grant-Contract Types'!C18+'Gifts-Discretionary'!C18+'Self Sustaining'!C18+'UWC2 Fee Based Programs'!C18+'Practice Plan'!C18</f>
        <v>0</v>
      </c>
      <c r="D33" s="67">
        <f>+GOF!D19+'GOF Provisos'!D19+DOF!D19+'Special State Appropriations'!D19+'Sponsored Projects'!D18+'Student Aid'!D18+'Other Grant-Contract Types'!D18+'Gifts-Discretionary'!D18+'Self Sustaining'!D18+'UWC2 Fee Based Programs'!D18+'Practice Plan'!D18</f>
        <v>0</v>
      </c>
      <c r="E33" s="67">
        <f t="shared" si="4"/>
        <v>0</v>
      </c>
      <c r="F33" s="223"/>
      <c r="G33" s="225"/>
      <c r="H33" s="220">
        <f>+GOF!H19+'GOF Provisos'!H19+DOF!H19+'Special State Appropriations'!H19+'Sponsored Projects'!H18+'Student Aid'!H18+'Other Grant-Contract Types'!H18+'Gifts-Discretionary'!H18+'Self Sustaining'!H18+'UWC2 Fee Based Programs'!H18+'Practice Plan'!H18</f>
        <v>0</v>
      </c>
      <c r="I33" s="220">
        <f>+GOF!I19+'GOF Provisos'!I19+DOF!I19+'Special State Appropriations'!I19+'Sponsored Projects'!I18+'Student Aid'!I18+'Other Grant-Contract Types'!I18+'Gifts-Discretionary'!I18+'Self Sustaining'!I18+'UWC2 Fee Based Programs'!I18+'Practice Plan'!I18</f>
        <v>0</v>
      </c>
      <c r="J33" s="226"/>
      <c r="K33" s="225"/>
      <c r="L33" s="220">
        <f>+GOF!L19+'GOF Provisos'!L19+DOF!L19+'Special State Appropriations'!L19+'Sponsored Projects'!L18+'Student Aid'!L18+'Other Grant-Contract Types'!L18+'Gifts-Discretionary'!L18+'Self Sustaining'!L18+'UWC2 Fee Based Programs'!L18+'Practice Plan'!L18</f>
        <v>0</v>
      </c>
      <c r="M33" s="220">
        <f>+GOF!M19+'GOF Provisos'!M19+DOF!M19+'Special State Appropriations'!M19+'Sponsored Projects'!M18+'Student Aid'!M18+'Other Grant-Contract Types'!M18+'Gifts-Discretionary'!M18+'Self Sustaining'!M18+'UWC2 Fee Based Programs'!M18+'Practice Plan'!M18</f>
        <v>0</v>
      </c>
      <c r="N33" s="23"/>
      <c r="O33" s="13"/>
      <c r="P33" s="30"/>
      <c r="Q33" s="30"/>
      <c r="R33" s="30"/>
      <c r="S33" s="30"/>
      <c r="T33" s="13"/>
      <c r="U33" s="13"/>
      <c r="V33" s="13"/>
      <c r="W33" s="13"/>
      <c r="X33" s="13"/>
      <c r="Y33" s="13"/>
      <c r="Z33" s="13"/>
      <c r="AA33" s="13"/>
      <c r="AB33" s="13"/>
      <c r="AC33" s="13"/>
      <c r="AD33" s="13"/>
      <c r="AE33" s="13"/>
      <c r="AF33" s="13"/>
    </row>
    <row r="34" spans="1:32" s="14" customFormat="1" ht="15" customHeight="1" x14ac:dyDescent="0.4">
      <c r="A34" s="349" t="s">
        <v>40</v>
      </c>
      <c r="B34" s="220">
        <f>+GOF!B20+'GOF Provisos'!B20+DOF!B20+'Special State Appropriations'!B20+'Sponsored Projects'!B19+'Student Aid'!B19+'Other Grant-Contract Types'!B19+'Gifts-Discretionary'!B19+'Self Sustaining'!B19+'UWC2 Fee Based Programs'!B19+'Practice Plan'!B19</f>
        <v>0</v>
      </c>
      <c r="C34" s="220">
        <f>+GOF!C20+'GOF Provisos'!C20+DOF!C20+'Special State Appropriations'!C20+'Sponsored Projects'!C19+'Student Aid'!C19+'Other Grant-Contract Types'!C19+'Gifts-Discretionary'!C19+'Self Sustaining'!C19+'UWC2 Fee Based Programs'!C19+'Practice Plan'!C19</f>
        <v>0</v>
      </c>
      <c r="D34" s="67">
        <f>+GOF!D20+'GOF Provisos'!D20+DOF!D20+'Special State Appropriations'!D20+'Sponsored Projects'!D19+'Student Aid'!D19+'Other Grant-Contract Types'!D19+'Gifts-Discretionary'!D19+'Self Sustaining'!D19+'UWC2 Fee Based Programs'!D19+'Practice Plan'!D19</f>
        <v>0</v>
      </c>
      <c r="E34" s="67">
        <f t="shared" si="4"/>
        <v>0</v>
      </c>
      <c r="F34" s="223"/>
      <c r="G34" s="225"/>
      <c r="H34" s="220">
        <f>+GOF!H20+'GOF Provisos'!H20+DOF!H20+'Special State Appropriations'!H20+'Sponsored Projects'!H19+'Student Aid'!H19+'Other Grant-Contract Types'!H19+'Gifts-Discretionary'!H19+'Self Sustaining'!H19+'UWC2 Fee Based Programs'!H19+'Practice Plan'!H19</f>
        <v>0</v>
      </c>
      <c r="I34" s="220">
        <f>+GOF!I20+'GOF Provisos'!I20+DOF!I20+'Special State Appropriations'!I20+'Sponsored Projects'!I19+'Student Aid'!I19+'Other Grant-Contract Types'!I19+'Gifts-Discretionary'!I19+'Self Sustaining'!I19+'UWC2 Fee Based Programs'!I19+'Practice Plan'!I19</f>
        <v>0</v>
      </c>
      <c r="J34" s="226"/>
      <c r="K34" s="225"/>
      <c r="L34" s="220">
        <f>+GOF!L20+'GOF Provisos'!L20+DOF!L20+'Special State Appropriations'!L20+'Sponsored Projects'!L19+'Student Aid'!L19+'Other Grant-Contract Types'!L19+'Gifts-Discretionary'!L19+'Self Sustaining'!L19+'UWC2 Fee Based Programs'!L19+'Practice Plan'!L19</f>
        <v>0</v>
      </c>
      <c r="M34" s="220">
        <f>+GOF!M20+'GOF Provisos'!M20+DOF!M20+'Special State Appropriations'!M20+'Sponsored Projects'!M19+'Student Aid'!M19+'Other Grant-Contract Types'!M19+'Gifts-Discretionary'!M19+'Self Sustaining'!M19+'UWC2 Fee Based Programs'!M19+'Practice Plan'!M19</f>
        <v>0</v>
      </c>
      <c r="N34" s="23"/>
      <c r="O34" s="13"/>
      <c r="P34" s="30"/>
      <c r="Q34" s="30"/>
      <c r="R34" s="30"/>
      <c r="S34" s="30"/>
      <c r="T34" s="13"/>
      <c r="U34" s="13"/>
      <c r="V34" s="13"/>
      <c r="W34" s="13"/>
      <c r="X34" s="13"/>
      <c r="Y34" s="13"/>
      <c r="Z34" s="13"/>
      <c r="AA34" s="13"/>
      <c r="AB34" s="13"/>
      <c r="AC34" s="13"/>
      <c r="AD34" s="13"/>
      <c r="AE34" s="13"/>
      <c r="AF34" s="13"/>
    </row>
    <row r="35" spans="1:32" s="14" customFormat="1" ht="15" customHeight="1" x14ac:dyDescent="0.4">
      <c r="A35" s="349" t="s">
        <v>41</v>
      </c>
      <c r="B35" s="220">
        <f>+GOF!B21+'GOF Provisos'!B21+DOF!B21+'Special State Appropriations'!B21+'Sponsored Projects'!B20+'Student Aid'!B20+'Other Grant-Contract Types'!B20+'Gifts-Discretionary'!B20+'Self Sustaining'!B20+'UWC2 Fee Based Programs'!B20+'Practice Plan'!B20</f>
        <v>0</v>
      </c>
      <c r="C35" s="220">
        <f>+GOF!C21+'GOF Provisos'!C21+DOF!C21+'Special State Appropriations'!C21+'Sponsored Projects'!C20+'Student Aid'!C20+'Other Grant-Contract Types'!C20+'Gifts-Discretionary'!C20+'Self Sustaining'!C20+'UWC2 Fee Based Programs'!C20+'Practice Plan'!C20</f>
        <v>0</v>
      </c>
      <c r="D35" s="67">
        <f>+GOF!D21+'GOF Provisos'!D21+DOF!D21+'Special State Appropriations'!D21+'Sponsored Projects'!D20+'Student Aid'!D20+'Other Grant-Contract Types'!D20+'Gifts-Discretionary'!D20+'Self Sustaining'!D20+'UWC2 Fee Based Programs'!D20+'Practice Plan'!D20</f>
        <v>0</v>
      </c>
      <c r="E35" s="67">
        <f t="shared" si="4"/>
        <v>0</v>
      </c>
      <c r="F35" s="223"/>
      <c r="G35" s="225"/>
      <c r="H35" s="220">
        <f>+GOF!H21+'GOF Provisos'!H21+DOF!H21+'Special State Appropriations'!H21+'Sponsored Projects'!H20+'Student Aid'!H20+'Other Grant-Contract Types'!H20+'Gifts-Discretionary'!H20+'Self Sustaining'!H20+'UWC2 Fee Based Programs'!H20+'Practice Plan'!H20</f>
        <v>0</v>
      </c>
      <c r="I35" s="220">
        <f>+GOF!I21+'GOF Provisos'!I21+DOF!I21+'Special State Appropriations'!I21+'Sponsored Projects'!I20+'Student Aid'!I20+'Other Grant-Contract Types'!I20+'Gifts-Discretionary'!I20+'Self Sustaining'!I20+'UWC2 Fee Based Programs'!I20+'Practice Plan'!I20</f>
        <v>0</v>
      </c>
      <c r="J35" s="226"/>
      <c r="K35" s="225"/>
      <c r="L35" s="220">
        <f>+GOF!L21+'GOF Provisos'!L21+DOF!L21+'Special State Appropriations'!L21+'Sponsored Projects'!L20+'Student Aid'!L20+'Other Grant-Contract Types'!L20+'Gifts-Discretionary'!L20+'Self Sustaining'!L20+'UWC2 Fee Based Programs'!L20+'Practice Plan'!L20</f>
        <v>0</v>
      </c>
      <c r="M35" s="220">
        <f>+GOF!M21+'GOF Provisos'!M21+DOF!M21+'Special State Appropriations'!M21+'Sponsored Projects'!M20+'Student Aid'!M20+'Other Grant-Contract Types'!M20+'Gifts-Discretionary'!M20+'Self Sustaining'!M20+'UWC2 Fee Based Programs'!M20+'Practice Plan'!M20</f>
        <v>0</v>
      </c>
      <c r="N35" s="23"/>
      <c r="O35" s="13"/>
      <c r="P35" s="30"/>
      <c r="Q35" s="30"/>
      <c r="R35" s="30"/>
      <c r="S35" s="30"/>
      <c r="T35" s="13"/>
      <c r="U35" s="13"/>
      <c r="V35" s="13"/>
      <c r="W35" s="13"/>
      <c r="X35" s="13"/>
      <c r="Y35" s="13"/>
      <c r="Z35" s="13"/>
      <c r="AA35" s="13"/>
      <c r="AB35" s="13"/>
      <c r="AC35" s="13"/>
      <c r="AD35" s="13"/>
      <c r="AE35" s="13"/>
      <c r="AF35" s="13"/>
    </row>
    <row r="36" spans="1:32" s="14" customFormat="1" ht="15" customHeight="1" x14ac:dyDescent="0.4">
      <c r="A36" s="349" t="s">
        <v>42</v>
      </c>
      <c r="B36" s="220">
        <f>+GOF!B22+'GOF Provisos'!B22+DOF!B22+'Special State Appropriations'!B22+'Sponsored Projects'!B21+'Student Aid'!B21+'Other Grant-Contract Types'!B21+'Gifts-Discretionary'!B21+'Self Sustaining'!B21+'UWC2 Fee Based Programs'!B21+'Practice Plan'!B21</f>
        <v>0</v>
      </c>
      <c r="C36" s="220">
        <f>+GOF!C22+'GOF Provisos'!C22+DOF!C22+'Special State Appropriations'!C22+'Sponsored Projects'!C21+'Student Aid'!C21+'Other Grant-Contract Types'!C21+'Gifts-Discretionary'!C21+'Self Sustaining'!C21+'UWC2 Fee Based Programs'!C21+'Practice Plan'!C21</f>
        <v>0</v>
      </c>
      <c r="D36" s="67">
        <f>+GOF!D22+'GOF Provisos'!D22+DOF!D22+'Special State Appropriations'!D22+'Sponsored Projects'!D21+'Student Aid'!D21+'Other Grant-Contract Types'!D21+'Gifts-Discretionary'!D21+'Self Sustaining'!D21+'UWC2 Fee Based Programs'!D21+'Practice Plan'!D21</f>
        <v>0</v>
      </c>
      <c r="E36" s="67">
        <f t="shared" si="4"/>
        <v>0</v>
      </c>
      <c r="F36" s="223"/>
      <c r="G36" s="225"/>
      <c r="H36" s="220">
        <f>+GOF!H22+'GOF Provisos'!H22+DOF!H22+'Special State Appropriations'!H22+'Sponsored Projects'!H21+'Student Aid'!H21+'Other Grant-Contract Types'!H21+'Gifts-Discretionary'!H21+'Self Sustaining'!H21+'UWC2 Fee Based Programs'!H21+'Practice Plan'!H21</f>
        <v>0</v>
      </c>
      <c r="I36" s="220">
        <f>+GOF!I22+'GOF Provisos'!I22+DOF!I22+'Special State Appropriations'!I22+'Sponsored Projects'!I21+'Student Aid'!I21+'Other Grant-Contract Types'!I21+'Gifts-Discretionary'!I21+'Self Sustaining'!I21+'UWC2 Fee Based Programs'!I21+'Practice Plan'!I21</f>
        <v>0</v>
      </c>
      <c r="J36" s="226"/>
      <c r="K36" s="225"/>
      <c r="L36" s="220">
        <f>+GOF!L22+'GOF Provisos'!L22+DOF!L22+'Special State Appropriations'!L22+'Sponsored Projects'!L21+'Student Aid'!L21+'Other Grant-Contract Types'!L21+'Gifts-Discretionary'!L21+'Self Sustaining'!L21+'UWC2 Fee Based Programs'!L21+'Practice Plan'!L21</f>
        <v>0</v>
      </c>
      <c r="M36" s="220">
        <f>+GOF!M22+'GOF Provisos'!M22+DOF!M22+'Special State Appropriations'!M22+'Sponsored Projects'!M21+'Student Aid'!M21+'Other Grant-Contract Types'!M21+'Gifts-Discretionary'!M21+'Self Sustaining'!M21+'UWC2 Fee Based Programs'!M21+'Practice Plan'!M21</f>
        <v>0</v>
      </c>
      <c r="N36" s="23"/>
      <c r="O36" s="13"/>
      <c r="P36" s="30"/>
      <c r="Q36" s="30"/>
      <c r="R36" s="30"/>
      <c r="S36" s="30"/>
      <c r="T36" s="13"/>
      <c r="U36" s="13"/>
      <c r="V36" s="13"/>
      <c r="W36" s="13"/>
      <c r="X36" s="13"/>
      <c r="Y36" s="13"/>
      <c r="Z36" s="13"/>
      <c r="AA36" s="13"/>
      <c r="AB36" s="13"/>
      <c r="AC36" s="13"/>
      <c r="AD36" s="13"/>
      <c r="AE36" s="13"/>
      <c r="AF36" s="13"/>
    </row>
    <row r="37" spans="1:32" s="14" customFormat="1" ht="15" customHeight="1" x14ac:dyDescent="0.4">
      <c r="A37" s="349" t="s">
        <v>43</v>
      </c>
      <c r="B37" s="220">
        <f>+GOF!B23+'GOF Provisos'!B23+DOF!B23+'Special State Appropriations'!B23+'Sponsored Projects'!B22+'Student Aid'!B22+'Other Grant-Contract Types'!B22+'Gifts-Discretionary'!B22+'Self Sustaining'!B22+'UWC2 Fee Based Programs'!B22+'Practice Plan'!B22</f>
        <v>0</v>
      </c>
      <c r="C37" s="220">
        <f>+GOF!C23+'GOF Provisos'!C23+DOF!C23+'Special State Appropriations'!C23+'Sponsored Projects'!C22+'Student Aid'!C22+'Other Grant-Contract Types'!C22+'Gifts-Discretionary'!C22+'Self Sustaining'!C22+'UWC2 Fee Based Programs'!C22+'Practice Plan'!C22</f>
        <v>0</v>
      </c>
      <c r="D37" s="67">
        <f>+GOF!D23+'GOF Provisos'!D23+DOF!D23+'Special State Appropriations'!D23+'Sponsored Projects'!D22+'Student Aid'!D22+'Other Grant-Contract Types'!D22+'Gifts-Discretionary'!D22+'Self Sustaining'!D22+'UWC2 Fee Based Programs'!D22+'Practice Plan'!D22</f>
        <v>0</v>
      </c>
      <c r="E37" s="67">
        <f t="shared" si="4"/>
        <v>0</v>
      </c>
      <c r="F37" s="223"/>
      <c r="G37" s="225"/>
      <c r="H37" s="220">
        <f>+GOF!H23+'GOF Provisos'!H23+DOF!H23+'Special State Appropriations'!H23+'Sponsored Projects'!H22+'Student Aid'!H22+'Other Grant-Contract Types'!H22+'Gifts-Discretionary'!H22+'Self Sustaining'!H22+'UWC2 Fee Based Programs'!H22+'Practice Plan'!H22</f>
        <v>0</v>
      </c>
      <c r="I37" s="220">
        <f>+GOF!I23+'GOF Provisos'!I23+DOF!I23+'Special State Appropriations'!I23+'Sponsored Projects'!I22+'Student Aid'!I22+'Other Grant-Contract Types'!I22+'Gifts-Discretionary'!I22+'Self Sustaining'!I22+'UWC2 Fee Based Programs'!I22+'Practice Plan'!I22</f>
        <v>0</v>
      </c>
      <c r="J37" s="226"/>
      <c r="K37" s="225"/>
      <c r="L37" s="220">
        <f>+GOF!L23+'GOF Provisos'!L23+DOF!L23+'Special State Appropriations'!L23+'Sponsored Projects'!L22+'Student Aid'!L22+'Other Grant-Contract Types'!L22+'Gifts-Discretionary'!L22+'Self Sustaining'!L22+'UWC2 Fee Based Programs'!L22+'Practice Plan'!L22</f>
        <v>0</v>
      </c>
      <c r="M37" s="220">
        <f>+GOF!M23+'GOF Provisos'!M23+DOF!M23+'Special State Appropriations'!M23+'Sponsored Projects'!M22+'Student Aid'!M22+'Other Grant-Contract Types'!M22+'Gifts-Discretionary'!M22+'Self Sustaining'!M22+'UWC2 Fee Based Programs'!M22+'Practice Plan'!M22</f>
        <v>0</v>
      </c>
      <c r="N37" s="23"/>
      <c r="O37" s="13"/>
      <c r="P37" s="30"/>
      <c r="Q37" s="30"/>
      <c r="R37" s="30"/>
      <c r="S37" s="30"/>
      <c r="T37" s="13"/>
      <c r="U37" s="13"/>
      <c r="V37" s="13"/>
      <c r="W37" s="13"/>
      <c r="X37" s="13"/>
      <c r="Y37" s="13"/>
      <c r="Z37" s="13"/>
      <c r="AA37" s="13"/>
      <c r="AB37" s="13"/>
      <c r="AC37" s="13"/>
      <c r="AD37" s="13"/>
      <c r="AE37" s="13"/>
      <c r="AF37" s="13"/>
    </row>
    <row r="38" spans="1:32" s="14" customFormat="1" ht="15" customHeight="1" x14ac:dyDescent="0.4">
      <c r="A38" s="62" t="s">
        <v>44</v>
      </c>
      <c r="B38" s="220">
        <f>+GOF!B24+'GOF Provisos'!B24+DOF!B24+'Special State Appropriations'!B24+'Sponsored Projects'!B23+'Student Aid'!B23+'Other Grant-Contract Types'!B23+'Gifts-Discretionary'!B23+'Self Sustaining'!B23+'UWC2 Fee Based Programs'!B23+'Practice Plan'!B23</f>
        <v>0</v>
      </c>
      <c r="C38" s="220">
        <f>+GOF!C24+'GOF Provisos'!C24+DOF!C24+'Special State Appropriations'!C24+'Sponsored Projects'!C23+'Student Aid'!C23+'Other Grant-Contract Types'!C23+'Gifts-Discretionary'!C23+'Self Sustaining'!C23+'UWC2 Fee Based Programs'!C23+'Practice Plan'!C23</f>
        <v>0</v>
      </c>
      <c r="D38" s="283">
        <f>+GOF!D24+'GOF Provisos'!D24+DOF!D24+'Special State Appropriations'!D24+'Sponsored Projects'!D23+'Student Aid'!D23+'Other Grant-Contract Types'!D23+'Gifts-Discretionary'!D23+'Self Sustaining'!D23+'UWC2 Fee Based Programs'!D23+'Practice Plan'!D23</f>
        <v>0</v>
      </c>
      <c r="E38" s="67">
        <f t="shared" si="4"/>
        <v>0</v>
      </c>
      <c r="F38" s="203">
        <f>(_xlfn.IFNA(VLOOKUP($A30,'Benefits Drivers'!$A$6:$F$13,4,FALSE)*F$30,0))+(_xlfn.IFNA(VLOOKUP($A31,'Benefits Drivers'!$A$6:$F$13,4,FALSE)*F$31,0))+(_xlfn.IFNA(VLOOKUP($A32,'Benefits Drivers'!$A$6:$F$13,4,FALSE)*F$32,0))+(_xlfn.IFNA(VLOOKUP($A33,'Benefits Drivers'!$A$6:$F$13,4,FALSE)*F$33,0))+(_xlfn.IFNA(VLOOKUP($A34,'Benefits Drivers'!$A$6:$F$13,4,FALSE)*F$34,0))+(_xlfn.IFNA(VLOOKUP($A36,'Benefits Drivers'!$A$6:$F$13,4,FALSE)*F$36,0))+(_xlfn.IFNA(VLOOKUP($A37,'Benefits Drivers'!$A$6:$F$13,4,FALSE)*F$37,0))+(_xlfn.IFNA(VLOOKUP($A35,'Benefits Drivers'!$A$6:$F$13,4,FALSE)*F$35,0))</f>
        <v>0</v>
      </c>
      <c r="G38" s="225"/>
      <c r="H38" s="220">
        <f>+GOF!H24+'GOF Provisos'!H24+DOF!H24+'Special State Appropriations'!H24+'Sponsored Projects'!H23+'Student Aid'!H23+'Other Grant-Contract Types'!H23+'Gifts-Discretionary'!H23+'Self Sustaining'!H23+'UWC2 Fee Based Programs'!H23+'Practice Plan'!H23</f>
        <v>0</v>
      </c>
      <c r="I38" s="220">
        <f>+GOF!I24+'GOF Provisos'!I24+DOF!I24+'Special State Appropriations'!I24+'Sponsored Projects'!I23+'Student Aid'!I23+'Other Grant-Contract Types'!I23+'Gifts-Discretionary'!I23+'Self Sustaining'!I23+'UWC2 Fee Based Programs'!I23+'Practice Plan'!I23</f>
        <v>0</v>
      </c>
      <c r="J38" s="167"/>
      <c r="K38" s="225"/>
      <c r="L38" s="220">
        <f>+GOF!L24+'GOF Provisos'!L24+DOF!L24+'Special State Appropriations'!L24+'Sponsored Projects'!L23+'Student Aid'!L23+'Other Grant-Contract Types'!L23+'Gifts-Discretionary'!L23+'Self Sustaining'!L23+'UWC2 Fee Based Programs'!L23+'Practice Plan'!L23</f>
        <v>0</v>
      </c>
      <c r="M38" s="220">
        <f>+GOF!M24+'GOF Provisos'!M24+DOF!M24+'Special State Appropriations'!M24+'Sponsored Projects'!M23+'Student Aid'!M23+'Other Grant-Contract Types'!M23+'Gifts-Discretionary'!M23+'Self Sustaining'!M23+'UWC2 Fee Based Programs'!M23+'Practice Plan'!M23</f>
        <v>0</v>
      </c>
      <c r="N38" s="29"/>
      <c r="O38" s="13"/>
      <c r="P38" s="30"/>
      <c r="Q38" s="30"/>
      <c r="R38" s="30"/>
      <c r="S38" s="30"/>
      <c r="T38" s="13"/>
      <c r="U38" s="13"/>
      <c r="V38" s="13"/>
      <c r="W38" s="13"/>
      <c r="X38" s="13"/>
      <c r="Y38" s="13"/>
      <c r="Z38" s="13"/>
      <c r="AA38" s="13"/>
      <c r="AB38" s="13"/>
      <c r="AC38" s="13"/>
      <c r="AD38" s="13"/>
      <c r="AE38" s="13"/>
      <c r="AF38" s="13"/>
    </row>
    <row r="39" spans="1:32" s="16" customFormat="1" ht="15" customHeight="1" x14ac:dyDescent="0.4">
      <c r="A39" s="160" t="s">
        <v>45</v>
      </c>
      <c r="B39" s="161">
        <f>SUM(B30:B38)</f>
        <v>0</v>
      </c>
      <c r="C39" s="161">
        <f>SUM(C30:C38)</f>
        <v>0</v>
      </c>
      <c r="D39" s="284">
        <f t="shared" ref="D39:M39" si="5">SUM(D30:D38)</f>
        <v>0</v>
      </c>
      <c r="E39" s="284">
        <f t="shared" si="4"/>
        <v>0</v>
      </c>
      <c r="F39" s="202">
        <f>SUM(F30:F38)</f>
        <v>0</v>
      </c>
      <c r="G39" s="225"/>
      <c r="H39" s="168">
        <f t="shared" si="5"/>
        <v>0</v>
      </c>
      <c r="I39" s="168">
        <f t="shared" si="5"/>
        <v>0</v>
      </c>
      <c r="J39" s="166">
        <f t="shared" si="5"/>
        <v>0</v>
      </c>
      <c r="K39" s="225"/>
      <c r="L39" s="168">
        <f t="shared" si="5"/>
        <v>0</v>
      </c>
      <c r="M39" s="168">
        <f t="shared" si="5"/>
        <v>0</v>
      </c>
      <c r="N39" s="29"/>
      <c r="O39" s="15"/>
      <c r="P39" s="15"/>
      <c r="Q39" s="15"/>
      <c r="R39" s="15"/>
      <c r="S39" s="15"/>
      <c r="T39" s="15"/>
      <c r="U39" s="15"/>
      <c r="V39" s="15"/>
      <c r="W39" s="15"/>
      <c r="X39" s="15"/>
      <c r="Y39" s="15"/>
      <c r="Z39" s="15"/>
      <c r="AA39" s="15"/>
      <c r="AB39" s="15"/>
      <c r="AC39" s="15"/>
      <c r="AD39" s="15"/>
      <c r="AE39" s="15"/>
      <c r="AF39" s="15"/>
    </row>
    <row r="40" spans="1:32" s="6" customFormat="1" ht="28.5" x14ac:dyDescent="0.4">
      <c r="A40" s="351" t="s">
        <v>46</v>
      </c>
      <c r="B40" s="233">
        <f>+GOF!B26+'GOF Provisos'!B26+DOF!B26+'Special State Appropriations'!B26+'Sponsored Projects'!B25+'Student Aid'!B25+'Other Grant-Contract Types'!B25+'Gifts-Discretionary'!B25+'Self Sustaining'!B25+'UWC2 Fee Based Programs'!B25+'Practice Plan'!B25</f>
        <v>0</v>
      </c>
      <c r="C40" s="233">
        <f>+GOF!C26+'GOF Provisos'!C26+DOF!C26+'Special State Appropriations'!C26+'Sponsored Projects'!C25+'Student Aid'!C25+'Other Grant-Contract Types'!C25+'Gifts-Discretionary'!C25+'Self Sustaining'!C25+'UWC2 Fee Based Programs'!C25+'Practice Plan'!C25</f>
        <v>0</v>
      </c>
      <c r="D40" s="285">
        <f>+GOF!D26+'GOF Provisos'!D26+DOF!D26+'Special State Appropriations'!D26+'Sponsored Projects'!D25+'Student Aid'!D25+'Other Grant-Contract Types'!D25+'Gifts-Discretionary'!D25+'Self Sustaining'!D25+'UWC2 Fee Based Programs'!D25+'Practice Plan'!D25</f>
        <v>0</v>
      </c>
      <c r="E40" s="67">
        <f t="shared" si="4"/>
        <v>0</v>
      </c>
      <c r="F40" s="223"/>
      <c r="G40" s="225"/>
      <c r="H40" s="220">
        <f>+GOF!H26+'GOF Provisos'!H26+DOF!H26+'Special State Appropriations'!H26+'Sponsored Projects'!H25+'Student Aid'!H25+'Other Grant-Contract Types'!H25+'Gifts-Discretionary'!H25+'Self Sustaining'!H25+'UWC2 Fee Based Programs'!H25+'Practice Plan'!H25</f>
        <v>0</v>
      </c>
      <c r="I40" s="220">
        <f>+GOF!I26+'GOF Provisos'!I26+DOF!I26+'Special State Appropriations'!I26+'Sponsored Projects'!I25+'Student Aid'!I25+'Other Grant-Contract Types'!I25+'Gifts-Discretionary'!I25+'Self Sustaining'!I25+'UWC2 Fee Based Programs'!I25+'Practice Plan'!I25</f>
        <v>0</v>
      </c>
      <c r="J40" s="167"/>
      <c r="K40" s="225"/>
      <c r="L40" s="220">
        <f>+GOF!L26+'GOF Provisos'!L26+DOF!L26+'Special State Appropriations'!L26+'Sponsored Projects'!L25+'Student Aid'!L25+'Other Grant-Contract Types'!L25+'Gifts-Discretionary'!L25+'Self Sustaining'!L25+'UWC2 Fee Based Programs'!L25+'Practice Plan'!L25</f>
        <v>0</v>
      </c>
      <c r="M40" s="220">
        <f>+GOF!M26+'GOF Provisos'!M26+DOF!M26+'Special State Appropriations'!M26+'Sponsored Projects'!M25+'Student Aid'!M25+'Other Grant-Contract Types'!M25+'Gifts-Discretionary'!M25+'Self Sustaining'!M25+'UWC2 Fee Based Programs'!M25+'Practice Plan'!M25</f>
        <v>0</v>
      </c>
      <c r="N40" s="23"/>
      <c r="O40" s="5"/>
      <c r="P40" s="5"/>
      <c r="Q40" s="5"/>
      <c r="R40" s="5"/>
      <c r="S40" s="5"/>
      <c r="T40" s="5"/>
      <c r="U40" s="5"/>
      <c r="V40" s="5"/>
      <c r="W40" s="5"/>
      <c r="X40" s="5"/>
      <c r="Y40" s="5"/>
      <c r="Z40" s="5"/>
      <c r="AA40" s="5"/>
      <c r="AB40" s="5"/>
      <c r="AC40" s="5"/>
      <c r="AD40" s="5"/>
      <c r="AE40" s="5"/>
      <c r="AF40" s="5"/>
    </row>
    <row r="41" spans="1:32" s="6" customFormat="1" ht="15" customHeight="1" x14ac:dyDescent="0.4">
      <c r="A41" s="63" t="s">
        <v>47</v>
      </c>
      <c r="B41" s="220">
        <f>+GOF!B27+'GOF Provisos'!B27+DOF!B27+'Special State Appropriations'!B27+'Sponsored Projects'!B26+'Student Aid'!B26+'Other Grant-Contract Types'!B26+'Gifts-Discretionary'!B26+'Self Sustaining'!B26+'UWC2 Fee Based Programs'!B26+'Practice Plan'!B26</f>
        <v>0</v>
      </c>
      <c r="C41" s="220">
        <f>+GOF!C27+'GOF Provisos'!C27+DOF!C27+'Special State Appropriations'!C27+'Sponsored Projects'!C26+'Student Aid'!C26+'Other Grant-Contract Types'!C26+'Gifts-Discretionary'!C26+'Self Sustaining'!C26+'UWC2 Fee Based Programs'!C26+'Practice Plan'!C26</f>
        <v>0</v>
      </c>
      <c r="D41" s="67">
        <f>+GOF!D27+'GOF Provisos'!D27+DOF!D27+'Special State Appropriations'!D27+'Sponsored Projects'!D26+'Student Aid'!D26+'Other Grant-Contract Types'!D26+'Gifts-Discretionary'!D26+'Self Sustaining'!D26+'UWC2 Fee Based Programs'!D26+'Practice Plan'!D26</f>
        <v>0</v>
      </c>
      <c r="E41" s="67">
        <f t="shared" si="4"/>
        <v>0</v>
      </c>
      <c r="F41" s="317"/>
      <c r="G41" s="225"/>
      <c r="H41" s="220">
        <f>+GOF!H27+'GOF Provisos'!H27+DOF!H27+'Special State Appropriations'!H27+'Sponsored Projects'!H26+'Student Aid'!H26+'Other Grant-Contract Types'!H26+'Gifts-Discretionary'!H26+'Self Sustaining'!H26+'UWC2 Fee Based Programs'!H26+'Practice Plan'!H26</f>
        <v>0</v>
      </c>
      <c r="I41" s="220">
        <f>+GOF!I27+'GOF Provisos'!I27+DOF!I27+'Special State Appropriations'!I27+'Sponsored Projects'!I26+'Student Aid'!I26+'Other Grant-Contract Types'!I26+'Gifts-Discretionary'!I26+'Self Sustaining'!I26+'UWC2 Fee Based Programs'!I26+'Practice Plan'!I26</f>
        <v>0</v>
      </c>
      <c r="J41" s="167"/>
      <c r="K41" s="225"/>
      <c r="L41" s="220">
        <f>+GOF!L27+'GOF Provisos'!L27+DOF!L27+'Special State Appropriations'!L27+'Sponsored Projects'!L26+'Student Aid'!L26+'Other Grant-Contract Types'!L26+'Gifts-Discretionary'!L26+'Self Sustaining'!L26+'UWC2 Fee Based Programs'!L26+'Practice Plan'!L26</f>
        <v>0</v>
      </c>
      <c r="M41" s="220">
        <f>+GOF!M27+'GOF Provisos'!M27+DOF!M27+'Special State Appropriations'!M27+'Sponsored Projects'!M26+'Student Aid'!M26+'Other Grant-Contract Types'!M26+'Gifts-Discretionary'!M26+'Self Sustaining'!M26+'UWC2 Fee Based Programs'!M26+'Practice Plan'!M26</f>
        <v>0</v>
      </c>
      <c r="N41" s="23"/>
      <c r="O41" s="5"/>
      <c r="P41" s="5"/>
      <c r="Q41" s="5"/>
      <c r="R41" s="5"/>
      <c r="S41" s="5"/>
      <c r="T41" s="5"/>
      <c r="U41" s="5"/>
      <c r="V41" s="5"/>
      <c r="W41" s="5"/>
      <c r="X41" s="5"/>
      <c r="Y41" s="5"/>
      <c r="Z41" s="5"/>
      <c r="AA41" s="5"/>
      <c r="AB41" s="5"/>
      <c r="AC41" s="5"/>
      <c r="AD41" s="5"/>
      <c r="AE41" s="5"/>
      <c r="AF41" s="5"/>
    </row>
    <row r="42" spans="1:32" s="6" customFormat="1" ht="15" customHeight="1" x14ac:dyDescent="0.4">
      <c r="A42" s="63" t="s">
        <v>48</v>
      </c>
      <c r="B42" s="220">
        <f>+GOF!B28+'GOF Provisos'!B28+DOF!B28+'Special State Appropriations'!B28+'Sponsored Projects'!B27+'Student Aid'!B27+'Other Grant-Contract Types'!B27+'Gifts-Discretionary'!B27+'Self Sustaining'!B27+'UWC2 Fee Based Programs'!B27+'Practice Plan'!B27</f>
        <v>0</v>
      </c>
      <c r="C42" s="220">
        <f>+GOF!C28+'GOF Provisos'!C28+DOF!C28+'Special State Appropriations'!C28+'Sponsored Projects'!C27+'Student Aid'!C27+'Other Grant-Contract Types'!C27+'Gifts-Discretionary'!C27+'Self Sustaining'!C27+'UWC2 Fee Based Programs'!C27+'Practice Plan'!C27</f>
        <v>0</v>
      </c>
      <c r="D42" s="67">
        <f>+GOF!D28+'GOF Provisos'!D28+DOF!D28+'Special State Appropriations'!D28+'Sponsored Projects'!D27+'Student Aid'!D27+'Other Grant-Contract Types'!D27+'Gifts-Discretionary'!D27+'Self Sustaining'!D27+'UWC2 Fee Based Programs'!D27+'Practice Plan'!D27</f>
        <v>0</v>
      </c>
      <c r="E42" s="67">
        <f t="shared" si="4"/>
        <v>0</v>
      </c>
      <c r="F42" s="317"/>
      <c r="G42" s="225"/>
      <c r="H42" s="220">
        <f>+GOF!H28+'GOF Provisos'!H28+DOF!H28+'Special State Appropriations'!H28+'Sponsored Projects'!H27+'Student Aid'!H27+'Other Grant-Contract Types'!H27+'Gifts-Discretionary'!H27+'Self Sustaining'!H27+'UWC2 Fee Based Programs'!H27+'Practice Plan'!H27</f>
        <v>0</v>
      </c>
      <c r="I42" s="220">
        <f>+GOF!I28+'GOF Provisos'!I28+DOF!I28+'Special State Appropriations'!I28+'Sponsored Projects'!I27+'Student Aid'!I27+'Other Grant-Contract Types'!I27+'Gifts-Discretionary'!I27+'Self Sustaining'!I27+'UWC2 Fee Based Programs'!I27+'Practice Plan'!I27</f>
        <v>0</v>
      </c>
      <c r="J42" s="167"/>
      <c r="K42" s="225"/>
      <c r="L42" s="220">
        <f>+GOF!L28+'GOF Provisos'!L28+DOF!L28+'Special State Appropriations'!L28+'Sponsored Projects'!L27+'Student Aid'!L27+'Other Grant-Contract Types'!L27+'Gifts-Discretionary'!L27+'Self Sustaining'!L27+'UWC2 Fee Based Programs'!L27+'Practice Plan'!L27</f>
        <v>0</v>
      </c>
      <c r="M42" s="220">
        <f>+GOF!M28+'GOF Provisos'!M28+DOF!M28+'Special State Appropriations'!M28+'Sponsored Projects'!M27+'Student Aid'!M27+'Other Grant-Contract Types'!M27+'Gifts-Discretionary'!M27+'Self Sustaining'!M27+'UWC2 Fee Based Programs'!M27+'Practice Plan'!M27</f>
        <v>0</v>
      </c>
      <c r="N42" s="23"/>
      <c r="O42" s="5"/>
      <c r="P42" s="5"/>
      <c r="Q42" s="5"/>
      <c r="R42" s="5"/>
      <c r="S42" s="5"/>
      <c r="T42" s="5"/>
      <c r="U42" s="5"/>
      <c r="V42" s="5"/>
      <c r="W42" s="5"/>
      <c r="X42" s="5"/>
      <c r="Y42" s="5"/>
      <c r="Z42" s="5"/>
      <c r="AA42" s="5"/>
      <c r="AB42" s="5"/>
      <c r="AC42" s="5"/>
      <c r="AD42" s="5"/>
      <c r="AE42" s="5"/>
      <c r="AF42" s="5"/>
    </row>
    <row r="43" spans="1:32" s="16" customFormat="1" ht="15.75" x14ac:dyDescent="0.4">
      <c r="A43" s="204" t="s">
        <v>49</v>
      </c>
      <c r="B43" s="158">
        <f>SUM(B39:B42)</f>
        <v>0</v>
      </c>
      <c r="C43" s="158">
        <f>SUM(C39:C42)</f>
        <v>0</v>
      </c>
      <c r="D43" s="286">
        <f>SUM(D39:D42)</f>
        <v>0</v>
      </c>
      <c r="E43" s="318">
        <f t="shared" si="4"/>
        <v>0</v>
      </c>
      <c r="F43" s="206">
        <f>SUM(F39:F42)</f>
        <v>0</v>
      </c>
      <c r="G43" s="225"/>
      <c r="H43" s="201">
        <f>SUM(H39:H42)</f>
        <v>0</v>
      </c>
      <c r="I43" s="201">
        <f>SUM(I39:I42)</f>
        <v>0</v>
      </c>
      <c r="J43" s="208"/>
      <c r="K43" s="225"/>
      <c r="L43" s="201">
        <f>SUM(L39:L42)</f>
        <v>0</v>
      </c>
      <c r="M43" s="201">
        <f>SUM(M39:M42)</f>
        <v>0</v>
      </c>
      <c r="N43" s="165"/>
      <c r="O43" s="15"/>
      <c r="P43" s="15"/>
      <c r="Q43" s="15"/>
      <c r="R43" s="15"/>
      <c r="S43" s="15"/>
      <c r="T43" s="15"/>
      <c r="U43" s="15"/>
      <c r="V43" s="15"/>
      <c r="W43" s="15"/>
      <c r="X43" s="15"/>
      <c r="Y43" s="15"/>
      <c r="Z43" s="15"/>
      <c r="AA43" s="15"/>
      <c r="AB43" s="15"/>
      <c r="AC43" s="15"/>
      <c r="AD43" s="15"/>
      <c r="AE43" s="15"/>
      <c r="AF43" s="15"/>
    </row>
    <row r="44" spans="1:32" s="16" customFormat="1" ht="17.25" customHeight="1" thickBot="1" x14ac:dyDescent="0.45">
      <c r="A44" s="205" t="s">
        <v>50</v>
      </c>
      <c r="B44" s="312">
        <f>+B26-B43</f>
        <v>0</v>
      </c>
      <c r="C44" s="312">
        <f>+C26-C43</f>
        <v>0</v>
      </c>
      <c r="D44" s="288">
        <f>+D26-D43</f>
        <v>0</v>
      </c>
      <c r="E44" s="315">
        <f t="shared" si="4"/>
        <v>0</v>
      </c>
      <c r="F44" s="207" t="e">
        <f>+F26-F43</f>
        <v>#REF!</v>
      </c>
      <c r="G44" s="225"/>
      <c r="H44" s="313">
        <f>+H26-H43</f>
        <v>0</v>
      </c>
      <c r="I44" s="313">
        <f>+I26-I43</f>
        <v>0</v>
      </c>
      <c r="J44" s="209"/>
      <c r="K44" s="225"/>
      <c r="L44" s="313">
        <f>+L26-L43</f>
        <v>0</v>
      </c>
      <c r="M44" s="313">
        <f>+M26-M43</f>
        <v>0</v>
      </c>
      <c r="N44" s="165"/>
      <c r="O44" s="15"/>
      <c r="P44" s="15"/>
      <c r="Q44" s="15"/>
      <c r="R44" s="15"/>
      <c r="S44" s="15"/>
      <c r="T44" s="15"/>
      <c r="U44" s="15"/>
      <c r="V44" s="15"/>
      <c r="W44" s="15"/>
      <c r="X44" s="15"/>
      <c r="Y44" s="15"/>
      <c r="Z44" s="15"/>
      <c r="AA44" s="15"/>
      <c r="AB44" s="15"/>
      <c r="AC44" s="15"/>
      <c r="AD44" s="15"/>
      <c r="AE44" s="15"/>
      <c r="AF44" s="15"/>
    </row>
    <row r="45" spans="1:32" s="6" customFormat="1" ht="2.25" customHeight="1" thickTop="1" x14ac:dyDescent="0.4">
      <c r="A45" s="59"/>
      <c r="B45" s="235"/>
      <c r="C45" s="235"/>
      <c r="D45" s="316"/>
      <c r="E45" s="316"/>
      <c r="F45" s="237"/>
      <c r="G45" s="225"/>
      <c r="H45" s="236"/>
      <c r="I45" s="236"/>
      <c r="J45" s="238"/>
      <c r="K45" s="225"/>
      <c r="L45" s="236"/>
      <c r="M45" s="236"/>
      <c r="N45" s="29"/>
      <c r="O45" s="5"/>
      <c r="P45" s="5"/>
      <c r="Q45" s="5"/>
      <c r="R45" s="5"/>
      <c r="S45" s="5"/>
      <c r="T45" s="5"/>
      <c r="U45" s="5"/>
      <c r="V45" s="5"/>
      <c r="W45" s="5"/>
      <c r="X45" s="5"/>
      <c r="Y45" s="5"/>
      <c r="Z45" s="5"/>
      <c r="AA45" s="5"/>
      <c r="AB45" s="5"/>
      <c r="AC45" s="5"/>
      <c r="AD45" s="5"/>
      <c r="AE45" s="5"/>
      <c r="AF45" s="5"/>
    </row>
    <row r="46" spans="1:32" x14ac:dyDescent="0.35">
      <c r="A46" s="154"/>
      <c r="B46" s="154"/>
      <c r="C46" s="154"/>
      <c r="D46" s="154"/>
      <c r="E46" s="154"/>
      <c r="F46" s="154"/>
      <c r="G46" s="154"/>
      <c r="H46" s="154"/>
      <c r="I46" s="154"/>
      <c r="J46" s="154"/>
      <c r="K46" s="154"/>
      <c r="L46" s="154"/>
      <c r="M46" s="154"/>
    </row>
  </sheetData>
  <sheetProtection algorithmName="SHA-512" hashValue="QEhvLD5SHCHurxCBAauXmPz+NcSaFNZMK0ckXPN1u3Z/WZXmmZtRsvZ5N1Egl1MlkfkRyyf1iXBkIWTWwX4vzQ==" saltValue="bk5vtNg9UIeWv3mmB/ciIg==" spinCount="100000" sheet="1" objects="1" scenarios="1"/>
  <protectedRanges>
    <protectedRange sqref="A46:XFD238" name="Range3"/>
    <protectedRange sqref="F40:F42 F30:F37" name="UnitEntry"/>
    <protectedRange sqref="O1:IJ1 O5:IJ1048576 O3:IJ4" name="Range2"/>
    <protectedRange sqref="O2:IJ2" name="Range2_1"/>
  </protectedRanges>
  <mergeCells count="6">
    <mergeCell ref="A2:J2"/>
    <mergeCell ref="B5:E5"/>
    <mergeCell ref="H5:I5"/>
    <mergeCell ref="L5:M5"/>
    <mergeCell ref="A4:P4"/>
    <mergeCell ref="A3:M3"/>
  </mergeCells>
  <dataValidations count="1">
    <dataValidation type="decimal" allowBlank="1" showInputMessage="1" showErrorMessage="1" error="You must enter a numerical value in this cell" sqref="F26:G44 H43:I44 L43:M44 L26:M29 H39:I39 L39:M39 H26:J29 J31:J44 K26:K44" xr:uid="{5F8DE37E-82FC-4B5C-B81B-4383313ED7B0}">
      <formula1>-1E+32</formula1>
      <formula2>1E+31</formula2>
    </dataValidation>
  </dataValidations>
  <pageMargins left="0.25" right="0.25" top="0.13" bottom="0.14000000000000001" header="0" footer="0"/>
  <pageSetup scale="7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rgb="FFFFFF00"/>
    <pageSetUpPr fitToPage="1"/>
  </sheetPr>
  <dimension ref="A2:K76"/>
  <sheetViews>
    <sheetView zoomScaleNormal="100" workbookViewId="0">
      <selection activeCell="A2" sqref="A2"/>
    </sheetView>
  </sheetViews>
  <sheetFormatPr defaultColWidth="7.1328125" defaultRowHeight="14.25" x14ac:dyDescent="0.45"/>
  <cols>
    <col min="1" max="1" width="35.86328125" customWidth="1"/>
    <col min="2" max="7" width="13.46484375" customWidth="1"/>
  </cols>
  <sheetData>
    <row r="2" spans="1:11" ht="18" x14ac:dyDescent="0.55000000000000004">
      <c r="A2" t="e">
        <f>LEFT(GOF!A2:N2,(FIND("-",GOF!A2:N2) -1 ))</f>
        <v>#VALUE!</v>
      </c>
      <c r="C2" s="55" t="s">
        <v>0</v>
      </c>
    </row>
    <row r="3" spans="1:11" ht="8.25" customHeight="1" x14ac:dyDescent="0.45"/>
    <row r="5" spans="1:11" x14ac:dyDescent="0.45">
      <c r="K5" s="264"/>
    </row>
    <row r="7" spans="1:11" x14ac:dyDescent="0.45">
      <c r="J7" s="267"/>
    </row>
    <row r="27" spans="1:7" ht="8.25" customHeight="1" x14ac:dyDescent="0.45"/>
    <row r="28" spans="1:7" x14ac:dyDescent="0.45">
      <c r="A28" s="35" t="s">
        <v>51</v>
      </c>
      <c r="B28" s="73" t="s">
        <v>52</v>
      </c>
      <c r="C28" s="34" t="s">
        <v>53</v>
      </c>
      <c r="D28" s="73" t="s">
        <v>54</v>
      </c>
      <c r="E28" s="34" t="s">
        <v>55</v>
      </c>
      <c r="F28" s="73" t="s">
        <v>56</v>
      </c>
      <c r="G28" s="34" t="s">
        <v>57</v>
      </c>
    </row>
    <row r="29" spans="1:7" x14ac:dyDescent="0.45">
      <c r="A29" t="s">
        <v>58</v>
      </c>
      <c r="B29" s="295">
        <f>+GOF!B34</f>
        <v>0</v>
      </c>
      <c r="C29" s="295">
        <f>+GOF!C34</f>
        <v>0</v>
      </c>
      <c r="D29" s="295">
        <f>+GOF!H34</f>
        <v>0</v>
      </c>
      <c r="E29" s="295">
        <f>+GOF!I34</f>
        <v>0</v>
      </c>
      <c r="F29" s="295">
        <f>+GOF!L34</f>
        <v>0</v>
      </c>
      <c r="G29" s="295">
        <f>+GOF!M34</f>
        <v>0</v>
      </c>
    </row>
    <row r="30" spans="1:7" x14ac:dyDescent="0.45">
      <c r="A30" t="s">
        <v>59</v>
      </c>
      <c r="B30" s="295">
        <f>+'GOF Provisos'!B35</f>
        <v>0</v>
      </c>
      <c r="C30" s="295">
        <f>+'GOF Provisos'!C35</f>
        <v>0</v>
      </c>
      <c r="D30" s="295">
        <f>+'GOF Provisos'!H35</f>
        <v>0</v>
      </c>
      <c r="E30" s="295">
        <f>+'GOF Provisos'!I35</f>
        <v>0</v>
      </c>
      <c r="F30" s="295">
        <f>+'GOF Provisos'!L35</f>
        <v>0</v>
      </c>
      <c r="G30" s="295">
        <f>+'GOF Provisos'!M35</f>
        <v>0</v>
      </c>
    </row>
    <row r="31" spans="1:7" x14ac:dyDescent="0.45">
      <c r="A31" t="s">
        <v>60</v>
      </c>
      <c r="B31" s="295">
        <f>+DOF!B34</f>
        <v>0</v>
      </c>
      <c r="C31" s="295">
        <f>+DOF!C34</f>
        <v>0</v>
      </c>
      <c r="D31" s="295">
        <f>+DOF!H34</f>
        <v>0</v>
      </c>
      <c r="E31" s="295">
        <f>+DOF!I34</f>
        <v>0</v>
      </c>
      <c r="F31" s="295">
        <f>+DOF!L34</f>
        <v>0</v>
      </c>
      <c r="G31" s="295">
        <f>+DOF!M34</f>
        <v>0</v>
      </c>
    </row>
    <row r="32" spans="1:7" x14ac:dyDescent="0.45">
      <c r="A32" t="s">
        <v>61</v>
      </c>
      <c r="B32" s="295">
        <f>+'Special State Appropriations'!B35</f>
        <v>0</v>
      </c>
      <c r="C32" s="295">
        <f>+'Special State Appropriations'!C35</f>
        <v>0</v>
      </c>
      <c r="D32" s="295">
        <f>+'Special State Appropriations'!H35</f>
        <v>0</v>
      </c>
      <c r="E32" s="295">
        <f>+'Special State Appropriations'!I35</f>
        <v>0</v>
      </c>
      <c r="F32" s="295">
        <f>+'Special State Appropriations'!L35</f>
        <v>0</v>
      </c>
      <c r="G32" s="295">
        <f>+'Special State Appropriations'!M35</f>
        <v>0</v>
      </c>
    </row>
    <row r="33" spans="1:7" x14ac:dyDescent="0.45">
      <c r="A33" t="s">
        <v>62</v>
      </c>
      <c r="B33" s="295">
        <f>+'Practice Plan'!B33</f>
        <v>0</v>
      </c>
      <c r="C33" s="295">
        <f>+'Practice Plan'!C33</f>
        <v>0</v>
      </c>
      <c r="D33" s="295">
        <f>+'Practice Plan'!H33</f>
        <v>0</v>
      </c>
      <c r="E33" s="295">
        <f>+'Practice Plan'!I33</f>
        <v>0</v>
      </c>
      <c r="F33" s="295">
        <f>+'Practice Plan'!L33</f>
        <v>0</v>
      </c>
      <c r="G33" s="295">
        <f>+'Practice Plan'!M33</f>
        <v>0</v>
      </c>
    </row>
    <row r="34" spans="1:7" x14ac:dyDescent="0.45">
      <c r="A34" t="s">
        <v>29</v>
      </c>
      <c r="B34" s="295">
        <f>+'Gifts-Discretionary'!B33</f>
        <v>0</v>
      </c>
      <c r="C34" s="295">
        <f>+'Gifts-Discretionary'!C33</f>
        <v>0</v>
      </c>
      <c r="D34" s="295">
        <f>+'Gifts-Discretionary'!H33</f>
        <v>0</v>
      </c>
      <c r="E34" s="295">
        <f>+'Gifts-Discretionary'!I33</f>
        <v>0</v>
      </c>
      <c r="F34" s="295">
        <f>+'Gifts-Discretionary'!L33</f>
        <v>0</v>
      </c>
      <c r="G34" s="295">
        <f>+'Gifts-Discretionary'!M33</f>
        <v>0</v>
      </c>
    </row>
    <row r="35" spans="1:7" x14ac:dyDescent="0.45">
      <c r="A35" t="s">
        <v>63</v>
      </c>
      <c r="B35" s="295">
        <f>+'Other Grant-Contract Types'!B33</f>
        <v>0</v>
      </c>
      <c r="C35" s="295">
        <f>+'Other Grant-Contract Types'!C33</f>
        <v>0</v>
      </c>
      <c r="D35" s="295">
        <f>+'Other Grant-Contract Types'!H33</f>
        <v>0</v>
      </c>
      <c r="E35" s="295">
        <f>+'Other Grant-Contract Types'!I33</f>
        <v>0</v>
      </c>
      <c r="F35" s="295">
        <f>+'Other Grant-Contract Types'!L33</f>
        <v>0</v>
      </c>
      <c r="G35" s="295">
        <f>+'Other Grant-Contract Types'!M33</f>
        <v>0</v>
      </c>
    </row>
    <row r="36" spans="1:7" x14ac:dyDescent="0.45">
      <c r="A36" t="s">
        <v>31</v>
      </c>
      <c r="B36" s="295">
        <f>+'UWC2 Fee Based Programs'!B33</f>
        <v>0</v>
      </c>
      <c r="C36" s="295">
        <f>+'UWC2 Fee Based Programs'!C33</f>
        <v>0</v>
      </c>
      <c r="D36" s="295">
        <f>+'UWC2 Fee Based Programs'!H33</f>
        <v>0</v>
      </c>
      <c r="E36" s="295">
        <f>+'UWC2 Fee Based Programs'!I33</f>
        <v>0</v>
      </c>
      <c r="F36" s="295">
        <f>+'UWC2 Fee Based Programs'!L33</f>
        <v>0</v>
      </c>
      <c r="G36" s="295">
        <f>+'UWC2 Fee Based Programs'!M33</f>
        <v>0</v>
      </c>
    </row>
    <row r="37" spans="1:7" x14ac:dyDescent="0.45">
      <c r="A37" t="s">
        <v>64</v>
      </c>
      <c r="B37" s="295">
        <f>+'Self Sustaining'!B33</f>
        <v>0</v>
      </c>
      <c r="C37" s="295">
        <f>+'Self Sustaining'!C33</f>
        <v>0</v>
      </c>
      <c r="D37" s="295">
        <f>+'Self Sustaining'!H33</f>
        <v>0</v>
      </c>
      <c r="E37" s="295">
        <f>+'Self Sustaining'!I33</f>
        <v>0</v>
      </c>
      <c r="F37" s="295">
        <f>+'Self Sustaining'!L33</f>
        <v>0</v>
      </c>
      <c r="G37" s="295">
        <f>+'Self Sustaining'!M33</f>
        <v>0</v>
      </c>
    </row>
    <row r="38" spans="1:7" ht="11.25" customHeight="1" x14ac:dyDescent="0.45">
      <c r="B38" s="295"/>
      <c r="C38" s="295"/>
      <c r="D38" s="295"/>
      <c r="E38" s="295"/>
      <c r="F38" s="295"/>
      <c r="G38" s="295"/>
    </row>
    <row r="39" spans="1:7" x14ac:dyDescent="0.45">
      <c r="A39" s="36" t="s">
        <v>65</v>
      </c>
      <c r="B39" s="296">
        <f>+B29+B31</f>
        <v>0</v>
      </c>
      <c r="C39" s="296">
        <f t="shared" ref="C39:G39" si="0">+C29+C31</f>
        <v>0</v>
      </c>
      <c r="D39" s="296">
        <f t="shared" si="0"/>
        <v>0</v>
      </c>
      <c r="E39" s="296">
        <f t="shared" si="0"/>
        <v>0</v>
      </c>
      <c r="F39" s="296">
        <f t="shared" si="0"/>
        <v>0</v>
      </c>
      <c r="G39" s="296">
        <f t="shared" si="0"/>
        <v>0</v>
      </c>
    </row>
    <row r="40" spans="1:7" x14ac:dyDescent="0.45">
      <c r="A40" s="36" t="s">
        <v>66</v>
      </c>
      <c r="B40" s="296">
        <f>+B37</f>
        <v>0</v>
      </c>
      <c r="C40" s="296">
        <f t="shared" ref="C40:G40" si="1">+C37</f>
        <v>0</v>
      </c>
      <c r="D40" s="296">
        <f t="shared" si="1"/>
        <v>0</v>
      </c>
      <c r="E40" s="296">
        <f t="shared" si="1"/>
        <v>0</v>
      </c>
      <c r="F40" s="296">
        <f t="shared" si="1"/>
        <v>0</v>
      </c>
      <c r="G40" s="296">
        <f t="shared" si="1"/>
        <v>0</v>
      </c>
    </row>
    <row r="41" spans="1:7" x14ac:dyDescent="0.45">
      <c r="B41" s="72"/>
      <c r="C41" s="72"/>
      <c r="D41" s="72"/>
      <c r="E41" s="72"/>
      <c r="F41" s="72"/>
      <c r="G41" s="72"/>
    </row>
    <row r="42" spans="1:7" x14ac:dyDescent="0.45">
      <c r="A42" s="72"/>
      <c r="B42" s="72"/>
      <c r="C42" s="72"/>
      <c r="D42" s="72"/>
      <c r="E42" s="72"/>
      <c r="F42" s="72"/>
      <c r="G42" s="72"/>
    </row>
    <row r="43" spans="1:7" x14ac:dyDescent="0.45">
      <c r="A43" s="72"/>
      <c r="B43" s="72"/>
      <c r="C43" s="72"/>
      <c r="D43" s="72"/>
      <c r="E43" s="72"/>
      <c r="F43" s="72"/>
      <c r="G43" s="72"/>
    </row>
    <row r="44" spans="1:7" x14ac:dyDescent="0.45">
      <c r="A44" s="72"/>
      <c r="B44" s="72"/>
      <c r="C44" s="72"/>
      <c r="D44" s="72"/>
      <c r="E44" s="72"/>
      <c r="F44" s="72"/>
      <c r="G44" s="72"/>
    </row>
    <row r="45" spans="1:7" x14ac:dyDescent="0.45">
      <c r="A45" s="72"/>
      <c r="B45" s="72"/>
      <c r="C45" s="72"/>
      <c r="D45" s="72"/>
      <c r="E45" s="72"/>
      <c r="F45" s="72"/>
      <c r="G45" s="72"/>
    </row>
    <row r="46" spans="1:7" x14ac:dyDescent="0.45">
      <c r="A46" s="72"/>
      <c r="B46" s="72"/>
      <c r="C46" s="72"/>
      <c r="D46" s="72"/>
      <c r="E46" s="72"/>
      <c r="F46" s="72"/>
      <c r="G46" s="72"/>
    </row>
    <row r="47" spans="1:7" x14ac:dyDescent="0.45">
      <c r="A47" s="72"/>
      <c r="B47" s="72"/>
      <c r="C47" s="72"/>
      <c r="D47" s="72"/>
      <c r="E47" s="72"/>
      <c r="F47" s="72"/>
      <c r="G47" s="72"/>
    </row>
    <row r="48" spans="1:7" x14ac:dyDescent="0.45">
      <c r="A48" s="72"/>
      <c r="B48" s="72"/>
      <c r="C48" s="72"/>
      <c r="D48" s="72"/>
      <c r="E48" s="72"/>
      <c r="F48" s="72"/>
      <c r="G48" s="72"/>
    </row>
    <row r="49" spans="1:7" x14ac:dyDescent="0.45">
      <c r="A49" s="72"/>
      <c r="B49" s="72"/>
      <c r="C49" s="72"/>
      <c r="D49" s="72"/>
      <c r="E49" s="72"/>
      <c r="F49" s="72"/>
      <c r="G49" s="72"/>
    </row>
    <row r="50" spans="1:7" x14ac:dyDescent="0.45">
      <c r="A50" s="72"/>
      <c r="B50" s="72"/>
      <c r="C50" s="72"/>
      <c r="D50" s="72"/>
      <c r="E50" s="72"/>
      <c r="F50" s="72"/>
      <c r="G50" s="72"/>
    </row>
    <row r="51" spans="1:7" x14ac:dyDescent="0.45">
      <c r="A51" s="72"/>
      <c r="B51" s="72"/>
      <c r="C51" s="72"/>
      <c r="D51" s="72"/>
      <c r="E51" s="72"/>
      <c r="F51" s="72"/>
      <c r="G51" s="72"/>
    </row>
    <row r="52" spans="1:7" x14ac:dyDescent="0.45">
      <c r="A52" s="72"/>
      <c r="B52" s="72"/>
      <c r="C52" s="72"/>
      <c r="D52" s="72"/>
      <c r="E52" s="72"/>
      <c r="F52" s="72"/>
      <c r="G52" s="72"/>
    </row>
    <row r="53" spans="1:7" x14ac:dyDescent="0.45">
      <c r="A53" s="72"/>
      <c r="B53" s="72"/>
      <c r="C53" s="72"/>
      <c r="D53" s="72"/>
      <c r="E53" s="72"/>
      <c r="F53" s="72"/>
      <c r="G53" s="72"/>
    </row>
    <row r="54" spans="1:7" x14ac:dyDescent="0.45">
      <c r="A54" s="72"/>
      <c r="B54" s="72"/>
      <c r="C54" s="72"/>
      <c r="D54" s="72"/>
      <c r="E54" s="72"/>
      <c r="F54" s="72"/>
      <c r="G54" s="72"/>
    </row>
    <row r="55" spans="1:7" x14ac:dyDescent="0.45">
      <c r="A55" s="72"/>
      <c r="B55" s="72"/>
      <c r="C55" s="72"/>
      <c r="D55" s="72"/>
      <c r="E55" s="72"/>
      <c r="F55" s="72"/>
      <c r="G55" s="72"/>
    </row>
    <row r="56" spans="1:7" x14ac:dyDescent="0.45">
      <c r="A56" s="72"/>
      <c r="B56" s="72"/>
      <c r="C56" s="72"/>
      <c r="D56" s="72"/>
      <c r="E56" s="72"/>
      <c r="F56" s="72"/>
      <c r="G56" s="72"/>
    </row>
    <row r="57" spans="1:7" x14ac:dyDescent="0.45">
      <c r="A57" s="72"/>
      <c r="B57" s="72"/>
      <c r="C57" s="72"/>
      <c r="D57" s="72"/>
      <c r="E57" s="72"/>
      <c r="F57" s="72"/>
      <c r="G57" s="72"/>
    </row>
    <row r="58" spans="1:7" x14ac:dyDescent="0.45">
      <c r="A58" s="72"/>
      <c r="B58" s="72"/>
      <c r="C58" s="72"/>
      <c r="D58" s="72"/>
      <c r="E58" s="72"/>
      <c r="F58" s="72"/>
      <c r="G58" s="72"/>
    </row>
    <row r="59" spans="1:7" x14ac:dyDescent="0.45">
      <c r="A59" s="72"/>
      <c r="B59" s="72"/>
      <c r="C59" s="72"/>
      <c r="D59" s="72"/>
      <c r="E59" s="72"/>
      <c r="F59" s="72"/>
      <c r="G59" s="72"/>
    </row>
    <row r="60" spans="1:7" x14ac:dyDescent="0.45">
      <c r="A60" s="72"/>
      <c r="B60" s="72"/>
      <c r="C60" s="72"/>
      <c r="D60" s="72"/>
      <c r="E60" s="72"/>
      <c r="F60" s="72"/>
      <c r="G60" s="72"/>
    </row>
    <row r="61" spans="1:7" x14ac:dyDescent="0.45">
      <c r="A61" s="72"/>
      <c r="B61" s="72"/>
      <c r="C61" s="72"/>
      <c r="D61" s="72"/>
      <c r="E61" s="72"/>
      <c r="F61" s="72"/>
      <c r="G61" s="72"/>
    </row>
    <row r="62" spans="1:7" x14ac:dyDescent="0.45">
      <c r="A62" s="72"/>
      <c r="B62" s="72"/>
      <c r="C62" s="72"/>
      <c r="D62" s="72"/>
      <c r="E62" s="72"/>
      <c r="F62" s="72"/>
      <c r="G62" s="72"/>
    </row>
    <row r="63" spans="1:7" x14ac:dyDescent="0.45">
      <c r="A63" s="72"/>
      <c r="B63" s="72"/>
      <c r="C63" s="72"/>
      <c r="D63" s="72"/>
      <c r="E63" s="72"/>
      <c r="F63" s="72"/>
      <c r="G63" s="72"/>
    </row>
    <row r="64" spans="1:7" x14ac:dyDescent="0.45">
      <c r="A64" s="72"/>
      <c r="B64" s="72"/>
      <c r="C64" s="72"/>
      <c r="D64" s="72"/>
      <c r="E64" s="72"/>
      <c r="F64" s="72"/>
      <c r="G64" s="72"/>
    </row>
    <row r="65" spans="1:7" x14ac:dyDescent="0.45">
      <c r="A65" s="72"/>
      <c r="B65" s="72"/>
      <c r="C65" s="72"/>
      <c r="D65" s="72"/>
      <c r="E65" s="72"/>
      <c r="F65" s="72"/>
      <c r="G65" s="72"/>
    </row>
    <row r="66" spans="1:7" x14ac:dyDescent="0.45">
      <c r="A66" s="72"/>
      <c r="B66" s="72"/>
      <c r="C66" s="72"/>
      <c r="D66" s="72"/>
      <c r="E66" s="72"/>
      <c r="F66" s="72"/>
      <c r="G66" s="72"/>
    </row>
    <row r="67" spans="1:7" x14ac:dyDescent="0.45">
      <c r="A67" s="72"/>
      <c r="B67" s="72"/>
      <c r="C67" s="72"/>
      <c r="D67" s="72"/>
      <c r="E67" s="72"/>
      <c r="F67" s="72"/>
      <c r="G67" s="72"/>
    </row>
    <row r="68" spans="1:7" x14ac:dyDescent="0.45">
      <c r="A68" s="72"/>
      <c r="B68" s="72"/>
      <c r="C68" s="72"/>
      <c r="D68" s="72"/>
      <c r="E68" s="72"/>
      <c r="F68" s="72"/>
      <c r="G68" s="72"/>
    </row>
    <row r="69" spans="1:7" x14ac:dyDescent="0.45">
      <c r="A69" s="72"/>
      <c r="B69" s="72"/>
      <c r="C69" s="72"/>
      <c r="D69" s="72"/>
      <c r="E69" s="72"/>
      <c r="F69" s="72"/>
      <c r="G69" s="72"/>
    </row>
    <row r="70" spans="1:7" x14ac:dyDescent="0.45">
      <c r="A70" s="72"/>
      <c r="B70" s="72"/>
      <c r="C70" s="72"/>
      <c r="D70" s="72"/>
      <c r="E70" s="72"/>
      <c r="F70" s="72"/>
      <c r="G70" s="72"/>
    </row>
    <row r="71" spans="1:7" x14ac:dyDescent="0.45">
      <c r="A71" s="72"/>
      <c r="B71" s="72"/>
      <c r="C71" s="72"/>
      <c r="D71" s="72"/>
      <c r="E71" s="72"/>
      <c r="F71" s="72"/>
      <c r="G71" s="72"/>
    </row>
    <row r="72" spans="1:7" x14ac:dyDescent="0.45">
      <c r="A72" s="72"/>
      <c r="B72" s="72"/>
      <c r="C72" s="72"/>
      <c r="D72" s="72"/>
      <c r="E72" s="72"/>
      <c r="F72" s="72"/>
      <c r="G72" s="72"/>
    </row>
    <row r="73" spans="1:7" x14ac:dyDescent="0.45">
      <c r="A73" s="72"/>
      <c r="B73" s="72"/>
      <c r="C73" s="72"/>
      <c r="D73" s="72"/>
      <c r="E73" s="72"/>
      <c r="F73" s="72"/>
      <c r="G73" s="72"/>
    </row>
    <row r="74" spans="1:7" x14ac:dyDescent="0.45">
      <c r="A74" s="72"/>
      <c r="B74" s="72"/>
      <c r="C74" s="72"/>
      <c r="D74" s="72"/>
      <c r="E74" s="72"/>
      <c r="F74" s="72"/>
      <c r="G74" s="72"/>
    </row>
    <row r="75" spans="1:7" x14ac:dyDescent="0.45">
      <c r="A75" s="72"/>
      <c r="B75" s="72"/>
      <c r="C75" s="72"/>
      <c r="D75" s="72"/>
      <c r="E75" s="72"/>
      <c r="F75" s="72"/>
      <c r="G75" s="72"/>
    </row>
    <row r="76" spans="1:7" x14ac:dyDescent="0.45">
      <c r="A76" s="72"/>
      <c r="B76" s="72"/>
      <c r="C76" s="72"/>
      <c r="D76" s="72"/>
      <c r="E76" s="72"/>
      <c r="F76" s="72"/>
      <c r="G76" s="72"/>
    </row>
  </sheetData>
  <sheetProtection algorithmName="SHA-512" hashValue="FjRkBwnyA2OcEQCWB0LGzuXhDW/8Z/oP15ZPH0G/BMoIFNtWB68JQu2lLN0IBNLl6eKb4Kx24S5RbLnOSxCqnw==" saltValue="JeJZJSOF4gptXVnOZJifdQ==" spinCount="100000" sheet="1" objects="1" scenarios="1"/>
  <printOptions horizontalCentered="1" verticalCentered="1"/>
  <pageMargins left="0.25" right="0.25" top="0.28999999999999998" bottom="0.21" header="0.17" footer="7.0000000000000007E-2"/>
  <pageSetup fitToHeight="0" orientation="landscape" horizontalDpi="1200" verticalDpi="1200" r:id="rId1"/>
  <rowBreaks count="1" manualBreakCount="1">
    <brk id="40"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9">
    <tabColor rgb="FFFFFF00"/>
    <pageSetUpPr fitToPage="1"/>
  </sheetPr>
  <dimension ref="A1:AF65"/>
  <sheetViews>
    <sheetView topLeftCell="C20" zoomScaleNormal="100" workbookViewId="0">
      <selection activeCell="H43" sqref="H43"/>
    </sheetView>
  </sheetViews>
  <sheetFormatPr defaultColWidth="9.1328125" defaultRowHeight="12.75" x14ac:dyDescent="0.35"/>
  <cols>
    <col min="1" max="1" width="43.1328125" style="123" customWidth="1"/>
    <col min="2" max="5" width="16.53125" style="123" customWidth="1"/>
    <col min="6" max="6" width="1.86328125" style="123" customWidth="1"/>
    <col min="7" max="8" width="16.53125" style="123" customWidth="1"/>
    <col min="9" max="9" width="16.53125" style="123" hidden="1" customWidth="1"/>
    <col min="10" max="10" width="1.86328125" style="123" customWidth="1"/>
    <col min="11" max="12" width="16.53125" style="123" customWidth="1"/>
    <col min="13" max="13" width="16.53125" style="123" hidden="1" customWidth="1"/>
    <col min="14" max="15" width="9.1328125" style="123"/>
    <col min="16" max="16" width="9.1328125" style="123" customWidth="1"/>
    <col min="17" max="16384" width="9.1328125" style="123"/>
  </cols>
  <sheetData>
    <row r="1" spans="1:32" ht="13.15" x14ac:dyDescent="0.4">
      <c r="A1" s="17"/>
      <c r="B1" s="17"/>
      <c r="C1" s="17"/>
      <c r="D1" s="17"/>
      <c r="E1" s="17"/>
      <c r="F1" s="17"/>
      <c r="G1" s="17"/>
      <c r="H1" s="17"/>
      <c r="I1" s="1"/>
      <c r="J1" s="17"/>
      <c r="K1" s="17"/>
      <c r="L1" s="17"/>
      <c r="N1" s="122"/>
      <c r="O1" s="122"/>
      <c r="P1" s="122"/>
      <c r="Q1" s="122"/>
    </row>
    <row r="2" spans="1:32" ht="18" x14ac:dyDescent="0.55000000000000004">
      <c r="A2" s="364" t="e">
        <f>CONCATENATE(LEFT(GOF!A2:N2,(FIND("-",GOF!A2:N2) -1 )),"GOF, DOF, SPECIAL STATE APPROPRIATIONS (ROF) AND SELF SUSTAINING")</f>
        <v>#VALUE!</v>
      </c>
      <c r="B2" s="364"/>
      <c r="C2" s="364"/>
      <c r="D2" s="364"/>
      <c r="E2" s="364"/>
      <c r="F2" s="364"/>
      <c r="G2" s="364"/>
      <c r="H2" s="364"/>
      <c r="I2" s="365"/>
      <c r="J2" s="365"/>
      <c r="K2" s="365"/>
      <c r="L2" s="365"/>
      <c r="M2" s="124"/>
      <c r="N2" s="125"/>
      <c r="O2" s="125"/>
      <c r="P2" s="125"/>
      <c r="Q2" s="125"/>
      <c r="R2" s="125"/>
      <c r="S2" s="125"/>
      <c r="T2" s="125"/>
      <c r="U2" s="125"/>
      <c r="V2" s="125"/>
      <c r="W2" s="125"/>
      <c r="X2" s="125"/>
      <c r="Y2" s="125"/>
      <c r="Z2" s="125"/>
      <c r="AA2" s="125"/>
      <c r="AB2" s="125"/>
      <c r="AC2" s="125"/>
      <c r="AD2" s="125"/>
      <c r="AE2" s="125"/>
    </row>
    <row r="3" spans="1:32" ht="18" x14ac:dyDescent="0.35">
      <c r="A3" s="362" t="s">
        <v>0</v>
      </c>
      <c r="B3" s="362"/>
      <c r="C3" s="362"/>
      <c r="D3" s="362"/>
      <c r="E3" s="362"/>
      <c r="F3" s="362"/>
      <c r="G3" s="362"/>
      <c r="H3" s="362"/>
      <c r="I3" s="362"/>
      <c r="J3" s="362"/>
      <c r="K3" s="362"/>
      <c r="L3" s="362"/>
      <c r="M3" s="124"/>
      <c r="N3" s="125"/>
      <c r="O3" s="125"/>
      <c r="P3" s="125"/>
      <c r="Q3" s="125"/>
      <c r="R3" s="125"/>
      <c r="S3" s="125"/>
      <c r="T3" s="125"/>
      <c r="U3" s="125"/>
      <c r="V3" s="125"/>
      <c r="W3" s="125"/>
      <c r="X3" s="125"/>
      <c r="Y3" s="125"/>
      <c r="Z3" s="125"/>
      <c r="AA3" s="125"/>
      <c r="AB3" s="125"/>
      <c r="AC3" s="125"/>
      <c r="AD3" s="125"/>
      <c r="AE3" s="125"/>
    </row>
    <row r="4" spans="1:32" ht="93" customHeight="1" x14ac:dyDescent="0.35">
      <c r="A4" s="363" t="s">
        <v>213</v>
      </c>
      <c r="B4" s="363"/>
      <c r="C4" s="363"/>
      <c r="D4" s="363"/>
      <c r="E4" s="363"/>
      <c r="F4" s="363"/>
      <c r="G4" s="363"/>
      <c r="H4" s="363"/>
      <c r="I4" s="363"/>
      <c r="J4" s="363"/>
      <c r="K4" s="363"/>
      <c r="L4" s="363"/>
      <c r="M4" s="126"/>
      <c r="N4" s="125"/>
      <c r="O4" s="125"/>
      <c r="Q4" s="125"/>
      <c r="R4" s="125"/>
      <c r="S4" s="125"/>
      <c r="T4" s="125"/>
      <c r="U4" s="125"/>
      <c r="V4" s="125"/>
      <c r="W4" s="125"/>
      <c r="X4" s="125"/>
      <c r="Y4" s="125"/>
      <c r="Z4" s="125"/>
      <c r="AA4" s="125"/>
      <c r="AB4" s="125"/>
      <c r="AC4" s="125"/>
      <c r="AD4" s="125"/>
      <c r="AE4" s="125"/>
      <c r="AF4" s="125"/>
    </row>
    <row r="5" spans="1:32" ht="3.75" customHeight="1" x14ac:dyDescent="0.35">
      <c r="A5" s="366"/>
      <c r="B5" s="366"/>
      <c r="C5" s="366"/>
      <c r="D5" s="366"/>
      <c r="E5" s="366"/>
      <c r="F5" s="21"/>
      <c r="G5" s="81"/>
      <c r="H5" s="81"/>
      <c r="I5" s="81"/>
      <c r="J5" s="21"/>
      <c r="K5" s="81"/>
      <c r="L5" s="81"/>
      <c r="M5" s="127"/>
      <c r="N5" s="125"/>
      <c r="O5" s="125"/>
      <c r="P5" s="125"/>
      <c r="Q5" s="125"/>
      <c r="R5" s="125"/>
      <c r="S5" s="125"/>
      <c r="T5" s="125"/>
      <c r="U5" s="125"/>
      <c r="V5" s="125"/>
      <c r="W5" s="125"/>
      <c r="X5" s="125"/>
      <c r="Y5" s="125"/>
      <c r="Z5" s="125"/>
      <c r="AA5" s="125"/>
      <c r="AB5" s="125"/>
      <c r="AC5" s="125"/>
      <c r="AD5" s="125"/>
      <c r="AE5" s="125"/>
    </row>
    <row r="6" spans="1:32" ht="3.75" customHeight="1" x14ac:dyDescent="0.35">
      <c r="A6" s="367"/>
      <c r="B6" s="366"/>
      <c r="C6" s="366"/>
      <c r="D6" s="366"/>
      <c r="E6" s="366"/>
      <c r="F6" s="21"/>
      <c r="G6" s="81"/>
      <c r="H6" s="81"/>
      <c r="I6" s="81"/>
      <c r="J6" s="21"/>
      <c r="K6" s="81"/>
      <c r="L6" s="81"/>
      <c r="M6" s="127"/>
      <c r="N6" s="125"/>
      <c r="O6" s="125"/>
      <c r="P6" s="125"/>
      <c r="Q6" s="125"/>
      <c r="R6" s="125"/>
      <c r="S6" s="125"/>
      <c r="T6" s="125"/>
      <c r="U6" s="125"/>
      <c r="V6" s="125"/>
      <c r="W6" s="125"/>
      <c r="X6" s="125"/>
      <c r="Y6" s="125"/>
      <c r="Z6" s="125"/>
      <c r="AA6" s="125"/>
      <c r="AB6" s="125"/>
      <c r="AC6" s="125"/>
      <c r="AD6" s="125"/>
      <c r="AE6" s="125"/>
    </row>
    <row r="7" spans="1:32" s="130" customFormat="1" ht="15" customHeight="1" x14ac:dyDescent="0.4">
      <c r="A7" s="4"/>
      <c r="B7" s="358" t="s">
        <v>67</v>
      </c>
      <c r="C7" s="358"/>
      <c r="D7" s="19"/>
      <c r="E7" s="157"/>
      <c r="F7" s="20"/>
      <c r="G7" s="359" t="s">
        <v>3</v>
      </c>
      <c r="H7" s="360"/>
      <c r="I7" s="22"/>
      <c r="J7" s="20"/>
      <c r="K7" s="359" t="s">
        <v>4</v>
      </c>
      <c r="L7" s="360"/>
      <c r="M7" s="128"/>
      <c r="N7" s="125"/>
      <c r="O7" s="125"/>
      <c r="P7" s="125"/>
      <c r="Q7" s="125"/>
      <c r="R7" s="125"/>
      <c r="S7" s="125"/>
      <c r="T7" s="129"/>
      <c r="U7" s="129"/>
      <c r="V7" s="129"/>
      <c r="W7" s="129"/>
      <c r="X7" s="129"/>
      <c r="Y7" s="129"/>
      <c r="Z7" s="129"/>
      <c r="AA7" s="129"/>
      <c r="AB7" s="129"/>
      <c r="AC7" s="129"/>
      <c r="AD7" s="129"/>
      <c r="AE7" s="129"/>
      <c r="AF7" s="129"/>
    </row>
    <row r="8" spans="1:32" s="130" customFormat="1" ht="45.75" customHeight="1" x14ac:dyDescent="0.4">
      <c r="A8" s="7"/>
      <c r="B8" s="19" t="s">
        <v>5</v>
      </c>
      <c r="C8" s="19" t="s">
        <v>6</v>
      </c>
      <c r="D8" s="150" t="s">
        <v>7</v>
      </c>
      <c r="E8" s="150" t="s">
        <v>8</v>
      </c>
      <c r="F8" s="8"/>
      <c r="G8" s="19" t="s">
        <v>10</v>
      </c>
      <c r="H8" s="19" t="s">
        <v>11</v>
      </c>
      <c r="I8" s="19" t="s">
        <v>9</v>
      </c>
      <c r="J8" s="8"/>
      <c r="K8" s="19" t="s">
        <v>12</v>
      </c>
      <c r="L8" s="19" t="s">
        <v>13</v>
      </c>
      <c r="M8" s="131" t="s">
        <v>9</v>
      </c>
      <c r="N8" s="263"/>
      <c r="O8" s="129"/>
      <c r="P8" s="129"/>
      <c r="Q8" s="129"/>
      <c r="R8" s="129"/>
      <c r="S8" s="129"/>
      <c r="T8" s="129"/>
      <c r="U8" s="129"/>
      <c r="V8" s="129"/>
      <c r="W8" s="129"/>
      <c r="X8" s="129"/>
      <c r="Y8" s="129"/>
      <c r="Z8" s="129"/>
      <c r="AA8" s="129"/>
      <c r="AB8" s="129"/>
      <c r="AC8" s="129"/>
      <c r="AD8" s="129"/>
      <c r="AE8" s="129"/>
      <c r="AF8" s="129"/>
    </row>
    <row r="9" spans="1:32" s="130" customFormat="1" ht="15" customHeight="1" x14ac:dyDescent="0.4">
      <c r="A9" s="347" t="s">
        <v>14</v>
      </c>
      <c r="B9" s="210"/>
      <c r="C9" s="210"/>
      <c r="D9" s="326"/>
      <c r="E9" s="326"/>
      <c r="F9" s="211"/>
      <c r="G9" s="210"/>
      <c r="H9" s="210"/>
      <c r="I9" s="210"/>
      <c r="J9" s="211"/>
      <c r="K9" s="210"/>
      <c r="L9" s="210"/>
      <c r="M9" s="132"/>
      <c r="N9" s="129"/>
      <c r="O9" s="129"/>
      <c r="P9" s="129"/>
      <c r="Q9" s="129"/>
      <c r="R9" s="129"/>
      <c r="S9" s="129"/>
      <c r="T9" s="129"/>
      <c r="U9" s="129"/>
      <c r="V9" s="129"/>
      <c r="W9" s="129"/>
      <c r="X9" s="129"/>
      <c r="Y9" s="129"/>
      <c r="Z9" s="129"/>
      <c r="AA9" s="129"/>
      <c r="AB9" s="129"/>
      <c r="AC9" s="129"/>
      <c r="AD9" s="129"/>
      <c r="AE9" s="129"/>
      <c r="AF9" s="129"/>
    </row>
    <row r="10" spans="1:32" s="130" customFormat="1" ht="15" customHeight="1" x14ac:dyDescent="0.4">
      <c r="A10" s="352" t="s">
        <v>68</v>
      </c>
      <c r="B10" s="210"/>
      <c r="C10" s="210"/>
      <c r="D10" s="326"/>
      <c r="E10" s="327"/>
      <c r="F10" s="246"/>
      <c r="G10" s="245"/>
      <c r="H10" s="245"/>
      <c r="I10" s="245"/>
      <c r="J10" s="246"/>
      <c r="K10" s="245"/>
      <c r="L10" s="245"/>
      <c r="M10" s="132"/>
      <c r="N10" s="129"/>
      <c r="O10" s="263"/>
      <c r="P10" s="129"/>
      <c r="Q10" s="129"/>
      <c r="R10" s="129"/>
      <c r="S10" s="129"/>
      <c r="T10" s="129"/>
      <c r="U10" s="129"/>
      <c r="V10" s="129"/>
      <c r="W10" s="129"/>
      <c r="X10" s="129"/>
      <c r="Y10" s="129"/>
      <c r="Z10" s="129"/>
      <c r="AA10" s="129"/>
      <c r="AB10" s="129"/>
      <c r="AC10" s="129"/>
      <c r="AD10" s="129"/>
      <c r="AE10" s="129"/>
      <c r="AF10" s="129"/>
    </row>
    <row r="11" spans="1:32" s="135" customFormat="1" ht="15" customHeight="1" x14ac:dyDescent="0.4">
      <c r="A11" s="348" t="s">
        <v>21</v>
      </c>
      <c r="B11" s="214">
        <f>+GOF!B10</f>
        <v>0</v>
      </c>
      <c r="C11" s="214">
        <f>+GOF!C10</f>
        <v>0</v>
      </c>
      <c r="D11" s="328">
        <f>+GOF!D10</f>
        <v>0</v>
      </c>
      <c r="E11" s="329">
        <f>+C11-D11</f>
        <v>0</v>
      </c>
      <c r="F11" s="248"/>
      <c r="G11" s="309">
        <f>+GOF!H10</f>
        <v>0</v>
      </c>
      <c r="H11" s="309">
        <f>+GOF!I10</f>
        <v>0</v>
      </c>
      <c r="I11" s="247"/>
      <c r="J11" s="248"/>
      <c r="K11" s="309">
        <f>+GOF!L10</f>
        <v>0</v>
      </c>
      <c r="L11" s="309">
        <f>+GOF!M10</f>
        <v>0</v>
      </c>
      <c r="M11" s="133"/>
      <c r="N11" s="134"/>
      <c r="O11" s="134"/>
      <c r="P11" s="134"/>
      <c r="Q11" s="134"/>
      <c r="R11" s="134"/>
      <c r="S11" s="134"/>
      <c r="T11" s="134"/>
      <c r="U11" s="134"/>
      <c r="V11" s="134"/>
      <c r="W11" s="134"/>
      <c r="X11" s="134"/>
      <c r="Y11" s="134"/>
      <c r="Z11" s="134"/>
      <c r="AA11" s="134"/>
      <c r="AB11" s="134"/>
      <c r="AC11" s="134"/>
      <c r="AD11" s="134"/>
      <c r="AE11" s="134"/>
      <c r="AF11" s="134"/>
    </row>
    <row r="12" spans="1:32" s="135" customFormat="1" ht="15" customHeight="1" x14ac:dyDescent="0.4">
      <c r="A12" s="348" t="s">
        <v>22</v>
      </c>
      <c r="B12" s="255">
        <f>+GOF!B11</f>
        <v>0</v>
      </c>
      <c r="C12" s="255">
        <f>+GOF!C11</f>
        <v>0</v>
      </c>
      <c r="D12" s="330">
        <f>+GOF!D11</f>
        <v>0</v>
      </c>
      <c r="E12" s="331">
        <f t="shared" ref="E12:E21" si="0">+C12-D12</f>
        <v>0</v>
      </c>
      <c r="F12" s="240"/>
      <c r="G12" s="250">
        <f>+GOF!H11</f>
        <v>0</v>
      </c>
      <c r="H12" s="250">
        <f>+GOF!I11</f>
        <v>0</v>
      </c>
      <c r="I12" s="249"/>
      <c r="J12" s="240"/>
      <c r="K12" s="250">
        <f>+GOF!L11</f>
        <v>0</v>
      </c>
      <c r="L12" s="250">
        <f>+GOF!M11</f>
        <v>0</v>
      </c>
      <c r="M12" s="74"/>
      <c r="N12" s="136"/>
      <c r="O12" s="134"/>
      <c r="P12" s="134"/>
      <c r="Q12" s="134"/>
      <c r="R12" s="134"/>
      <c r="S12" s="134"/>
      <c r="T12" s="134"/>
      <c r="U12" s="134"/>
      <c r="V12" s="134"/>
      <c r="W12" s="134"/>
      <c r="X12" s="134"/>
      <c r="Y12" s="134"/>
      <c r="Z12" s="134"/>
      <c r="AA12" s="134"/>
      <c r="AB12" s="134"/>
      <c r="AC12" s="134"/>
      <c r="AD12" s="134"/>
      <c r="AE12" s="134"/>
      <c r="AF12" s="134"/>
    </row>
    <row r="13" spans="1:32" s="130" customFormat="1" ht="15" customHeight="1" x14ac:dyDescent="0.4">
      <c r="A13" s="352" t="s">
        <v>69</v>
      </c>
      <c r="B13" s="210"/>
      <c r="C13" s="210"/>
      <c r="D13" s="326"/>
      <c r="E13" s="327"/>
      <c r="F13" s="246"/>
      <c r="G13" s="245"/>
      <c r="H13" s="245"/>
      <c r="I13" s="245"/>
      <c r="J13" s="246"/>
      <c r="K13" s="245"/>
      <c r="L13" s="245"/>
      <c r="M13" s="132"/>
      <c r="N13" s="129"/>
      <c r="O13" s="263"/>
      <c r="P13" s="129"/>
      <c r="Q13" s="129"/>
      <c r="R13" s="129"/>
      <c r="S13" s="129"/>
      <c r="T13" s="129"/>
      <c r="U13" s="129"/>
      <c r="V13" s="129"/>
      <c r="W13" s="129"/>
      <c r="X13" s="129"/>
      <c r="Y13" s="129"/>
      <c r="Z13" s="129"/>
      <c r="AA13" s="129"/>
      <c r="AB13" s="129"/>
      <c r="AC13" s="129"/>
      <c r="AD13" s="129"/>
      <c r="AE13" s="129"/>
      <c r="AF13" s="129"/>
    </row>
    <row r="14" spans="1:32" s="135" customFormat="1" ht="15" customHeight="1" x14ac:dyDescent="0.4">
      <c r="A14" s="348" t="s">
        <v>21</v>
      </c>
      <c r="B14" s="255">
        <f>+'GOF Provisos'!B10</f>
        <v>0</v>
      </c>
      <c r="C14" s="255">
        <f>+'GOF Provisos'!C10</f>
        <v>0</v>
      </c>
      <c r="D14" s="330">
        <f>+'GOF Provisos'!D10</f>
        <v>0</v>
      </c>
      <c r="E14" s="331">
        <f t="shared" si="0"/>
        <v>0</v>
      </c>
      <c r="F14" s="240"/>
      <c r="G14" s="250">
        <f>+'GOF Provisos'!H10</f>
        <v>0</v>
      </c>
      <c r="H14" s="250">
        <f>+'GOF Provisos'!I10</f>
        <v>0</v>
      </c>
      <c r="I14" s="249"/>
      <c r="J14" s="240"/>
      <c r="K14" s="250">
        <f>+'GOF Provisos'!L10</f>
        <v>0</v>
      </c>
      <c r="L14" s="250">
        <f>+'GOF Provisos'!M10</f>
        <v>0</v>
      </c>
      <c r="M14" s="133"/>
      <c r="N14" s="134"/>
      <c r="O14" s="134"/>
      <c r="P14" s="134"/>
      <c r="Q14" s="134"/>
      <c r="R14" s="134"/>
      <c r="S14" s="134"/>
      <c r="T14" s="134"/>
      <c r="U14" s="134"/>
      <c r="V14" s="134"/>
      <c r="W14" s="134"/>
      <c r="X14" s="134"/>
      <c r="Y14" s="134"/>
      <c r="Z14" s="134"/>
      <c r="AA14" s="134"/>
      <c r="AB14" s="134"/>
      <c r="AC14" s="134"/>
      <c r="AD14" s="134"/>
      <c r="AE14" s="134"/>
      <c r="AF14" s="134"/>
    </row>
    <row r="15" spans="1:32" s="135" customFormat="1" ht="15" customHeight="1" x14ac:dyDescent="0.4">
      <c r="A15" s="348" t="s">
        <v>22</v>
      </c>
      <c r="B15" s="255">
        <f>+'GOF Provisos'!B11</f>
        <v>0</v>
      </c>
      <c r="C15" s="255">
        <f>+'GOF Provisos'!C11</f>
        <v>0</v>
      </c>
      <c r="D15" s="330">
        <f>+'GOF Provisos'!D11</f>
        <v>0</v>
      </c>
      <c r="E15" s="331">
        <f t="shared" si="0"/>
        <v>0</v>
      </c>
      <c r="F15" s="240"/>
      <c r="G15" s="250">
        <f>+'GOF Provisos'!H11</f>
        <v>0</v>
      </c>
      <c r="H15" s="250">
        <f>+'GOF Provisos'!I11</f>
        <v>0</v>
      </c>
      <c r="I15" s="249"/>
      <c r="J15" s="240"/>
      <c r="K15" s="250">
        <f>+'GOF Provisos'!L11</f>
        <v>0</v>
      </c>
      <c r="L15" s="250">
        <f>+'GOF Provisos'!M11</f>
        <v>0</v>
      </c>
      <c r="M15" s="74"/>
      <c r="N15" s="136"/>
      <c r="O15" s="134"/>
      <c r="P15" s="134"/>
      <c r="Q15" s="134"/>
      <c r="R15" s="134"/>
      <c r="S15" s="134"/>
      <c r="T15" s="134"/>
      <c r="U15" s="134"/>
      <c r="V15" s="134"/>
      <c r="W15" s="134"/>
      <c r="X15" s="134"/>
      <c r="Y15" s="134"/>
      <c r="Z15" s="134"/>
      <c r="AA15" s="134"/>
      <c r="AB15" s="134"/>
      <c r="AC15" s="134"/>
      <c r="AD15" s="134"/>
      <c r="AE15" s="134"/>
      <c r="AF15" s="134"/>
    </row>
    <row r="16" spans="1:32" s="130" customFormat="1" ht="15" customHeight="1" x14ac:dyDescent="0.4">
      <c r="A16" s="347" t="s">
        <v>70</v>
      </c>
      <c r="B16" s="281"/>
      <c r="C16" s="281"/>
      <c r="D16" s="332"/>
      <c r="E16" s="333"/>
      <c r="F16" s="240"/>
      <c r="G16" s="252"/>
      <c r="H16" s="252"/>
      <c r="I16" s="251"/>
      <c r="J16" s="240"/>
      <c r="K16" s="252"/>
      <c r="L16" s="252"/>
      <c r="M16" s="137"/>
      <c r="N16" s="138"/>
      <c r="O16" s="129"/>
      <c r="P16" s="129"/>
      <c r="Q16" s="129"/>
      <c r="R16" s="129"/>
      <c r="S16" s="129"/>
      <c r="T16" s="129"/>
      <c r="U16" s="129"/>
      <c r="V16" s="129"/>
      <c r="W16" s="129"/>
      <c r="X16" s="129"/>
      <c r="Y16" s="129"/>
      <c r="Z16" s="129"/>
      <c r="AA16" s="129"/>
      <c r="AB16" s="129"/>
      <c r="AC16" s="129"/>
      <c r="AD16" s="129"/>
      <c r="AE16" s="129"/>
      <c r="AF16" s="129"/>
    </row>
    <row r="17" spans="1:32" s="135" customFormat="1" ht="15" customHeight="1" x14ac:dyDescent="0.4">
      <c r="A17" s="348" t="s">
        <v>21</v>
      </c>
      <c r="B17" s="255">
        <f>+DOF!B10</f>
        <v>0</v>
      </c>
      <c r="C17" s="255">
        <f>+DOF!C10</f>
        <v>0</v>
      </c>
      <c r="D17" s="330">
        <f>+DOF!D10</f>
        <v>0</v>
      </c>
      <c r="E17" s="331">
        <f>+C17-D17</f>
        <v>0</v>
      </c>
      <c r="F17" s="240"/>
      <c r="G17" s="250">
        <f>+DOF!H10</f>
        <v>0</v>
      </c>
      <c r="H17" s="250">
        <f>+DOF!I10</f>
        <v>0</v>
      </c>
      <c r="I17" s="249"/>
      <c r="J17" s="240"/>
      <c r="K17" s="250">
        <f>+DOF!L10</f>
        <v>0</v>
      </c>
      <c r="L17" s="250">
        <f>+DOF!M10</f>
        <v>0</v>
      </c>
      <c r="M17" s="74"/>
      <c r="N17" s="136"/>
      <c r="O17" s="134"/>
      <c r="P17" s="134"/>
      <c r="Q17" s="134"/>
      <c r="R17" s="134"/>
      <c r="S17" s="134"/>
      <c r="T17" s="134"/>
      <c r="U17" s="134"/>
      <c r="V17" s="134"/>
      <c r="W17" s="134"/>
      <c r="X17" s="134"/>
      <c r="Y17" s="134"/>
      <c r="Z17" s="134"/>
      <c r="AA17" s="134"/>
      <c r="AB17" s="134"/>
      <c r="AC17" s="134"/>
      <c r="AD17" s="134"/>
      <c r="AE17" s="134"/>
      <c r="AF17" s="134"/>
    </row>
    <row r="18" spans="1:32" s="135" customFormat="1" ht="15" customHeight="1" x14ac:dyDescent="0.4">
      <c r="A18" s="348" t="s">
        <v>22</v>
      </c>
      <c r="B18" s="255">
        <f>+DOF!B11</f>
        <v>0</v>
      </c>
      <c r="C18" s="255">
        <f>+DOF!C11</f>
        <v>0</v>
      </c>
      <c r="D18" s="330">
        <f>+DOF!D11</f>
        <v>0</v>
      </c>
      <c r="E18" s="331">
        <f t="shared" si="0"/>
        <v>0</v>
      </c>
      <c r="F18" s="240"/>
      <c r="G18" s="250">
        <f>+DOF!H11</f>
        <v>0</v>
      </c>
      <c r="H18" s="250">
        <f>+DOF!I11</f>
        <v>0</v>
      </c>
      <c r="I18" s="249"/>
      <c r="J18" s="240"/>
      <c r="K18" s="250">
        <f>+DOF!L11</f>
        <v>0</v>
      </c>
      <c r="L18" s="250">
        <f>+DOF!M11</f>
        <v>0</v>
      </c>
      <c r="M18" s="74"/>
      <c r="N18" s="136"/>
      <c r="O18" s="134"/>
      <c r="P18" s="134"/>
      <c r="Q18" s="134"/>
      <c r="R18" s="134"/>
      <c r="S18" s="134"/>
      <c r="T18" s="134"/>
      <c r="U18" s="134"/>
      <c r="V18" s="134"/>
      <c r="W18" s="134"/>
      <c r="X18" s="134"/>
      <c r="Y18" s="134"/>
      <c r="Z18" s="134"/>
      <c r="AA18" s="134"/>
      <c r="AB18" s="134"/>
      <c r="AC18" s="134"/>
      <c r="AD18" s="134"/>
      <c r="AE18" s="134"/>
      <c r="AF18" s="134"/>
    </row>
    <row r="19" spans="1:32" s="130" customFormat="1" ht="15" customHeight="1" x14ac:dyDescent="0.4">
      <c r="A19" s="347" t="s">
        <v>23</v>
      </c>
      <c r="B19" s="281"/>
      <c r="C19" s="281"/>
      <c r="D19" s="332"/>
      <c r="E19" s="333"/>
      <c r="F19" s="240"/>
      <c r="G19" s="252"/>
      <c r="H19" s="252"/>
      <c r="I19" s="251"/>
      <c r="J19" s="240"/>
      <c r="K19" s="252"/>
      <c r="L19" s="252"/>
      <c r="M19" s="137"/>
      <c r="N19" s="138"/>
      <c r="O19" s="129"/>
      <c r="P19" s="129"/>
      <c r="Q19" s="129"/>
      <c r="R19" s="129"/>
      <c r="S19" s="129"/>
      <c r="T19" s="129"/>
      <c r="U19" s="129"/>
      <c r="V19" s="129"/>
      <c r="W19" s="129"/>
      <c r="X19" s="129"/>
      <c r="Y19" s="129"/>
      <c r="Z19" s="129"/>
      <c r="AA19" s="129"/>
      <c r="AB19" s="129"/>
      <c r="AC19" s="129"/>
      <c r="AD19" s="129"/>
      <c r="AE19" s="129"/>
      <c r="AF19" s="129"/>
    </row>
    <row r="20" spans="1:32" s="135" customFormat="1" ht="15" customHeight="1" x14ac:dyDescent="0.4">
      <c r="A20" s="348" t="s">
        <v>24</v>
      </c>
      <c r="B20" s="255">
        <f>+'Special State Appropriations'!B10</f>
        <v>0</v>
      </c>
      <c r="C20" s="255">
        <f>+'Special State Appropriations'!C10</f>
        <v>0</v>
      </c>
      <c r="D20" s="330">
        <f>+'Special State Appropriations'!D10</f>
        <v>0</v>
      </c>
      <c r="E20" s="331">
        <f>+C20-D20</f>
        <v>0</v>
      </c>
      <c r="F20" s="240"/>
      <c r="G20" s="250">
        <f>+'Special State Appropriations'!H10</f>
        <v>0</v>
      </c>
      <c r="H20" s="250">
        <f>+'Special State Appropriations'!I10</f>
        <v>0</v>
      </c>
      <c r="I20" s="249"/>
      <c r="J20" s="240"/>
      <c r="K20" s="250">
        <f>+'Special State Appropriations'!L10</f>
        <v>0</v>
      </c>
      <c r="L20" s="250">
        <f>+'Special State Appropriations'!M10</f>
        <v>0</v>
      </c>
      <c r="M20" s="74"/>
      <c r="N20" s="136"/>
      <c r="O20" s="134"/>
      <c r="P20" s="134"/>
      <c r="Q20" s="134"/>
      <c r="R20" s="134"/>
      <c r="S20" s="134"/>
      <c r="T20" s="134"/>
      <c r="U20" s="134"/>
      <c r="V20" s="134"/>
      <c r="W20" s="134"/>
      <c r="X20" s="134"/>
      <c r="Y20" s="134"/>
      <c r="Z20" s="134"/>
      <c r="AA20" s="134"/>
      <c r="AB20" s="134"/>
      <c r="AC20" s="134"/>
      <c r="AD20" s="134"/>
      <c r="AE20" s="134"/>
      <c r="AF20" s="134"/>
    </row>
    <row r="21" spans="1:32" s="135" customFormat="1" ht="15" customHeight="1" x14ac:dyDescent="0.4">
      <c r="A21" s="348" t="s">
        <v>25</v>
      </c>
      <c r="B21" s="255">
        <f>+'Special State Appropriations'!B11</f>
        <v>0</v>
      </c>
      <c r="C21" s="255">
        <f>+'Special State Appropriations'!C11</f>
        <v>0</v>
      </c>
      <c r="D21" s="334">
        <f>+'Special State Appropriations'!D11</f>
        <v>0</v>
      </c>
      <c r="E21" s="331">
        <f t="shared" si="0"/>
        <v>0</v>
      </c>
      <c r="F21" s="240"/>
      <c r="G21" s="308">
        <f>+'Special State Appropriations'!H11</f>
        <v>0</v>
      </c>
      <c r="H21" s="308">
        <f>+'Special State Appropriations'!I11</f>
        <v>0</v>
      </c>
      <c r="I21" s="249"/>
      <c r="J21" s="240"/>
      <c r="K21" s="250">
        <f>+'Special State Appropriations'!L11</f>
        <v>0</v>
      </c>
      <c r="L21" s="250">
        <f>+'Special State Appropriations'!M11</f>
        <v>0</v>
      </c>
      <c r="M21" s="74"/>
      <c r="N21" s="136"/>
      <c r="O21" s="134"/>
      <c r="P21" s="134"/>
      <c r="Q21" s="134"/>
      <c r="R21" s="134"/>
      <c r="S21" s="134"/>
      <c r="T21" s="134"/>
      <c r="U21" s="134"/>
      <c r="V21" s="134"/>
      <c r="W21" s="134"/>
      <c r="X21" s="134"/>
      <c r="Y21" s="134"/>
      <c r="Z21" s="134"/>
      <c r="AA21" s="134"/>
      <c r="AB21" s="134"/>
      <c r="AC21" s="134"/>
      <c r="AD21" s="134"/>
      <c r="AE21" s="134"/>
      <c r="AF21" s="134"/>
    </row>
    <row r="22" spans="1:32" s="135" customFormat="1" ht="15" customHeight="1" x14ac:dyDescent="0.4">
      <c r="A22" s="348" t="s">
        <v>30</v>
      </c>
      <c r="B22" s="255">
        <f>+'Self Sustaining'!B10</f>
        <v>0</v>
      </c>
      <c r="C22" s="255">
        <f>+'Self Sustaining'!C10</f>
        <v>0</v>
      </c>
      <c r="D22" s="334">
        <f>+'Self Sustaining'!D10</f>
        <v>0</v>
      </c>
      <c r="E22" s="331">
        <f>+C22-D22</f>
        <v>0</v>
      </c>
      <c r="F22" s="240"/>
      <c r="G22" s="308">
        <f>+'Self Sustaining'!H10</f>
        <v>0</v>
      </c>
      <c r="H22" s="308">
        <f>+'Self Sustaining'!I10</f>
        <v>0</v>
      </c>
      <c r="I22" s="249"/>
      <c r="J22" s="240"/>
      <c r="K22" s="250">
        <f>+'Self Sustaining'!L10</f>
        <v>0</v>
      </c>
      <c r="L22" s="250">
        <f>+'Self Sustaining'!M10</f>
        <v>0</v>
      </c>
      <c r="M22" s="74"/>
      <c r="N22" s="136"/>
      <c r="O22" s="134"/>
      <c r="P22" s="134"/>
      <c r="Q22" s="134"/>
      <c r="R22" s="134"/>
      <c r="S22" s="134"/>
      <c r="T22" s="134"/>
      <c r="U22" s="134"/>
      <c r="V22" s="134"/>
      <c r="W22" s="134"/>
      <c r="X22" s="134"/>
      <c r="Y22" s="134"/>
      <c r="Z22" s="134"/>
      <c r="AA22" s="134"/>
      <c r="AB22" s="134"/>
      <c r="AC22" s="134"/>
      <c r="AD22" s="134"/>
      <c r="AE22" s="134"/>
      <c r="AF22" s="134"/>
    </row>
    <row r="23" spans="1:32" s="140" customFormat="1" ht="15" customHeight="1" x14ac:dyDescent="0.4">
      <c r="A23" s="68" t="s">
        <v>33</v>
      </c>
      <c r="B23" s="297">
        <f>SUM(B11:B22)</f>
        <v>0</v>
      </c>
      <c r="C23" s="159">
        <f t="shared" ref="C23:E23" si="1">SUM(C11:C22)</f>
        <v>0</v>
      </c>
      <c r="D23" s="159">
        <f t="shared" si="1"/>
        <v>0</v>
      </c>
      <c r="E23" s="159">
        <f t="shared" si="1"/>
        <v>0</v>
      </c>
      <c r="F23" s="240"/>
      <c r="G23" s="164">
        <f t="shared" ref="G23:H23" si="2">SUM(G11:G22)</f>
        <v>0</v>
      </c>
      <c r="H23" s="164">
        <f t="shared" si="2"/>
        <v>0</v>
      </c>
      <c r="I23" s="163"/>
      <c r="J23" s="240"/>
      <c r="K23" s="164">
        <f t="shared" ref="K23:L23" si="3">SUM(K11:K22)</f>
        <v>0</v>
      </c>
      <c r="L23" s="164">
        <f t="shared" si="3"/>
        <v>0</v>
      </c>
      <c r="M23" s="192"/>
      <c r="N23" s="139"/>
      <c r="O23" s="139"/>
      <c r="P23" s="139"/>
      <c r="Q23" s="139"/>
      <c r="R23" s="139"/>
      <c r="S23" s="139"/>
      <c r="T23" s="139"/>
      <c r="U23" s="139"/>
      <c r="V23" s="139"/>
      <c r="W23" s="139"/>
      <c r="X23" s="139"/>
      <c r="Y23" s="139"/>
      <c r="Z23" s="139"/>
      <c r="AA23" s="139"/>
      <c r="AB23" s="139"/>
      <c r="AC23" s="139"/>
      <c r="AD23" s="139"/>
      <c r="AE23" s="139"/>
      <c r="AF23" s="139"/>
    </row>
    <row r="24" spans="1:32" s="135" customFormat="1" ht="15" customHeight="1" x14ac:dyDescent="0.4">
      <c r="A24" s="151"/>
      <c r="B24" s="210"/>
      <c r="C24" s="298"/>
      <c r="D24" s="335"/>
      <c r="E24" s="327"/>
      <c r="F24" s="253"/>
      <c r="G24" s="254"/>
      <c r="H24" s="254"/>
      <c r="I24" s="227"/>
      <c r="J24" s="253"/>
      <c r="K24" s="254"/>
      <c r="L24" s="254"/>
      <c r="M24" s="132"/>
      <c r="N24" s="134"/>
      <c r="O24" s="134"/>
      <c r="P24" s="134"/>
      <c r="Q24" s="134"/>
      <c r="R24" s="134"/>
      <c r="S24" s="134"/>
      <c r="T24" s="134"/>
      <c r="U24" s="134"/>
      <c r="V24" s="134"/>
      <c r="W24" s="134"/>
      <c r="X24" s="134"/>
      <c r="Y24" s="134"/>
      <c r="Z24" s="134"/>
      <c r="AA24" s="134"/>
      <c r="AB24" s="134"/>
      <c r="AC24" s="134"/>
      <c r="AD24" s="134"/>
      <c r="AE24" s="134"/>
      <c r="AF24" s="134"/>
    </row>
    <row r="25" spans="1:32" s="130" customFormat="1" ht="15.75" x14ac:dyDescent="0.4">
      <c r="A25" s="350" t="s">
        <v>34</v>
      </c>
      <c r="B25" s="299"/>
      <c r="C25" s="214"/>
      <c r="D25" s="328"/>
      <c r="E25" s="328"/>
      <c r="F25" s="240"/>
      <c r="G25" s="227"/>
      <c r="H25" s="227"/>
      <c r="I25" s="227"/>
      <c r="J25" s="240"/>
      <c r="K25" s="227"/>
      <c r="L25" s="227"/>
      <c r="M25" s="132"/>
      <c r="N25" s="129"/>
      <c r="O25" s="129"/>
      <c r="P25" s="129"/>
      <c r="Q25" s="129"/>
      <c r="R25" s="129"/>
      <c r="S25" s="129"/>
      <c r="T25" s="129"/>
      <c r="U25" s="129"/>
      <c r="V25" s="129"/>
      <c r="W25" s="129"/>
      <c r="X25" s="129"/>
      <c r="Y25" s="129"/>
      <c r="Z25" s="129"/>
      <c r="AA25" s="129"/>
      <c r="AB25" s="129"/>
      <c r="AC25" s="129"/>
      <c r="AD25" s="129"/>
      <c r="AE25" s="129"/>
      <c r="AF25" s="129"/>
    </row>
    <row r="26" spans="1:32" s="142" customFormat="1" ht="15" customHeight="1" x14ac:dyDescent="0.4">
      <c r="A26" s="58" t="s">
        <v>35</v>
      </c>
      <c r="B26" s="299"/>
      <c r="C26" s="214"/>
      <c r="D26" s="328"/>
      <c r="E26" s="328"/>
      <c r="F26" s="240"/>
      <c r="G26" s="227"/>
      <c r="H26" s="227"/>
      <c r="I26" s="227"/>
      <c r="J26" s="240"/>
      <c r="K26" s="227"/>
      <c r="L26" s="227"/>
      <c r="M26" s="132"/>
      <c r="N26" s="141"/>
      <c r="O26" s="141"/>
      <c r="P26" s="141"/>
      <c r="Q26" s="141"/>
      <c r="R26" s="141"/>
      <c r="S26" s="141"/>
      <c r="T26" s="141"/>
      <c r="U26" s="141"/>
      <c r="V26" s="141"/>
      <c r="W26" s="141"/>
      <c r="X26" s="141"/>
      <c r="Y26" s="141"/>
      <c r="Z26" s="141"/>
      <c r="AA26" s="141"/>
      <c r="AB26" s="141"/>
      <c r="AC26" s="141"/>
      <c r="AD26" s="141"/>
      <c r="AE26" s="141"/>
      <c r="AF26" s="141"/>
    </row>
    <row r="27" spans="1:32" s="145" customFormat="1" ht="15" customHeight="1" x14ac:dyDescent="0.35">
      <c r="A27" s="349" t="s">
        <v>71</v>
      </c>
      <c r="B27" s="299">
        <f>+GOF!B16+'GOF Provisos'!B16+DOF!B16+'Special State Appropriations'!B16+'Self Sustaining'!B15</f>
        <v>0</v>
      </c>
      <c r="C27" s="214">
        <f>+GOF!C16+'GOF Provisos'!C16+DOF!C16+'Special State Appropriations'!C16+'Self Sustaining'!C15</f>
        <v>0</v>
      </c>
      <c r="D27" s="328">
        <f>+GOF!D16+'GOF Provisos'!D16+DOF!D16+'Special State Appropriations'!D16+'Self Sustaining'!D15</f>
        <v>0</v>
      </c>
      <c r="E27" s="328">
        <f t="shared" ref="E27:E35" si="4">+C27-D27</f>
        <v>0</v>
      </c>
      <c r="F27" s="240"/>
      <c r="G27" s="306">
        <f>+GOF!H16+'GOF Provisos'!H16+DOF!H16+'Special State Appropriations'!H16+'Self Sustaining'!H15</f>
        <v>0</v>
      </c>
      <c r="H27" s="306">
        <f>+GOF!I16+'GOF Provisos'!I16+DOF!I16+'Special State Appropriations'!I16+'Self Sustaining'!I15</f>
        <v>0</v>
      </c>
      <c r="I27" s="230"/>
      <c r="J27" s="240"/>
      <c r="K27" s="306">
        <f>+GOF!L16+'GOF Provisos'!L16+DOF!L16+'Special State Appropriations'!L16+'Self Sustaining'!L15</f>
        <v>0</v>
      </c>
      <c r="L27" s="306">
        <f>+GOF!M16+'GOF Provisos'!M16+DOF!M16+'Special State Appropriations'!M16+'Self Sustaining'!M15</f>
        <v>0</v>
      </c>
      <c r="M27" s="143" t="e">
        <f>+GOF!N16+#REF!+#REF!+#REF!+#REF!+#REF!+#REF!+#REF!+#REF!</f>
        <v>#REF!</v>
      </c>
      <c r="N27" s="144"/>
      <c r="O27" s="144"/>
      <c r="P27" s="144"/>
      <c r="Q27" s="144"/>
      <c r="R27" s="144"/>
      <c r="S27" s="144"/>
      <c r="T27" s="144"/>
      <c r="U27" s="144"/>
      <c r="V27" s="144"/>
      <c r="W27" s="144"/>
      <c r="X27" s="144"/>
      <c r="Y27" s="144"/>
      <c r="Z27" s="144"/>
      <c r="AA27" s="144"/>
      <c r="AB27" s="144"/>
      <c r="AC27" s="144"/>
      <c r="AD27" s="144"/>
      <c r="AE27" s="144"/>
      <c r="AF27" s="144"/>
    </row>
    <row r="28" spans="1:32" s="145" customFormat="1" ht="15" customHeight="1" x14ac:dyDescent="0.35">
      <c r="A28" s="349" t="s">
        <v>37</v>
      </c>
      <c r="B28" s="300">
        <f>+GOF!B17+'GOF Provisos'!B17+DOF!B17+'Special State Appropriations'!B17+'Self Sustaining'!B16</f>
        <v>0</v>
      </c>
      <c r="C28" s="255">
        <f>+GOF!C17+'GOF Provisos'!C17+DOF!C17+'Special State Appropriations'!C17+'Self Sustaining'!C16</f>
        <v>0</v>
      </c>
      <c r="D28" s="330">
        <f>+GOF!D17+'GOF Provisos'!D17+DOF!D17+'Special State Appropriations'!D17+'Self Sustaining'!D16</f>
        <v>0</v>
      </c>
      <c r="E28" s="330">
        <f t="shared" si="4"/>
        <v>0</v>
      </c>
      <c r="F28" s="240"/>
      <c r="G28" s="250">
        <f>+GOF!H17+'GOF Provisos'!H17+DOF!H17+'Special State Appropriations'!H17+'Self Sustaining'!H16</f>
        <v>0</v>
      </c>
      <c r="H28" s="250">
        <f>+GOF!I17+'GOF Provisos'!I17+DOF!I17+'Special State Appropriations'!I17+'Self Sustaining'!I16</f>
        <v>0</v>
      </c>
      <c r="I28" s="249"/>
      <c r="J28" s="240"/>
      <c r="K28" s="250">
        <f>+GOF!L17+'GOF Provisos'!L17+DOF!L17+'Special State Appropriations'!L17+'Self Sustaining'!L16</f>
        <v>0</v>
      </c>
      <c r="L28" s="355">
        <f>+GOF!M17+'GOF Provisos'!M17+DOF!M17+'Special State Appropriations'!M17+'Self Sustaining'!M16</f>
        <v>0</v>
      </c>
      <c r="M28" s="74"/>
      <c r="N28" s="146"/>
      <c r="O28" s="144"/>
      <c r="P28" s="144"/>
      <c r="Q28" s="144"/>
      <c r="R28" s="144"/>
      <c r="S28" s="144"/>
      <c r="T28" s="144"/>
      <c r="U28" s="144"/>
      <c r="V28" s="144"/>
      <c r="W28" s="144"/>
      <c r="X28" s="144"/>
      <c r="Y28" s="144"/>
      <c r="Z28" s="144"/>
      <c r="AA28" s="144"/>
      <c r="AB28" s="144"/>
      <c r="AC28" s="144"/>
      <c r="AD28" s="144"/>
      <c r="AE28" s="144"/>
      <c r="AF28" s="144"/>
    </row>
    <row r="29" spans="1:32" s="145" customFormat="1" ht="15" customHeight="1" x14ac:dyDescent="0.35">
      <c r="A29" s="349" t="s">
        <v>38</v>
      </c>
      <c r="B29" s="300">
        <f>+GOF!B18+'GOF Provisos'!B18+DOF!B18+'Special State Appropriations'!B18+'Self Sustaining'!B17</f>
        <v>0</v>
      </c>
      <c r="C29" s="255">
        <f>+GOF!C18+'GOF Provisos'!C18+DOF!C18+'Special State Appropriations'!C18+'Self Sustaining'!C17</f>
        <v>0</v>
      </c>
      <c r="D29" s="330">
        <f>+GOF!D18+'GOF Provisos'!D18+DOF!D18+'Special State Appropriations'!D18+'Self Sustaining'!D17</f>
        <v>0</v>
      </c>
      <c r="E29" s="330">
        <f t="shared" si="4"/>
        <v>0</v>
      </c>
      <c r="F29" s="240"/>
      <c r="G29" s="250">
        <f>+GOF!H18+'GOF Provisos'!H18+DOF!H18+'Special State Appropriations'!H18+'Self Sustaining'!H17</f>
        <v>0</v>
      </c>
      <c r="H29" s="250">
        <f>+GOF!I18+'GOF Provisos'!I18+DOF!I18+'Special State Appropriations'!I18+'Self Sustaining'!I17</f>
        <v>0</v>
      </c>
      <c r="I29" s="249"/>
      <c r="J29" s="240"/>
      <c r="K29" s="250">
        <f>+GOF!L18+'GOF Provisos'!L18+DOF!L18+'Special State Appropriations'!L18+'Self Sustaining'!L17</f>
        <v>0</v>
      </c>
      <c r="L29" s="355">
        <f>+GOF!M18+'GOF Provisos'!M18+DOF!M18+'Special State Appropriations'!M18+'Self Sustaining'!M17</f>
        <v>0</v>
      </c>
      <c r="M29" s="74"/>
      <c r="N29" s="146"/>
      <c r="O29" s="144"/>
      <c r="P29" s="144"/>
      <c r="Q29" s="144"/>
      <c r="R29" s="144"/>
      <c r="S29" s="144"/>
      <c r="T29" s="144"/>
      <c r="U29" s="144"/>
      <c r="V29" s="144"/>
      <c r="W29" s="144"/>
      <c r="X29" s="144"/>
      <c r="Y29" s="144"/>
      <c r="Z29" s="144"/>
      <c r="AA29" s="144"/>
      <c r="AB29" s="144"/>
      <c r="AC29" s="144"/>
      <c r="AD29" s="144"/>
      <c r="AE29" s="144"/>
      <c r="AF29" s="144"/>
    </row>
    <row r="30" spans="1:32" s="145" customFormat="1" ht="15" customHeight="1" x14ac:dyDescent="0.35">
      <c r="A30" s="349" t="s">
        <v>39</v>
      </c>
      <c r="B30" s="300">
        <f>+GOF!B19+'GOF Provisos'!B19+DOF!B19+'Special State Appropriations'!B19+'Self Sustaining'!B18</f>
        <v>0</v>
      </c>
      <c r="C30" s="255">
        <f>+GOF!C19+'GOF Provisos'!C19+DOF!C19+'Special State Appropriations'!C19+'Self Sustaining'!C18</f>
        <v>0</v>
      </c>
      <c r="D30" s="330">
        <f>+GOF!D19+'GOF Provisos'!D19+DOF!D19+'Special State Appropriations'!D19+'Self Sustaining'!D18</f>
        <v>0</v>
      </c>
      <c r="E30" s="330">
        <f>+C30-D30</f>
        <v>0</v>
      </c>
      <c r="F30" s="240"/>
      <c r="G30" s="250">
        <f>+GOF!H19+'GOF Provisos'!H19+DOF!H19+'Special State Appropriations'!H19+'Self Sustaining'!H18</f>
        <v>0</v>
      </c>
      <c r="H30" s="250">
        <f>+GOF!I19+'GOF Provisos'!I19+DOF!I19+'Special State Appropriations'!I19+'Self Sustaining'!I18</f>
        <v>0</v>
      </c>
      <c r="I30" s="249"/>
      <c r="J30" s="240"/>
      <c r="K30" s="250">
        <f>+GOF!L19+'GOF Provisos'!L19+DOF!L19+'Special State Appropriations'!L19+'Self Sustaining'!L18</f>
        <v>0</v>
      </c>
      <c r="L30" s="355">
        <f>+GOF!M19+'GOF Provisos'!M19+DOF!M19+'Special State Appropriations'!M19+'Self Sustaining'!M18</f>
        <v>0</v>
      </c>
      <c r="M30" s="74"/>
      <c r="N30" s="146"/>
      <c r="O30" s="144"/>
      <c r="P30" s="144"/>
      <c r="Q30" s="144"/>
      <c r="R30" s="144"/>
      <c r="S30" s="144"/>
      <c r="T30" s="144"/>
      <c r="U30" s="144"/>
      <c r="V30" s="144"/>
      <c r="W30" s="144"/>
      <c r="X30" s="144"/>
      <c r="Y30" s="144"/>
      <c r="Z30" s="144"/>
      <c r="AA30" s="144"/>
      <c r="AB30" s="144"/>
      <c r="AC30" s="144"/>
      <c r="AD30" s="144"/>
      <c r="AE30" s="144"/>
      <c r="AF30" s="144"/>
    </row>
    <row r="31" spans="1:32" s="145" customFormat="1" ht="15" customHeight="1" x14ac:dyDescent="0.35">
      <c r="A31" s="349" t="s">
        <v>40</v>
      </c>
      <c r="B31" s="300">
        <f>+GOF!B20+'GOF Provisos'!B20+DOF!B20+'Special State Appropriations'!B20+'Self Sustaining'!B19</f>
        <v>0</v>
      </c>
      <c r="C31" s="255">
        <f>+GOF!C20+'GOF Provisos'!C20+DOF!C20+'Special State Appropriations'!C20+'Self Sustaining'!C19</f>
        <v>0</v>
      </c>
      <c r="D31" s="330">
        <f>+GOF!D20+'GOF Provisos'!D20+DOF!D20+'Special State Appropriations'!D20+'Self Sustaining'!D19</f>
        <v>0</v>
      </c>
      <c r="E31" s="330">
        <f t="shared" si="4"/>
        <v>0</v>
      </c>
      <c r="F31" s="240"/>
      <c r="G31" s="250">
        <f>+GOF!H20+'GOF Provisos'!H20+DOF!H20+'Special State Appropriations'!H20+'Self Sustaining'!H19</f>
        <v>0</v>
      </c>
      <c r="H31" s="250">
        <f>+GOF!I20+'GOF Provisos'!I20+DOF!I20+'Special State Appropriations'!I20+'Self Sustaining'!I19</f>
        <v>0</v>
      </c>
      <c r="I31" s="249"/>
      <c r="J31" s="240"/>
      <c r="K31" s="250">
        <f>+GOF!L20+'GOF Provisos'!L20+DOF!L20+'Special State Appropriations'!L20+'Self Sustaining'!L19</f>
        <v>0</v>
      </c>
      <c r="L31" s="355">
        <f>+GOF!M20+'GOF Provisos'!M20+DOF!M20+'Special State Appropriations'!M20+'Self Sustaining'!M19</f>
        <v>0</v>
      </c>
      <c r="M31" s="74"/>
      <c r="N31" s="146"/>
      <c r="O31" s="144"/>
      <c r="P31" s="144"/>
      <c r="Q31" s="144"/>
      <c r="R31" s="144"/>
      <c r="S31" s="144"/>
      <c r="T31" s="144"/>
      <c r="U31" s="144"/>
      <c r="V31" s="144"/>
      <c r="W31" s="144"/>
      <c r="X31" s="144"/>
      <c r="Y31" s="144"/>
      <c r="Z31" s="144"/>
      <c r="AA31" s="144"/>
      <c r="AB31" s="144"/>
      <c r="AC31" s="144"/>
      <c r="AD31" s="144"/>
      <c r="AE31" s="144"/>
      <c r="AF31" s="144"/>
    </row>
    <row r="32" spans="1:32" s="145" customFormat="1" ht="15" customHeight="1" x14ac:dyDescent="0.35">
      <c r="A32" s="349" t="s">
        <v>41</v>
      </c>
      <c r="B32" s="300">
        <f>+GOF!B21+'GOF Provisos'!B21+DOF!B21+'Special State Appropriations'!B21+'Self Sustaining'!B20</f>
        <v>0</v>
      </c>
      <c r="C32" s="255">
        <f>+GOF!C21+'GOF Provisos'!C21+DOF!C21+'Special State Appropriations'!C21+'Self Sustaining'!C20</f>
        <v>0</v>
      </c>
      <c r="D32" s="330">
        <f>+GOF!D21+'GOF Provisos'!D21+DOF!D21+'Special State Appropriations'!D21+'Self Sustaining'!D20</f>
        <v>0</v>
      </c>
      <c r="E32" s="330">
        <f t="shared" si="4"/>
        <v>0</v>
      </c>
      <c r="F32" s="240"/>
      <c r="G32" s="250">
        <f>+GOF!H21+'GOF Provisos'!H21+DOF!H21+'Special State Appropriations'!H21+'Self Sustaining'!H20</f>
        <v>0</v>
      </c>
      <c r="H32" s="250">
        <f>+GOF!I21+'GOF Provisos'!I21+DOF!I21+'Special State Appropriations'!I21+'Self Sustaining'!I20</f>
        <v>0</v>
      </c>
      <c r="I32" s="249"/>
      <c r="J32" s="240"/>
      <c r="K32" s="250">
        <f>+GOF!L21+'GOF Provisos'!L21+DOF!L21+'Special State Appropriations'!L21+'Self Sustaining'!L20</f>
        <v>0</v>
      </c>
      <c r="L32" s="355">
        <f>+GOF!M21+'GOF Provisos'!M21+DOF!M21+'Special State Appropriations'!M21+'Self Sustaining'!M20</f>
        <v>0</v>
      </c>
      <c r="M32" s="74"/>
      <c r="N32" s="146"/>
      <c r="O32" s="144"/>
      <c r="P32" s="144"/>
      <c r="Q32" s="144"/>
      <c r="R32" s="144"/>
      <c r="S32" s="144"/>
      <c r="T32" s="144"/>
      <c r="U32" s="144"/>
      <c r="V32" s="144"/>
      <c r="W32" s="144"/>
      <c r="X32" s="144"/>
      <c r="Y32" s="144"/>
      <c r="Z32" s="144"/>
      <c r="AA32" s="144"/>
      <c r="AB32" s="144"/>
      <c r="AC32" s="144"/>
      <c r="AD32" s="144"/>
      <c r="AE32" s="144"/>
      <c r="AF32" s="144"/>
    </row>
    <row r="33" spans="1:32" s="145" customFormat="1" ht="15" customHeight="1" x14ac:dyDescent="0.35">
      <c r="A33" s="349" t="s">
        <v>42</v>
      </c>
      <c r="B33" s="300">
        <f>+GOF!B22+'GOF Provisos'!B22+DOF!B22+'Special State Appropriations'!B22+'Self Sustaining'!B21</f>
        <v>0</v>
      </c>
      <c r="C33" s="255">
        <f>+GOF!C22+'GOF Provisos'!C22+DOF!C22+'Special State Appropriations'!C22+'Self Sustaining'!C21</f>
        <v>0</v>
      </c>
      <c r="D33" s="330">
        <f>+GOF!D22+'GOF Provisos'!D22+DOF!D22+'Special State Appropriations'!D22+'Self Sustaining'!D21</f>
        <v>0</v>
      </c>
      <c r="E33" s="330">
        <f t="shared" si="4"/>
        <v>0</v>
      </c>
      <c r="F33" s="240"/>
      <c r="G33" s="250">
        <f>+GOF!H22+'GOF Provisos'!H22+DOF!H22+'Special State Appropriations'!H22+'Self Sustaining'!H21</f>
        <v>0</v>
      </c>
      <c r="H33" s="250">
        <f>+GOF!I22+'GOF Provisos'!I22+DOF!I22+'Special State Appropriations'!I22+'Self Sustaining'!I21</f>
        <v>0</v>
      </c>
      <c r="I33" s="249"/>
      <c r="J33" s="240"/>
      <c r="K33" s="250">
        <f>+GOF!L22+'GOF Provisos'!L22+DOF!L22+'Special State Appropriations'!L22+'Self Sustaining'!L21</f>
        <v>0</v>
      </c>
      <c r="L33" s="355">
        <f>+GOF!M22+'GOF Provisos'!M22+DOF!M22+'Special State Appropriations'!M22+'Self Sustaining'!M21</f>
        <v>0</v>
      </c>
      <c r="M33" s="74"/>
      <c r="N33" s="146"/>
      <c r="O33" s="144"/>
      <c r="P33" s="144"/>
      <c r="Q33" s="144"/>
      <c r="R33" s="144"/>
      <c r="S33" s="144"/>
      <c r="T33" s="144"/>
      <c r="U33" s="144"/>
      <c r="V33" s="144"/>
      <c r="W33" s="144"/>
      <c r="X33" s="144"/>
      <c r="Y33" s="144"/>
      <c r="Z33" s="144"/>
      <c r="AA33" s="144"/>
      <c r="AB33" s="144"/>
      <c r="AC33" s="144"/>
      <c r="AD33" s="144"/>
      <c r="AE33" s="144"/>
      <c r="AF33" s="144"/>
    </row>
    <row r="34" spans="1:32" s="145" customFormat="1" ht="15" customHeight="1" x14ac:dyDescent="0.35">
      <c r="A34" s="349" t="s">
        <v>72</v>
      </c>
      <c r="B34" s="300">
        <f>+GOF!B23+'GOF Provisos'!B23+DOF!B23+'Special State Appropriations'!B23+'Self Sustaining'!B22</f>
        <v>0</v>
      </c>
      <c r="C34" s="255">
        <f>+GOF!C23+'GOF Provisos'!C23+DOF!C23+'Special State Appropriations'!C23+'Self Sustaining'!C22</f>
        <v>0</v>
      </c>
      <c r="D34" s="330">
        <f>+GOF!D23+'GOF Provisos'!D23+DOF!D23+'Special State Appropriations'!D23+'Self Sustaining'!D22</f>
        <v>0</v>
      </c>
      <c r="E34" s="330">
        <f t="shared" si="4"/>
        <v>0</v>
      </c>
      <c r="F34" s="240"/>
      <c r="G34" s="250">
        <f>+GOF!H23+'GOF Provisos'!H23+DOF!H23+'Special State Appropriations'!H23+'Self Sustaining'!H22</f>
        <v>0</v>
      </c>
      <c r="H34" s="250">
        <f>+GOF!I23+'GOF Provisos'!I23+DOF!I23+'Special State Appropriations'!I23+'Self Sustaining'!I22</f>
        <v>0</v>
      </c>
      <c r="I34" s="249"/>
      <c r="J34" s="240"/>
      <c r="K34" s="250">
        <f>+GOF!L23+'GOF Provisos'!L23+DOF!L23+'Special State Appropriations'!L23+'Self Sustaining'!L22</f>
        <v>0</v>
      </c>
      <c r="L34" s="355">
        <f>+GOF!M23+'GOF Provisos'!M23+DOF!M23+'Special State Appropriations'!M23+'Self Sustaining'!M22</f>
        <v>0</v>
      </c>
      <c r="M34" s="74"/>
      <c r="N34" s="146"/>
      <c r="O34" s="144"/>
      <c r="P34" s="144"/>
      <c r="Q34" s="144"/>
      <c r="R34" s="144"/>
      <c r="S34" s="144"/>
      <c r="T34" s="144"/>
      <c r="U34" s="144"/>
      <c r="V34" s="144"/>
      <c r="W34" s="144"/>
      <c r="X34" s="144"/>
      <c r="Y34" s="144"/>
      <c r="Z34" s="144"/>
      <c r="AA34" s="144"/>
      <c r="AB34" s="144"/>
      <c r="AC34" s="144"/>
      <c r="AD34" s="144"/>
      <c r="AE34" s="144"/>
      <c r="AF34" s="144"/>
    </row>
    <row r="35" spans="1:32" s="145" customFormat="1" ht="15" customHeight="1" x14ac:dyDescent="0.35">
      <c r="A35" s="152" t="s">
        <v>73</v>
      </c>
      <c r="B35" s="301">
        <f>+GOF!B24+'GOF Provisos'!B24+DOF!B24+'Special State Appropriations'!B24+'Self Sustaining'!B23</f>
        <v>0</v>
      </c>
      <c r="C35" s="302">
        <f>+GOF!C24+'GOF Provisos'!C24+DOF!C24+'Special State Appropriations'!C24+'Self Sustaining'!C23</f>
        <v>0</v>
      </c>
      <c r="D35" s="336">
        <f>+GOF!D24+'GOF Provisos'!D24+DOF!D24+'Special State Appropriations'!D24+'Self Sustaining'!D23</f>
        <v>0</v>
      </c>
      <c r="E35" s="330">
        <f t="shared" si="4"/>
        <v>0</v>
      </c>
      <c r="F35" s="240"/>
      <c r="G35" s="194">
        <f>+GOF!H24+'GOF Provisos'!H24+DOF!H24+'Special State Appropriations'!H24+'Self Sustaining'!H23</f>
        <v>0</v>
      </c>
      <c r="H35" s="194">
        <f>+GOF!I24+'GOF Provisos'!I24+DOF!I24+'Special State Appropriations'!I24+'Self Sustaining'!I23</f>
        <v>0</v>
      </c>
      <c r="I35" s="153"/>
      <c r="J35" s="240"/>
      <c r="K35" s="194">
        <f>+GOF!L24+'GOF Provisos'!L24+DOF!L24+'Special State Appropriations'!L24+'Self Sustaining'!L23</f>
        <v>0</v>
      </c>
      <c r="L35" s="355">
        <f>+GOF!M24+'GOF Provisos'!M24+DOF!M24+'Special State Appropriations'!M24+'Self Sustaining'!M23</f>
        <v>0</v>
      </c>
      <c r="M35" s="74"/>
      <c r="N35" s="146"/>
      <c r="O35" s="144"/>
      <c r="P35" s="144"/>
      <c r="Q35" s="144"/>
      <c r="R35" s="144"/>
      <c r="S35" s="144"/>
      <c r="T35" s="144"/>
      <c r="U35" s="144"/>
      <c r="V35" s="144"/>
      <c r="W35" s="144"/>
      <c r="X35" s="144"/>
      <c r="Y35" s="144"/>
      <c r="Z35" s="144"/>
      <c r="AA35" s="144"/>
      <c r="AB35" s="144"/>
      <c r="AC35" s="144"/>
      <c r="AD35" s="144"/>
      <c r="AE35" s="144"/>
      <c r="AF35" s="144"/>
    </row>
    <row r="36" spans="1:32" s="149" customFormat="1" ht="15" customHeight="1" x14ac:dyDescent="0.4">
      <c r="A36" s="160" t="s">
        <v>45</v>
      </c>
      <c r="B36" s="303">
        <f>SUM(B27:B35)</f>
        <v>0</v>
      </c>
      <c r="C36" s="303">
        <f t="shared" ref="C36:E36" si="5">SUM(C27:C35)</f>
        <v>0</v>
      </c>
      <c r="D36" s="303">
        <f t="shared" si="5"/>
        <v>0</v>
      </c>
      <c r="E36" s="198">
        <f t="shared" si="5"/>
        <v>0</v>
      </c>
      <c r="F36" s="240"/>
      <c r="G36" s="197">
        <f>SUM(G27:G35)</f>
        <v>0</v>
      </c>
      <c r="H36" s="197">
        <f>SUM(H27:H35)</f>
        <v>0</v>
      </c>
      <c r="I36" s="193"/>
      <c r="J36" s="240"/>
      <c r="K36" s="197">
        <f>SUM(K27:K35)</f>
        <v>0</v>
      </c>
      <c r="L36" s="197">
        <f>SUM(L27:L35)</f>
        <v>0</v>
      </c>
      <c r="M36" s="191"/>
      <c r="N36" s="147"/>
      <c r="O36" s="148"/>
      <c r="P36" s="148"/>
      <c r="Q36" s="148"/>
      <c r="R36" s="148"/>
      <c r="S36" s="148"/>
      <c r="T36" s="148"/>
      <c r="U36" s="148"/>
      <c r="V36" s="148"/>
      <c r="W36" s="148"/>
      <c r="X36" s="148"/>
      <c r="Y36" s="148"/>
      <c r="Z36" s="148"/>
      <c r="AA36" s="148"/>
      <c r="AB36" s="148"/>
      <c r="AC36" s="148"/>
      <c r="AD36" s="148"/>
      <c r="AE36" s="148"/>
      <c r="AF36" s="148"/>
    </row>
    <row r="37" spans="1:32" s="130" customFormat="1" ht="28.5" x14ac:dyDescent="0.4">
      <c r="A37" s="351" t="s">
        <v>74</v>
      </c>
      <c r="B37" s="304">
        <f>+GOF!B26+'GOF Provisos'!B26+DOF!B26+'Special State Appropriations'!B26+'Self Sustaining'!B25</f>
        <v>0</v>
      </c>
      <c r="C37" s="255">
        <f>+GOF!C26+'GOF Provisos'!C26+DOF!C26+'Special State Appropriations'!C26+'Self Sustaining'!C25</f>
        <v>0</v>
      </c>
      <c r="D37" s="330">
        <f>+GOF!D26+'GOF Provisos'!D26+DOF!D26+'Special State Appropriations'!D26+'Self Sustaining'!D25</f>
        <v>0</v>
      </c>
      <c r="E37" s="341">
        <f t="shared" ref="E37:E41" si="6">+C37-D37</f>
        <v>0</v>
      </c>
      <c r="F37" s="240"/>
      <c r="G37" s="307">
        <f>+GOF!H26+'GOF Provisos'!H26+DOF!H26+'Special State Appropriations'!H26+'Self Sustaining'!H25</f>
        <v>0</v>
      </c>
      <c r="H37" s="307">
        <f>+GOF!I26+'GOF Provisos'!I26+DOF!I26+'Special State Appropriations'!I26+'Self Sustaining'!I25</f>
        <v>0</v>
      </c>
      <c r="I37" s="307">
        <f>+GOF!J26+'GOF Provisos'!J26+DOF!J26+'Special State Appropriations'!J26+'Self Sustaining'!J25</f>
        <v>0</v>
      </c>
      <c r="J37" s="240"/>
      <c r="K37" s="307">
        <f>+GOF!L26+'GOF Provisos'!L26+DOF!L26+'Special State Appropriations'!L26+'Self Sustaining'!L25</f>
        <v>0</v>
      </c>
      <c r="L37" s="307">
        <f>+GOF!M26+'GOF Provisos'!M26+DOF!M26+'Special State Appropriations'!M26+'Self Sustaining'!M25</f>
        <v>0</v>
      </c>
      <c r="M37" s="74"/>
      <c r="N37" s="138"/>
      <c r="O37" s="129"/>
      <c r="P37" s="129"/>
      <c r="Q37" s="129"/>
      <c r="R37" s="129"/>
      <c r="S37" s="129"/>
      <c r="T37" s="129"/>
      <c r="U37" s="129"/>
      <c r="V37" s="129"/>
      <c r="W37" s="129"/>
      <c r="X37" s="129"/>
      <c r="Y37" s="129"/>
      <c r="Z37" s="129"/>
      <c r="AA37" s="129"/>
      <c r="AB37" s="129"/>
      <c r="AC37" s="129"/>
      <c r="AD37" s="129"/>
      <c r="AE37" s="129"/>
      <c r="AF37" s="129"/>
    </row>
    <row r="38" spans="1:32" s="130" customFormat="1" ht="15" customHeight="1" x14ac:dyDescent="0.4">
      <c r="A38" s="63" t="s">
        <v>47</v>
      </c>
      <c r="B38" s="300">
        <f>+GOF!B27+'GOF Provisos'!B27+DOF!B27+'Special State Appropriations'!B27+'Self Sustaining'!B26</f>
        <v>0</v>
      </c>
      <c r="C38" s="255">
        <f>+GOF!C27+'GOF Provisos'!C27+DOF!C27+'Special State Appropriations'!C27+'Self Sustaining'!C26</f>
        <v>0</v>
      </c>
      <c r="D38" s="330">
        <f>+GOF!D27+'GOF Provisos'!D27+DOF!D27+'Special State Appropriations'!D27+'Self Sustaining'!D26</f>
        <v>0</v>
      </c>
      <c r="E38" s="341">
        <f t="shared" si="6"/>
        <v>0</v>
      </c>
      <c r="F38" s="240"/>
      <c r="G38" s="250">
        <f>+GOF!H27+'GOF Provisos'!H27+DOF!H27+'Special State Appropriations'!H27+'Self Sustaining'!H26</f>
        <v>0</v>
      </c>
      <c r="H38" s="250">
        <f>+GOF!I27+'GOF Provisos'!I27+DOF!I27+'Special State Appropriations'!I27+'Self Sustaining'!I26</f>
        <v>0</v>
      </c>
      <c r="I38" s="249">
        <f>+GOF!J27+'GOF Provisos'!J27+DOF!J27+'Special State Appropriations'!J27+'Self Sustaining'!J26</f>
        <v>0</v>
      </c>
      <c r="J38" s="240"/>
      <c r="K38" s="250">
        <f>+GOF!L27+'GOF Provisos'!L27+DOF!L27+'Special State Appropriations'!L27+'Self Sustaining'!L26</f>
        <v>0</v>
      </c>
      <c r="L38" s="250">
        <f>+GOF!M27+'GOF Provisos'!M27+DOF!M27+'Special State Appropriations'!M27+'Self Sustaining'!M26</f>
        <v>0</v>
      </c>
      <c r="M38" s="74"/>
      <c r="N38" s="138"/>
      <c r="O38" s="129"/>
      <c r="P38" s="129"/>
      <c r="Q38" s="129"/>
      <c r="R38" s="129"/>
      <c r="S38" s="129"/>
      <c r="T38" s="129"/>
      <c r="U38" s="129"/>
      <c r="V38" s="129"/>
      <c r="W38" s="129"/>
      <c r="X38" s="129"/>
      <c r="Y38" s="129"/>
      <c r="Z38" s="129"/>
      <c r="AA38" s="129"/>
      <c r="AB38" s="129"/>
      <c r="AC38" s="129"/>
      <c r="AD38" s="129"/>
      <c r="AE38" s="129"/>
      <c r="AF38" s="129"/>
    </row>
    <row r="39" spans="1:32" s="130" customFormat="1" ht="15" customHeight="1" x14ac:dyDescent="0.4">
      <c r="A39" s="63" t="s">
        <v>48</v>
      </c>
      <c r="B39" s="305">
        <f>+GOF!B28+'GOF Provisos'!B28+DOF!B28+'Special State Appropriations'!B28+'Self Sustaining'!B27</f>
        <v>0</v>
      </c>
      <c r="C39" s="255">
        <f>+GOF!C28+'GOF Provisos'!C28+DOF!C28+'Special State Appropriations'!C28+'Self Sustaining'!C27</f>
        <v>0</v>
      </c>
      <c r="D39" s="330">
        <f>+GOF!D28+'GOF Provisos'!D28+DOF!D28+'Special State Appropriations'!D28+'Self Sustaining'!D27</f>
        <v>0</v>
      </c>
      <c r="E39" s="341">
        <f t="shared" si="6"/>
        <v>0</v>
      </c>
      <c r="F39" s="240"/>
      <c r="G39" s="250">
        <f>+GOF!H28+'GOF Provisos'!H28+DOF!H28+'Special State Appropriations'!H28+'Self Sustaining'!H27</f>
        <v>0</v>
      </c>
      <c r="H39" s="250">
        <f>+GOF!I28+'GOF Provisos'!I28+DOF!I28+'Special State Appropriations'!I28+'Self Sustaining'!I27</f>
        <v>0</v>
      </c>
      <c r="I39" s="249"/>
      <c r="J39" s="240"/>
      <c r="K39" s="308">
        <f>+GOF!L28+'GOF Provisos'!L28+DOF!L28+'Special State Appropriations'!L28+'Self Sustaining'!L27</f>
        <v>0</v>
      </c>
      <c r="L39" s="308">
        <f>+GOF!M28+'GOF Provisos'!M28+DOF!M28+'Special State Appropriations'!M28+'Self Sustaining'!M27</f>
        <v>0</v>
      </c>
      <c r="M39" s="74"/>
      <c r="N39" s="138"/>
      <c r="O39" s="129"/>
      <c r="P39" s="129"/>
      <c r="Q39" s="129"/>
      <c r="R39" s="129"/>
      <c r="S39" s="129"/>
      <c r="T39" s="129"/>
      <c r="U39" s="129"/>
      <c r="V39" s="129"/>
      <c r="W39" s="129"/>
      <c r="X39" s="129"/>
      <c r="Y39" s="129"/>
      <c r="Z39" s="129"/>
      <c r="AA39" s="129"/>
      <c r="AB39" s="129"/>
      <c r="AC39" s="129"/>
      <c r="AD39" s="129"/>
      <c r="AE39" s="129"/>
      <c r="AF39" s="129"/>
    </row>
    <row r="40" spans="1:32" s="149" customFormat="1" ht="15.75" x14ac:dyDescent="0.4">
      <c r="A40" s="162" t="s">
        <v>49</v>
      </c>
      <c r="B40" s="159">
        <f>SUM(B36:B39)</f>
        <v>0</v>
      </c>
      <c r="C40" s="159">
        <f t="shared" ref="C40:D40" si="7">SUM(C36:C39)</f>
        <v>0</v>
      </c>
      <c r="D40" s="159">
        <f t="shared" si="7"/>
        <v>0</v>
      </c>
      <c r="E40" s="342">
        <f t="shared" si="6"/>
        <v>0</v>
      </c>
      <c r="F40" s="240"/>
      <c r="G40" s="164">
        <f>SUM(G36:G39)</f>
        <v>0</v>
      </c>
      <c r="H40" s="164">
        <f>SUM(H36:H39)</f>
        <v>0</v>
      </c>
      <c r="I40" s="163"/>
      <c r="J40" s="240"/>
      <c r="K40" s="164">
        <f>SUM(K36:K39)</f>
        <v>0</v>
      </c>
      <c r="L40" s="164">
        <f>SUM(L36:L39)</f>
        <v>0</v>
      </c>
      <c r="M40" s="191"/>
      <c r="N40" s="138"/>
      <c r="O40" s="129"/>
      <c r="P40" s="129"/>
      <c r="Q40" s="129"/>
      <c r="R40" s="129"/>
      <c r="S40" s="129"/>
      <c r="T40" s="129"/>
      <c r="U40" s="129"/>
      <c r="V40" s="129"/>
      <c r="W40" s="129"/>
      <c r="X40" s="129"/>
      <c r="Y40" s="129"/>
      <c r="Z40" s="129"/>
      <c r="AA40" s="129"/>
      <c r="AB40" s="129"/>
      <c r="AC40" s="129"/>
      <c r="AD40" s="129"/>
      <c r="AE40" s="129"/>
      <c r="AF40" s="129"/>
    </row>
    <row r="41" spans="1:32" s="149" customFormat="1" ht="18.75" customHeight="1" thickBot="1" x14ac:dyDescent="0.45">
      <c r="A41" s="189" t="s">
        <v>75</v>
      </c>
      <c r="B41" s="195">
        <f>+B23-B40</f>
        <v>0</v>
      </c>
      <c r="C41" s="195">
        <f t="shared" ref="C41:D41" si="8">+C23-C40</f>
        <v>0</v>
      </c>
      <c r="D41" s="195">
        <f t="shared" si="8"/>
        <v>0</v>
      </c>
      <c r="E41" s="343">
        <f t="shared" si="6"/>
        <v>0</v>
      </c>
      <c r="F41" s="240"/>
      <c r="G41" s="196">
        <f>+G23-G40</f>
        <v>0</v>
      </c>
      <c r="H41" s="196">
        <f>+H23-H40</f>
        <v>0</v>
      </c>
      <c r="I41" s="190"/>
      <c r="J41" s="240"/>
      <c r="K41" s="196">
        <f>+K23-K40</f>
        <v>0</v>
      </c>
      <c r="L41" s="196">
        <f>+L23-L40</f>
        <v>0</v>
      </c>
      <c r="M41" s="192"/>
      <c r="N41" s="138"/>
      <c r="O41" s="129"/>
      <c r="P41" s="129"/>
      <c r="Q41" s="129"/>
      <c r="R41" s="129"/>
      <c r="S41" s="129"/>
      <c r="T41" s="129"/>
      <c r="U41" s="129"/>
      <c r="V41" s="129"/>
      <c r="W41" s="129"/>
      <c r="X41" s="129"/>
      <c r="Y41" s="129"/>
      <c r="Z41" s="129"/>
      <c r="AA41" s="129"/>
      <c r="AB41" s="129"/>
      <c r="AC41" s="129"/>
      <c r="AD41" s="129"/>
      <c r="AE41" s="129"/>
      <c r="AF41" s="129"/>
    </row>
    <row r="42" spans="1:32" ht="6.75" customHeight="1" thickTop="1" x14ac:dyDescent="0.4">
      <c r="A42" s="59"/>
      <c r="B42" s="211"/>
      <c r="C42" s="211"/>
      <c r="D42" s="337"/>
      <c r="E42" s="337"/>
      <c r="F42" s="240"/>
      <c r="G42" s="256"/>
      <c r="H42" s="256"/>
      <c r="I42" s="238"/>
      <c r="J42" s="240"/>
      <c r="K42" s="256"/>
      <c r="L42" s="256"/>
      <c r="N42" s="138"/>
      <c r="O42" s="129"/>
      <c r="P42" s="129"/>
      <c r="Q42" s="129"/>
      <c r="R42" s="129"/>
      <c r="S42" s="129"/>
      <c r="T42" s="129"/>
      <c r="U42" s="129"/>
      <c r="V42" s="129"/>
      <c r="W42" s="129"/>
      <c r="X42" s="129"/>
      <c r="Y42" s="129"/>
      <c r="Z42" s="129"/>
      <c r="AA42" s="129"/>
      <c r="AB42" s="129"/>
      <c r="AC42" s="129"/>
      <c r="AD42" s="129"/>
      <c r="AE42" s="129"/>
      <c r="AF42" s="129"/>
    </row>
    <row r="43" spans="1:32" ht="15" x14ac:dyDescent="0.4">
      <c r="A43" s="185" t="s">
        <v>76</v>
      </c>
      <c r="B43" s="257">
        <f>+GOF!B32+'GOF Provisos'!B32+DOF!B32+'Special State Appropriations'!B32+'Self Sustaining'!B31</f>
        <v>0</v>
      </c>
      <c r="C43" s="257">
        <f>+B46</f>
        <v>0</v>
      </c>
      <c r="D43" s="338">
        <f>+C46</f>
        <v>0</v>
      </c>
      <c r="E43" s="344">
        <f>+D43</f>
        <v>0</v>
      </c>
      <c r="F43" s="240"/>
      <c r="G43" s="259">
        <f>+GOF!H32+'GOF Provisos'!H32+DOF!H32+'Special State Appropriations'!H32+'Self Sustaining'!H31</f>
        <v>0</v>
      </c>
      <c r="H43" s="259">
        <f>+GOF!I32+'GOF Provisos'!I32+DOF!I32+'Special State Appropriations'!I32+'Self Sustaining'!I31</f>
        <v>0</v>
      </c>
      <c r="I43" s="260"/>
      <c r="J43" s="240"/>
      <c r="K43" s="259">
        <f>+GOF!L32+'GOF Provisos'!L32+DOF!L32+'Special State Appropriations'!L32+'Self Sustaining'!L31</f>
        <v>0</v>
      </c>
      <c r="L43" s="259">
        <f>+GOF!M32+'GOF Provisos'!M32+DOF!M32+'Special State Appropriations'!M32+'Self Sustaining'!M31</f>
        <v>0</v>
      </c>
      <c r="N43" s="266"/>
      <c r="O43" s="129"/>
      <c r="P43" s="129"/>
      <c r="Q43" s="129"/>
      <c r="R43" s="129"/>
      <c r="S43" s="129"/>
      <c r="T43" s="129"/>
      <c r="U43" s="129"/>
      <c r="V43" s="129"/>
      <c r="W43" s="129"/>
      <c r="X43" s="129"/>
      <c r="Y43" s="129"/>
      <c r="Z43" s="129"/>
      <c r="AA43" s="129"/>
      <c r="AB43" s="129"/>
      <c r="AC43" s="129"/>
      <c r="AD43" s="129"/>
      <c r="AE43" s="129"/>
      <c r="AF43" s="129"/>
    </row>
    <row r="44" spans="1:32" ht="15" x14ac:dyDescent="0.4">
      <c r="A44" s="186" t="s">
        <v>75</v>
      </c>
      <c r="B44" s="244">
        <f>+B41</f>
        <v>0</v>
      </c>
      <c r="C44" s="244">
        <f>+C41</f>
        <v>0</v>
      </c>
      <c r="D44" s="339">
        <f>+D41</f>
        <v>0</v>
      </c>
      <c r="E44" s="344">
        <f>+E41</f>
        <v>0</v>
      </c>
      <c r="F44" s="240"/>
      <c r="G44" s="188">
        <f>+G41</f>
        <v>0</v>
      </c>
      <c r="H44" s="188">
        <f>+H41</f>
        <v>0</v>
      </c>
      <c r="I44" s="187"/>
      <c r="J44" s="240"/>
      <c r="K44" s="188">
        <f>+K41</f>
        <v>0</v>
      </c>
      <c r="L44" s="188">
        <f>+L41</f>
        <v>0</v>
      </c>
      <c r="N44" s="138"/>
      <c r="O44" s="129"/>
      <c r="P44" s="129"/>
      <c r="Q44" s="129"/>
      <c r="R44" s="129"/>
      <c r="S44" s="129"/>
      <c r="T44" s="129"/>
      <c r="U44" s="129"/>
      <c r="V44" s="129"/>
      <c r="W44" s="129"/>
      <c r="X44" s="129"/>
      <c r="Y44" s="129"/>
      <c r="Z44" s="129"/>
      <c r="AA44" s="129"/>
      <c r="AB44" s="129"/>
      <c r="AC44" s="129"/>
      <c r="AD44" s="129"/>
      <c r="AE44" s="129"/>
      <c r="AF44" s="129"/>
    </row>
    <row r="45" spans="1:32" ht="15.75" x14ac:dyDescent="0.4">
      <c r="A45" s="186" t="s">
        <v>77</v>
      </c>
      <c r="B45" s="244">
        <f>+'GOF Provisos'!B34+'Special State Appropriations'!B34</f>
        <v>0</v>
      </c>
      <c r="C45" s="244">
        <f>+'GOF Provisos'!C34+'Special State Appropriations'!C34</f>
        <v>0</v>
      </c>
      <c r="D45" s="339">
        <f>+'GOF Provisos'!D34+'Special State Appropriations'!D34</f>
        <v>0</v>
      </c>
      <c r="E45" s="345">
        <f>+'GOF Provisos'!E34+'Special State Appropriations'!E34</f>
        <v>0</v>
      </c>
      <c r="F45" s="240"/>
      <c r="G45" s="244">
        <f>+'GOF Provisos'!H34+'Special State Appropriations'!H34</f>
        <v>0</v>
      </c>
      <c r="H45" s="244">
        <f>+'GOF Provisos'!I34+'Special State Appropriations'!I34</f>
        <v>0</v>
      </c>
      <c r="I45" s="187"/>
      <c r="J45" s="240"/>
      <c r="K45" s="244">
        <f>+'GOF Provisos'!L34+'Special State Appropriations'!L34</f>
        <v>0</v>
      </c>
      <c r="L45" s="244">
        <f>+'GOF Provisos'!M34+'Special State Appropriations'!M34</f>
        <v>0</v>
      </c>
      <c r="N45" s="266"/>
      <c r="O45" s="129"/>
      <c r="P45" s="129"/>
      <c r="Q45" s="129"/>
      <c r="R45" s="129"/>
      <c r="S45" s="129"/>
      <c r="T45" s="129"/>
      <c r="U45" s="129"/>
      <c r="V45" s="129"/>
      <c r="W45" s="129"/>
      <c r="X45" s="129"/>
      <c r="Y45" s="129"/>
      <c r="Z45" s="129"/>
      <c r="AA45" s="129"/>
      <c r="AB45" s="129"/>
      <c r="AC45" s="129"/>
      <c r="AD45" s="129"/>
      <c r="AE45" s="129"/>
      <c r="AF45" s="129"/>
    </row>
    <row r="46" spans="1:32" ht="15" x14ac:dyDescent="0.4">
      <c r="A46" s="185" t="s">
        <v>78</v>
      </c>
      <c r="B46" s="258">
        <f>+B43+B44+B45</f>
        <v>0</v>
      </c>
      <c r="C46" s="258">
        <f>+C43+C44+C45</f>
        <v>0</v>
      </c>
      <c r="D46" s="340">
        <f>+D43+D44+D45</f>
        <v>0</v>
      </c>
      <c r="E46" s="340">
        <f>+E43+E44+E45</f>
        <v>0</v>
      </c>
      <c r="F46" s="240"/>
      <c r="G46" s="259">
        <f>+G43+G44+G45</f>
        <v>0</v>
      </c>
      <c r="H46" s="259">
        <f>+H43+H44+H45</f>
        <v>0</v>
      </c>
      <c r="I46" s="260"/>
      <c r="J46" s="240"/>
      <c r="K46" s="259">
        <f>+K43+K44+K45</f>
        <v>0</v>
      </c>
      <c r="L46" s="259">
        <f>+L43+L44+L45</f>
        <v>0</v>
      </c>
      <c r="N46" s="266"/>
      <c r="O46" s="129"/>
      <c r="P46" s="129"/>
      <c r="Q46" s="129"/>
      <c r="R46" s="129"/>
      <c r="S46" s="129"/>
      <c r="T46" s="129"/>
      <c r="U46" s="129"/>
      <c r="V46" s="129"/>
      <c r="W46" s="129"/>
      <c r="X46" s="129"/>
      <c r="Y46" s="129"/>
      <c r="Z46" s="129"/>
      <c r="AA46" s="129"/>
      <c r="AB46" s="129"/>
      <c r="AC46" s="129"/>
      <c r="AD46" s="129"/>
      <c r="AE46" s="129"/>
      <c r="AF46" s="129"/>
    </row>
    <row r="47" spans="1:32" ht="15" x14ac:dyDescent="0.4">
      <c r="A47" s="261"/>
      <c r="B47" s="261"/>
      <c r="C47" s="261"/>
      <c r="D47" s="261"/>
      <c r="E47" s="261"/>
      <c r="F47" s="261"/>
      <c r="G47" s="261"/>
      <c r="H47" s="261"/>
      <c r="I47" s="261"/>
      <c r="J47" s="261"/>
      <c r="K47" s="261"/>
      <c r="L47" s="262"/>
      <c r="N47" s="138"/>
      <c r="O47" s="129"/>
      <c r="P47" s="129"/>
      <c r="Q47" s="129"/>
      <c r="R47" s="129"/>
      <c r="S47" s="129"/>
      <c r="T47" s="129"/>
      <c r="U47" s="129"/>
      <c r="V47" s="129"/>
      <c r="W47" s="129"/>
      <c r="X47" s="129"/>
      <c r="Y47" s="129"/>
      <c r="Z47" s="129"/>
      <c r="AA47" s="129"/>
      <c r="AB47" s="129"/>
      <c r="AC47" s="129"/>
      <c r="AD47" s="129"/>
      <c r="AE47" s="129"/>
      <c r="AF47" s="129"/>
    </row>
    <row r="48" spans="1:32" ht="15" x14ac:dyDescent="0.4">
      <c r="A48" s="261"/>
      <c r="B48" s="261"/>
      <c r="C48" s="261"/>
      <c r="D48" s="261"/>
      <c r="E48" s="261"/>
      <c r="F48" s="261"/>
      <c r="G48" s="261"/>
      <c r="H48" s="261"/>
      <c r="I48" s="261"/>
      <c r="J48" s="261"/>
      <c r="K48" s="261"/>
      <c r="L48" s="262"/>
      <c r="N48" s="138"/>
      <c r="O48" s="129"/>
      <c r="P48" s="129"/>
      <c r="Q48" s="129"/>
      <c r="R48" s="129"/>
      <c r="S48" s="129"/>
      <c r="T48" s="129"/>
      <c r="U48" s="129"/>
      <c r="V48" s="129"/>
      <c r="W48" s="129"/>
      <c r="X48" s="129"/>
      <c r="Y48" s="129"/>
      <c r="Z48" s="129"/>
      <c r="AA48" s="129"/>
      <c r="AB48" s="129"/>
      <c r="AC48" s="129"/>
      <c r="AD48" s="129"/>
      <c r="AE48" s="129"/>
      <c r="AF48" s="129"/>
    </row>
    <row r="49" spans="1:12" ht="14.25" x14ac:dyDescent="0.35">
      <c r="A49" s="261"/>
      <c r="B49" s="261"/>
      <c r="C49" s="261"/>
      <c r="D49" s="261"/>
      <c r="E49" s="261"/>
      <c r="F49" s="261"/>
      <c r="G49" s="261"/>
      <c r="H49" s="261"/>
      <c r="I49" s="261"/>
      <c r="J49" s="261"/>
      <c r="K49" s="261"/>
      <c r="L49" s="262"/>
    </row>
    <row r="50" spans="1:12" ht="14.25" x14ac:dyDescent="0.35">
      <c r="A50" s="261"/>
      <c r="B50" s="261"/>
      <c r="C50" s="261"/>
      <c r="D50" s="261"/>
      <c r="E50" s="261"/>
      <c r="F50" s="261"/>
      <c r="G50" s="261"/>
      <c r="H50" s="261"/>
      <c r="I50" s="261"/>
      <c r="J50" s="261"/>
      <c r="K50" s="261"/>
      <c r="L50" s="262"/>
    </row>
    <row r="51" spans="1:12" ht="14.25" x14ac:dyDescent="0.35">
      <c r="A51" s="261"/>
      <c r="B51" s="261"/>
      <c r="C51" s="261"/>
      <c r="D51" s="261"/>
      <c r="E51" s="261"/>
      <c r="F51" s="261"/>
      <c r="G51" s="261"/>
      <c r="H51" s="261"/>
      <c r="I51" s="261"/>
      <c r="J51" s="261"/>
      <c r="K51" s="261"/>
      <c r="L51" s="262"/>
    </row>
    <row r="52" spans="1:12" ht="14.25" x14ac:dyDescent="0.35">
      <c r="A52" s="261"/>
      <c r="B52" s="261"/>
      <c r="C52" s="261"/>
      <c r="D52" s="261"/>
      <c r="E52" s="261"/>
      <c r="F52" s="261"/>
      <c r="G52" s="261"/>
      <c r="H52" s="261"/>
      <c r="I52" s="261"/>
      <c r="J52" s="261"/>
      <c r="K52" s="261"/>
      <c r="L52" s="262"/>
    </row>
    <row r="53" spans="1:12" ht="14.25" x14ac:dyDescent="0.35">
      <c r="A53" s="261"/>
      <c r="B53" s="261"/>
      <c r="C53" s="261"/>
      <c r="D53" s="261"/>
      <c r="E53" s="261"/>
      <c r="F53" s="261"/>
      <c r="G53" s="261"/>
      <c r="H53" s="261"/>
      <c r="I53" s="261"/>
      <c r="J53" s="261"/>
      <c r="K53" s="261"/>
      <c r="L53" s="262"/>
    </row>
    <row r="54" spans="1:12" ht="14.25" x14ac:dyDescent="0.35">
      <c r="A54" s="261"/>
      <c r="B54" s="261"/>
      <c r="C54" s="261"/>
      <c r="D54" s="261"/>
      <c r="E54" s="261"/>
      <c r="F54" s="261"/>
      <c r="G54" s="261"/>
      <c r="H54" s="261"/>
      <c r="I54" s="261"/>
      <c r="J54" s="261"/>
      <c r="K54" s="261"/>
      <c r="L54" s="262"/>
    </row>
    <row r="55" spans="1:12" ht="14.25" x14ac:dyDescent="0.35">
      <c r="A55" s="261"/>
      <c r="B55" s="261"/>
      <c r="C55" s="261"/>
      <c r="D55" s="261"/>
      <c r="E55" s="261"/>
      <c r="F55" s="261"/>
      <c r="G55" s="261"/>
      <c r="H55" s="261"/>
      <c r="I55" s="261"/>
      <c r="J55" s="261"/>
      <c r="K55" s="261"/>
      <c r="L55" s="262"/>
    </row>
    <row r="56" spans="1:12" ht="14.25" x14ac:dyDescent="0.35">
      <c r="A56" s="261"/>
      <c r="B56" s="261"/>
      <c r="C56" s="261"/>
      <c r="D56" s="261"/>
      <c r="E56" s="261"/>
      <c r="F56" s="261"/>
      <c r="G56" s="261"/>
      <c r="H56" s="261"/>
      <c r="I56" s="261"/>
      <c r="J56" s="261"/>
      <c r="K56" s="261"/>
      <c r="L56" s="262"/>
    </row>
    <row r="57" spans="1:12" ht="14.25" x14ac:dyDescent="0.35">
      <c r="A57" s="261"/>
      <c r="B57" s="261"/>
      <c r="C57" s="261"/>
      <c r="D57" s="261"/>
      <c r="E57" s="261"/>
      <c r="F57" s="261"/>
      <c r="G57" s="261"/>
      <c r="H57" s="261"/>
      <c r="I57" s="261"/>
      <c r="J57" s="261"/>
      <c r="K57" s="261"/>
      <c r="L57" s="262"/>
    </row>
    <row r="58" spans="1:12" ht="14.25" x14ac:dyDescent="0.35">
      <c r="A58" s="261"/>
      <c r="B58" s="261"/>
      <c r="C58" s="261"/>
      <c r="D58" s="261"/>
      <c r="E58" s="261"/>
      <c r="F58" s="261"/>
      <c r="G58" s="261"/>
      <c r="H58" s="261"/>
      <c r="I58" s="261"/>
      <c r="J58" s="261"/>
      <c r="K58" s="261"/>
      <c r="L58" s="262"/>
    </row>
    <row r="59" spans="1:12" ht="14.25" x14ac:dyDescent="0.35">
      <c r="A59" s="261"/>
      <c r="B59" s="261"/>
      <c r="C59" s="261"/>
      <c r="D59" s="261"/>
      <c r="E59" s="261"/>
      <c r="F59" s="261"/>
      <c r="G59" s="261"/>
      <c r="H59" s="261"/>
      <c r="I59" s="261"/>
      <c r="J59" s="261"/>
      <c r="K59" s="261"/>
      <c r="L59" s="262"/>
    </row>
    <row r="60" spans="1:12" ht="14.25" x14ac:dyDescent="0.35">
      <c r="A60" s="261"/>
      <c r="B60" s="261"/>
      <c r="C60" s="261"/>
      <c r="D60" s="261"/>
      <c r="E60" s="261"/>
      <c r="F60" s="261"/>
      <c r="G60" s="261"/>
      <c r="H60" s="261"/>
      <c r="I60" s="261"/>
      <c r="J60" s="261"/>
      <c r="K60" s="261"/>
      <c r="L60" s="262"/>
    </row>
    <row r="61" spans="1:12" ht="14.25" x14ac:dyDescent="0.35">
      <c r="A61" s="261"/>
      <c r="B61" s="261"/>
      <c r="C61" s="261"/>
      <c r="D61" s="261"/>
      <c r="E61" s="261"/>
      <c r="F61" s="261"/>
      <c r="G61" s="261"/>
      <c r="H61" s="261"/>
      <c r="I61" s="261"/>
      <c r="J61" s="261"/>
      <c r="K61" s="261"/>
      <c r="L61" s="262"/>
    </row>
    <row r="62" spans="1:12" ht="14.25" x14ac:dyDescent="0.35">
      <c r="A62" s="261"/>
      <c r="B62" s="261"/>
      <c r="C62" s="261"/>
      <c r="D62" s="261"/>
      <c r="E62" s="261"/>
      <c r="F62" s="261"/>
      <c r="G62" s="261"/>
      <c r="H62" s="261"/>
      <c r="I62" s="261"/>
      <c r="J62" s="261"/>
      <c r="K62" s="261"/>
      <c r="L62" s="262"/>
    </row>
    <row r="63" spans="1:12" ht="14.25" x14ac:dyDescent="0.35">
      <c r="A63" s="261"/>
      <c r="B63" s="261"/>
      <c r="C63" s="261"/>
      <c r="D63" s="261"/>
      <c r="E63" s="261"/>
      <c r="F63" s="261"/>
      <c r="G63" s="261"/>
      <c r="H63" s="261"/>
      <c r="I63" s="261"/>
      <c r="J63" s="261"/>
      <c r="K63" s="261"/>
      <c r="L63" s="262"/>
    </row>
    <row r="64" spans="1:12" ht="14.25" x14ac:dyDescent="0.35">
      <c r="A64" s="261"/>
      <c r="B64" s="261"/>
      <c r="C64" s="261"/>
      <c r="D64" s="261"/>
      <c r="E64" s="261"/>
      <c r="F64" s="261"/>
      <c r="G64" s="261"/>
      <c r="H64" s="261"/>
      <c r="I64" s="261"/>
      <c r="J64" s="261"/>
      <c r="K64" s="261"/>
      <c r="L64" s="262"/>
    </row>
    <row r="65" spans="1:12" ht="14.25" x14ac:dyDescent="0.35">
      <c r="A65" s="261"/>
      <c r="B65" s="261"/>
      <c r="C65" s="261"/>
      <c r="D65" s="261"/>
      <c r="E65" s="261"/>
      <c r="F65" s="261"/>
      <c r="G65" s="261"/>
      <c r="H65" s="261"/>
      <c r="I65" s="261"/>
      <c r="J65" s="261"/>
      <c r="K65" s="261"/>
      <c r="L65" s="262"/>
    </row>
  </sheetData>
  <sheetProtection algorithmName="SHA-512" hashValue="t6b8dfThR4yjbHU9yyxsenB3ZxlhhH1jo7N1UPyDjhTz3ze6pKw0gYnoH7B6ue9IZLi7vgX3y4QJFA8XtJNavA==" saltValue="RxaqCl4Z8/HhXz+JT/ZXmw==" spinCount="100000" sheet="1" objects="1" scenarios="1"/>
  <mergeCells count="8">
    <mergeCell ref="A3:L3"/>
    <mergeCell ref="A4:L4"/>
    <mergeCell ref="A2:L2"/>
    <mergeCell ref="G7:H7"/>
    <mergeCell ref="K7:L7"/>
    <mergeCell ref="A5:E5"/>
    <mergeCell ref="A6:E6"/>
    <mergeCell ref="B7:C7"/>
  </mergeCells>
  <pageMargins left="0.25" right="0.25" top="0.75" bottom="0.57999999999999996" header="0.3" footer="0.2"/>
  <pageSetup scale="74"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rgb="FF7030A0"/>
    <pageSetUpPr fitToPage="1"/>
  </sheetPr>
  <dimension ref="A1:AF38"/>
  <sheetViews>
    <sheetView topLeftCell="A22" zoomScaleNormal="100" zoomScaleSheetLayoutView="100" workbookViewId="0">
      <selection activeCell="E10" sqref="E10"/>
    </sheetView>
  </sheetViews>
  <sheetFormatPr defaultColWidth="9.1328125" defaultRowHeight="12.75" x14ac:dyDescent="0.35"/>
  <cols>
    <col min="1" max="1" width="42.1328125" style="1" customWidth="1"/>
    <col min="2" max="5" width="16.53125" style="1" customWidth="1"/>
    <col min="6" max="6" width="16.53125" style="1" hidden="1" customWidth="1"/>
    <col min="7" max="7" width="1.86328125" style="1" customWidth="1"/>
    <col min="8" max="8" width="16.53125" style="1" customWidth="1"/>
    <col min="9" max="9" width="17" style="1" customWidth="1"/>
    <col min="10" max="10" width="16.53125" style="1" hidden="1" customWidth="1"/>
    <col min="11" max="11" width="1.86328125" style="1" customWidth="1"/>
    <col min="12" max="13" width="16.53125" style="1" customWidth="1"/>
    <col min="14" max="14" width="0" style="1" hidden="1" customWidth="1"/>
    <col min="15" max="15" width="9.1328125" style="1"/>
    <col min="16" max="19" width="10.46484375" style="1" bestFit="1" customWidth="1"/>
    <col min="20" max="16384" width="9.1328125" style="1"/>
  </cols>
  <sheetData>
    <row r="1" spans="1:32" ht="18" x14ac:dyDescent="0.4">
      <c r="A1" s="17"/>
      <c r="B1" s="17"/>
      <c r="C1" s="17"/>
      <c r="E1" s="17"/>
      <c r="F1" s="17"/>
      <c r="G1" s="17"/>
      <c r="H1" s="17"/>
      <c r="I1" s="17"/>
      <c r="J1" s="2"/>
      <c r="K1" s="17"/>
      <c r="L1" s="2"/>
      <c r="M1" s="2"/>
      <c r="N1" s="3"/>
      <c r="O1" s="3"/>
      <c r="P1" s="3"/>
      <c r="Q1" s="3"/>
      <c r="R1" s="3"/>
      <c r="S1" s="3"/>
      <c r="T1" s="3"/>
      <c r="U1" s="3"/>
      <c r="V1" s="3"/>
      <c r="W1" s="3"/>
      <c r="X1" s="3"/>
      <c r="Y1" s="3"/>
      <c r="Z1" s="3"/>
      <c r="AA1" s="3"/>
      <c r="AB1" s="3"/>
      <c r="AC1" s="3"/>
      <c r="AD1" s="3"/>
      <c r="AE1" s="3"/>
    </row>
    <row r="2" spans="1:32" s="17" customFormat="1" ht="15" x14ac:dyDescent="0.4">
      <c r="A2" s="356"/>
      <c r="B2" s="357"/>
      <c r="C2" s="357"/>
      <c r="D2" s="357"/>
      <c r="E2" s="357"/>
      <c r="F2" s="357"/>
      <c r="G2" s="357"/>
      <c r="H2" s="357"/>
      <c r="I2" s="357"/>
      <c r="J2" s="357"/>
    </row>
    <row r="3" spans="1:32" ht="14.25" x14ac:dyDescent="0.35">
      <c r="A3" s="366"/>
      <c r="B3" s="366"/>
      <c r="C3" s="366"/>
      <c r="D3" s="366"/>
      <c r="E3" s="366"/>
      <c r="F3" s="81"/>
      <c r="G3" s="81"/>
      <c r="H3" s="81"/>
      <c r="I3" s="81"/>
      <c r="J3" s="81"/>
      <c r="K3" s="81"/>
      <c r="L3" s="81"/>
      <c r="M3" s="81"/>
      <c r="N3" s="3"/>
      <c r="O3" s="3"/>
      <c r="P3" s="3"/>
      <c r="Q3" s="3"/>
      <c r="R3" s="3"/>
      <c r="S3" s="3"/>
      <c r="T3" s="3"/>
      <c r="U3" s="3"/>
      <c r="V3" s="3"/>
      <c r="W3" s="3"/>
      <c r="X3" s="3"/>
      <c r="Y3" s="3"/>
      <c r="Z3" s="3"/>
      <c r="AA3" s="3"/>
      <c r="AB3" s="3"/>
      <c r="AC3" s="3"/>
      <c r="AD3" s="3"/>
      <c r="AE3" s="3"/>
    </row>
    <row r="4" spans="1:32" ht="83.25" customHeight="1" x14ac:dyDescent="0.35">
      <c r="A4" s="368" t="s">
        <v>79</v>
      </c>
      <c r="B4" s="368"/>
      <c r="C4" s="368"/>
      <c r="D4" s="368"/>
      <c r="E4" s="368"/>
      <c r="F4" s="368"/>
      <c r="G4" s="368"/>
      <c r="H4" s="368"/>
      <c r="I4" s="368"/>
      <c r="J4" s="368"/>
      <c r="K4" s="368"/>
      <c r="L4" s="368"/>
      <c r="M4" s="368"/>
      <c r="N4" s="3"/>
      <c r="O4" s="3"/>
      <c r="P4" s="3"/>
      <c r="Q4" s="3"/>
      <c r="R4" s="3"/>
      <c r="S4" s="3"/>
      <c r="T4" s="3"/>
      <c r="U4" s="3"/>
      <c r="V4" s="3"/>
      <c r="W4" s="3"/>
      <c r="X4" s="3"/>
      <c r="Y4" s="3"/>
      <c r="Z4" s="3"/>
      <c r="AA4" s="3"/>
      <c r="AB4" s="3"/>
      <c r="AC4" s="3"/>
      <c r="AD4" s="3"/>
      <c r="AE4" s="3"/>
    </row>
    <row r="5" spans="1:32" ht="58.5" customHeight="1" x14ac:dyDescent="0.35">
      <c r="A5" s="369" t="s">
        <v>214</v>
      </c>
      <c r="B5" s="369"/>
      <c r="C5" s="369"/>
      <c r="D5" s="369"/>
      <c r="E5" s="369"/>
      <c r="F5" s="369"/>
      <c r="G5" s="369"/>
      <c r="H5" s="369"/>
      <c r="I5" s="369"/>
      <c r="J5" s="369"/>
      <c r="K5" s="369"/>
      <c r="L5" s="369"/>
      <c r="M5" s="369"/>
      <c r="N5" s="3"/>
      <c r="O5" s="3"/>
      <c r="P5" s="3"/>
      <c r="Q5" s="3"/>
      <c r="R5" s="3"/>
      <c r="S5" s="3"/>
      <c r="T5" s="3"/>
      <c r="U5" s="3"/>
      <c r="V5" s="3"/>
      <c r="W5" s="3"/>
      <c r="X5" s="3"/>
      <c r="Y5" s="3"/>
      <c r="Z5" s="3"/>
      <c r="AA5" s="3"/>
      <c r="AB5" s="3"/>
      <c r="AC5" s="3"/>
      <c r="AD5" s="3"/>
      <c r="AE5" s="3"/>
    </row>
    <row r="6" spans="1:32" s="6" customFormat="1" ht="15" customHeight="1" x14ac:dyDescent="0.4">
      <c r="A6" s="4"/>
      <c r="B6" s="358" t="s">
        <v>2</v>
      </c>
      <c r="C6" s="358"/>
      <c r="D6" s="358"/>
      <c r="E6" s="358"/>
      <c r="F6" s="157"/>
      <c r="G6" s="20"/>
      <c r="H6" s="359" t="s">
        <v>3</v>
      </c>
      <c r="I6" s="360"/>
      <c r="J6" s="22"/>
      <c r="K6" s="20"/>
      <c r="L6" s="359" t="s">
        <v>4</v>
      </c>
      <c r="M6" s="360"/>
      <c r="N6" s="22"/>
      <c r="O6" s="5"/>
      <c r="P6" s="5"/>
      <c r="Q6" s="5"/>
      <c r="R6" s="5"/>
      <c r="S6" s="5"/>
      <c r="T6" s="5"/>
      <c r="U6" s="5"/>
      <c r="V6" s="5"/>
      <c r="W6" s="5"/>
      <c r="X6" s="5"/>
      <c r="Y6" s="5"/>
      <c r="Z6" s="5"/>
      <c r="AA6" s="5"/>
      <c r="AB6" s="5"/>
      <c r="AC6" s="5"/>
      <c r="AD6" s="5"/>
      <c r="AE6" s="5"/>
      <c r="AF6" s="5"/>
    </row>
    <row r="7" spans="1:32" s="6" customFormat="1" ht="46.5" customHeight="1" x14ac:dyDescent="0.4">
      <c r="A7" s="7"/>
      <c r="B7" s="19" t="s">
        <v>5</v>
      </c>
      <c r="C7" s="19" t="s">
        <v>6</v>
      </c>
      <c r="D7" s="150" t="s">
        <v>7</v>
      </c>
      <c r="E7" s="150" t="s">
        <v>8</v>
      </c>
      <c r="F7" s="19" t="s">
        <v>9</v>
      </c>
      <c r="G7" s="8"/>
      <c r="H7" s="19" t="s">
        <v>10</v>
      </c>
      <c r="I7" s="19" t="s">
        <v>11</v>
      </c>
      <c r="J7" s="19" t="s">
        <v>9</v>
      </c>
      <c r="K7" s="8"/>
      <c r="L7" s="19" t="s">
        <v>12</v>
      </c>
      <c r="M7" s="19" t="s">
        <v>13</v>
      </c>
      <c r="N7" s="19" t="s">
        <v>9</v>
      </c>
      <c r="O7" s="5"/>
      <c r="P7" s="5"/>
      <c r="Q7" s="5"/>
      <c r="R7" s="5"/>
      <c r="S7" s="5"/>
      <c r="T7" s="5"/>
      <c r="U7" s="5"/>
      <c r="V7" s="5"/>
      <c r="W7" s="5"/>
      <c r="X7" s="5"/>
      <c r="Y7" s="5"/>
      <c r="Z7" s="5"/>
      <c r="AA7" s="5"/>
      <c r="AB7" s="5"/>
      <c r="AC7" s="5"/>
      <c r="AD7" s="5"/>
      <c r="AE7" s="5"/>
      <c r="AF7" s="5"/>
    </row>
    <row r="8" spans="1:32" s="6" customFormat="1" ht="15" customHeight="1" x14ac:dyDescent="0.4">
      <c r="A8" s="350" t="s">
        <v>14</v>
      </c>
      <c r="B8" s="210"/>
      <c r="C8" s="210"/>
      <c r="D8" s="212"/>
      <c r="E8" s="212"/>
      <c r="F8" s="213"/>
      <c r="G8" s="211"/>
      <c r="H8" s="210"/>
      <c r="I8" s="210"/>
      <c r="J8" s="210"/>
      <c r="K8" s="211"/>
      <c r="L8" s="210"/>
      <c r="M8" s="210"/>
      <c r="N8" s="25"/>
      <c r="O8" s="5"/>
      <c r="P8" s="5"/>
      <c r="Q8" s="5"/>
      <c r="R8" s="5"/>
      <c r="S8" s="5"/>
      <c r="T8" s="5"/>
      <c r="U8" s="5"/>
      <c r="V8" s="5"/>
      <c r="W8" s="5"/>
      <c r="X8" s="5"/>
      <c r="Y8" s="5"/>
      <c r="Z8" s="5"/>
      <c r="AA8" s="5"/>
      <c r="AB8" s="5"/>
      <c r="AC8" s="5"/>
      <c r="AD8" s="5"/>
      <c r="AE8" s="5"/>
      <c r="AF8" s="5"/>
    </row>
    <row r="9" spans="1:32" s="6" customFormat="1" ht="15" customHeight="1" x14ac:dyDescent="0.4">
      <c r="A9" s="350" t="s">
        <v>15</v>
      </c>
      <c r="B9" s="214"/>
      <c r="C9" s="214"/>
      <c r="D9" s="70"/>
      <c r="E9" s="70"/>
      <c r="F9" s="213"/>
      <c r="G9" s="211"/>
      <c r="H9" s="210"/>
      <c r="I9" s="210"/>
      <c r="J9" s="210"/>
      <c r="K9" s="211"/>
      <c r="L9" s="210"/>
      <c r="M9" s="210"/>
      <c r="N9" s="25"/>
      <c r="O9" s="5"/>
      <c r="P9" s="5"/>
      <c r="Q9" s="5"/>
      <c r="R9" s="5"/>
      <c r="S9" s="5"/>
      <c r="T9" s="5"/>
      <c r="U9" s="5"/>
      <c r="V9" s="5"/>
      <c r="W9" s="5"/>
      <c r="X9" s="5"/>
      <c r="Y9" s="5"/>
      <c r="Z9" s="5"/>
      <c r="AA9" s="5"/>
      <c r="AB9" s="5"/>
      <c r="AC9" s="5"/>
      <c r="AD9" s="5"/>
      <c r="AE9" s="5"/>
      <c r="AF9" s="5"/>
    </row>
    <row r="10" spans="1:32" s="10" customFormat="1" ht="15" customHeight="1" x14ac:dyDescent="0.4">
      <c r="A10" s="349" t="s">
        <v>21</v>
      </c>
      <c r="B10" s="214"/>
      <c r="C10" s="214"/>
      <c r="D10" s="70"/>
      <c r="E10" s="70">
        <f>+C10-D10</f>
        <v>0</v>
      </c>
      <c r="F10" s="217"/>
      <c r="G10" s="215"/>
      <c r="H10" s="218"/>
      <c r="I10" s="216"/>
      <c r="J10" s="219"/>
      <c r="K10" s="215"/>
      <c r="L10" s="218"/>
      <c r="M10" s="218"/>
      <c r="N10" s="23"/>
      <c r="O10" s="9"/>
      <c r="P10" s="9"/>
      <c r="Q10" s="9"/>
      <c r="R10" s="9"/>
      <c r="S10" s="9"/>
      <c r="T10" s="9"/>
      <c r="U10" s="9"/>
      <c r="V10" s="9"/>
      <c r="W10" s="9"/>
      <c r="X10" s="9"/>
      <c r="Y10" s="9"/>
      <c r="Z10" s="9"/>
      <c r="AA10" s="9"/>
      <c r="AB10" s="9"/>
      <c r="AC10" s="9"/>
      <c r="AD10" s="9"/>
      <c r="AE10" s="9"/>
      <c r="AF10" s="9"/>
    </row>
    <row r="11" spans="1:32" s="10" customFormat="1" ht="15" customHeight="1" x14ac:dyDescent="0.4">
      <c r="A11" s="349" t="s">
        <v>22</v>
      </c>
      <c r="B11" s="220"/>
      <c r="C11" s="220"/>
      <c r="D11" s="67"/>
      <c r="E11" s="67">
        <f t="shared" ref="E11:E12" si="0">+C11-D11</f>
        <v>0</v>
      </c>
      <c r="F11" s="223"/>
      <c r="G11" s="221"/>
      <c r="H11" s="222"/>
      <c r="I11" s="222"/>
      <c r="J11" s="224"/>
      <c r="K11" s="221"/>
      <c r="L11" s="222"/>
      <c r="M11" s="222"/>
      <c r="N11" s="23"/>
      <c r="O11" s="9"/>
      <c r="P11" s="9"/>
      <c r="Q11" s="9"/>
      <c r="R11" s="9"/>
      <c r="S11" s="9"/>
      <c r="T11" s="9"/>
      <c r="U11" s="9"/>
      <c r="V11" s="9"/>
      <c r="W11" s="9"/>
      <c r="X11" s="9"/>
      <c r="Y11" s="9"/>
      <c r="Z11" s="9"/>
      <c r="AA11" s="9"/>
      <c r="AB11" s="9"/>
      <c r="AC11" s="9"/>
      <c r="AD11" s="9"/>
      <c r="AE11" s="9"/>
      <c r="AF11" s="9"/>
    </row>
    <row r="12" spans="1:32" s="31" customFormat="1" ht="15" customHeight="1" x14ac:dyDescent="0.4">
      <c r="A12" s="60" t="s">
        <v>80</v>
      </c>
      <c r="B12" s="158">
        <f>SUM(B10:B11)</f>
        <v>0</v>
      </c>
      <c r="C12" s="158">
        <f>SUM(C10:C11)</f>
        <v>0</v>
      </c>
      <c r="D12" s="282">
        <f>SUM(D10:D11)</f>
        <v>0</v>
      </c>
      <c r="E12" s="282">
        <f t="shared" si="0"/>
        <v>0</v>
      </c>
      <c r="F12" s="200">
        <f>SUM(F10:F11)</f>
        <v>0</v>
      </c>
      <c r="G12" s="225"/>
      <c r="H12" s="201">
        <f>SUM(H10:H11)</f>
        <v>0</v>
      </c>
      <c r="I12" s="201">
        <f>SUM(I10:I11)</f>
        <v>0</v>
      </c>
      <c r="J12" s="199">
        <f>SUM(J10:J11)</f>
        <v>0</v>
      </c>
      <c r="K12" s="225"/>
      <c r="L12" s="201">
        <f>SUM(L10:L11)</f>
        <v>0</v>
      </c>
      <c r="M12" s="201">
        <f>SUM(M10:M11)</f>
        <v>0</v>
      </c>
      <c r="N12" s="165"/>
      <c r="O12" s="30"/>
      <c r="P12" s="30"/>
      <c r="Q12" s="30"/>
      <c r="R12" s="30"/>
      <c r="S12" s="30"/>
      <c r="T12" s="30"/>
      <c r="U12" s="30"/>
      <c r="V12" s="30"/>
      <c r="W12" s="30"/>
      <c r="X12" s="30"/>
      <c r="Y12" s="30"/>
      <c r="Z12" s="30"/>
      <c r="AA12" s="30"/>
      <c r="AB12" s="30"/>
      <c r="AC12" s="30"/>
      <c r="AD12" s="30"/>
      <c r="AE12" s="30"/>
      <c r="AF12" s="30"/>
    </row>
    <row r="13" spans="1:32" s="10" customFormat="1" ht="15" customHeight="1" x14ac:dyDescent="0.4">
      <c r="A13" s="349"/>
      <c r="B13" s="214"/>
      <c r="C13" s="214"/>
      <c r="D13" s="70"/>
      <c r="E13" s="70"/>
      <c r="F13" s="213"/>
      <c r="G13" s="225"/>
      <c r="H13" s="227"/>
      <c r="I13" s="227"/>
      <c r="J13" s="227"/>
      <c r="K13" s="225"/>
      <c r="L13" s="227"/>
      <c r="M13" s="227"/>
      <c r="N13" s="25"/>
      <c r="O13" s="9"/>
      <c r="P13" s="30"/>
      <c r="Q13" s="30"/>
      <c r="R13" s="30"/>
      <c r="S13" s="30"/>
      <c r="T13" s="9"/>
      <c r="U13" s="9"/>
      <c r="V13" s="9"/>
      <c r="W13" s="9"/>
      <c r="X13" s="9"/>
      <c r="Y13" s="9"/>
      <c r="Z13" s="9"/>
      <c r="AA13" s="9"/>
      <c r="AB13" s="9"/>
      <c r="AC13" s="9"/>
      <c r="AD13" s="9"/>
      <c r="AE13" s="9"/>
      <c r="AF13" s="9"/>
    </row>
    <row r="14" spans="1:32" s="6" customFormat="1" ht="15.75" x14ac:dyDescent="0.4">
      <c r="A14" s="350" t="s">
        <v>34</v>
      </c>
      <c r="B14" s="214"/>
      <c r="C14" s="214"/>
      <c r="D14" s="70"/>
      <c r="E14" s="70"/>
      <c r="F14" s="213"/>
      <c r="G14" s="225"/>
      <c r="H14" s="227"/>
      <c r="I14" s="227"/>
      <c r="J14" s="227"/>
      <c r="K14" s="225"/>
      <c r="L14" s="227"/>
      <c r="M14" s="227"/>
      <c r="N14" s="25"/>
      <c r="O14" s="5"/>
      <c r="P14" s="30"/>
      <c r="Q14" s="30"/>
      <c r="R14" s="30"/>
      <c r="S14" s="30"/>
      <c r="T14" s="5"/>
      <c r="U14" s="5"/>
      <c r="V14" s="5"/>
      <c r="W14" s="5"/>
      <c r="X14" s="5"/>
      <c r="Y14" s="5"/>
      <c r="Z14" s="5"/>
      <c r="AA14" s="5"/>
      <c r="AB14" s="5"/>
      <c r="AC14" s="5"/>
      <c r="AD14" s="5"/>
      <c r="AE14" s="5"/>
      <c r="AF14" s="5"/>
    </row>
    <row r="15" spans="1:32" s="12" customFormat="1" ht="15" customHeight="1" x14ac:dyDescent="0.4">
      <c r="A15" s="58" t="s">
        <v>35</v>
      </c>
      <c r="B15" s="214"/>
      <c r="C15" s="214"/>
      <c r="D15" s="70"/>
      <c r="E15" s="70"/>
      <c r="F15" s="213"/>
      <c r="G15" s="225"/>
      <c r="H15" s="227"/>
      <c r="I15" s="227"/>
      <c r="J15" s="227"/>
      <c r="K15" s="225"/>
      <c r="L15" s="227"/>
      <c r="M15" s="227"/>
      <c r="N15" s="25"/>
      <c r="O15" s="11"/>
      <c r="P15" s="30"/>
      <c r="Q15" s="30"/>
      <c r="R15" s="30"/>
      <c r="S15" s="30"/>
      <c r="T15" s="11"/>
      <c r="U15" s="11"/>
      <c r="V15" s="11"/>
      <c r="W15" s="11"/>
      <c r="X15" s="11"/>
      <c r="Y15" s="11"/>
      <c r="Z15" s="11"/>
      <c r="AA15" s="11"/>
      <c r="AB15" s="11"/>
      <c r="AC15" s="11"/>
      <c r="AD15" s="11"/>
      <c r="AE15" s="11"/>
      <c r="AF15" s="11"/>
    </row>
    <row r="16" spans="1:32" s="14" customFormat="1" ht="15" customHeight="1" x14ac:dyDescent="0.4">
      <c r="A16" s="349" t="s">
        <v>36</v>
      </c>
      <c r="B16" s="214"/>
      <c r="C16" s="214"/>
      <c r="D16" s="70"/>
      <c r="E16" s="70">
        <f t="shared" ref="E16:E30" si="1">+C16-D16</f>
        <v>0</v>
      </c>
      <c r="F16" s="229"/>
      <c r="G16" s="225"/>
      <c r="H16" s="228"/>
      <c r="I16" s="228"/>
      <c r="J16" s="230"/>
      <c r="K16" s="225"/>
      <c r="L16" s="228"/>
      <c r="M16" s="228"/>
      <c r="N16" s="23"/>
      <c r="O16" s="13"/>
      <c r="P16" s="30"/>
      <c r="Q16" s="30"/>
      <c r="R16" s="30"/>
      <c r="S16" s="30"/>
      <c r="T16" s="13"/>
      <c r="U16" s="13"/>
      <c r="V16" s="13"/>
      <c r="W16" s="13"/>
      <c r="X16" s="13"/>
      <c r="Y16" s="13"/>
      <c r="Z16" s="13"/>
      <c r="AA16" s="13"/>
      <c r="AB16" s="13"/>
      <c r="AC16" s="13"/>
      <c r="AD16" s="13"/>
      <c r="AE16" s="13"/>
      <c r="AF16" s="13"/>
    </row>
    <row r="17" spans="1:32" s="14" customFormat="1" ht="15" customHeight="1" x14ac:dyDescent="0.4">
      <c r="A17" s="349" t="s">
        <v>37</v>
      </c>
      <c r="B17" s="220"/>
      <c r="C17" s="220"/>
      <c r="D17" s="67"/>
      <c r="E17" s="67">
        <f t="shared" si="1"/>
        <v>0</v>
      </c>
      <c r="F17" s="223"/>
      <c r="G17" s="225"/>
      <c r="H17" s="222"/>
      <c r="I17" s="222"/>
      <c r="J17" s="226"/>
      <c r="K17" s="225"/>
      <c r="L17" s="222"/>
      <c r="M17" s="222"/>
      <c r="N17" s="23"/>
      <c r="O17" s="13"/>
      <c r="P17" s="30"/>
      <c r="Q17" s="30"/>
      <c r="R17" s="30"/>
      <c r="S17" s="30"/>
      <c r="T17" s="13"/>
      <c r="U17" s="13"/>
      <c r="V17" s="13"/>
      <c r="W17" s="13"/>
      <c r="X17" s="13"/>
      <c r="Y17" s="13"/>
      <c r="Z17" s="13"/>
      <c r="AA17" s="13"/>
      <c r="AB17" s="13"/>
      <c r="AC17" s="13"/>
      <c r="AD17" s="13"/>
      <c r="AE17" s="13"/>
      <c r="AF17" s="13"/>
    </row>
    <row r="18" spans="1:32" s="14" customFormat="1" ht="15" customHeight="1" x14ac:dyDescent="0.4">
      <c r="A18" s="349" t="s">
        <v>38</v>
      </c>
      <c r="B18" s="220"/>
      <c r="C18" s="220"/>
      <c r="D18" s="67"/>
      <c r="E18" s="67">
        <f t="shared" si="1"/>
        <v>0</v>
      </c>
      <c r="F18" s="223"/>
      <c r="G18" s="225"/>
      <c r="H18" s="222"/>
      <c r="I18" s="222"/>
      <c r="J18" s="226"/>
      <c r="K18" s="225"/>
      <c r="L18" s="222"/>
      <c r="M18" s="222"/>
      <c r="N18" s="23"/>
      <c r="O18" s="13"/>
      <c r="P18" s="30"/>
      <c r="Q18" s="30"/>
      <c r="R18" s="30"/>
      <c r="S18" s="30"/>
      <c r="T18" s="13"/>
      <c r="U18" s="13"/>
      <c r="V18" s="13"/>
      <c r="W18" s="13"/>
      <c r="X18" s="13"/>
      <c r="Y18" s="13"/>
      <c r="Z18" s="13"/>
      <c r="AA18" s="13"/>
      <c r="AB18" s="13"/>
      <c r="AC18" s="13"/>
      <c r="AD18" s="13"/>
      <c r="AE18" s="13"/>
      <c r="AF18" s="13"/>
    </row>
    <row r="19" spans="1:32" s="14" customFormat="1" ht="15" customHeight="1" x14ac:dyDescent="0.4">
      <c r="A19" s="349" t="s">
        <v>39</v>
      </c>
      <c r="B19" s="220"/>
      <c r="C19" s="220"/>
      <c r="D19" s="67"/>
      <c r="E19" s="67">
        <f t="shared" si="1"/>
        <v>0</v>
      </c>
      <c r="F19" s="223"/>
      <c r="G19" s="225"/>
      <c r="H19" s="222"/>
      <c r="I19" s="222"/>
      <c r="J19" s="226"/>
      <c r="K19" s="225"/>
      <c r="L19" s="222"/>
      <c r="M19" s="222"/>
      <c r="N19" s="23"/>
      <c r="O19" s="13"/>
      <c r="P19" s="30"/>
      <c r="Q19" s="30"/>
      <c r="R19" s="30"/>
      <c r="S19" s="30"/>
      <c r="T19" s="13"/>
      <c r="U19" s="13"/>
      <c r="V19" s="13"/>
      <c r="W19" s="13"/>
      <c r="X19" s="13"/>
      <c r="Y19" s="13"/>
      <c r="Z19" s="13"/>
      <c r="AA19" s="13"/>
      <c r="AB19" s="13"/>
      <c r="AC19" s="13"/>
      <c r="AD19" s="13"/>
      <c r="AE19" s="13"/>
      <c r="AF19" s="13"/>
    </row>
    <row r="20" spans="1:32" s="14" customFormat="1" ht="15" customHeight="1" x14ac:dyDescent="0.4">
      <c r="A20" s="349" t="s">
        <v>40</v>
      </c>
      <c r="B20" s="220"/>
      <c r="C20" s="220"/>
      <c r="D20" s="67"/>
      <c r="E20" s="67">
        <f t="shared" si="1"/>
        <v>0</v>
      </c>
      <c r="F20" s="223"/>
      <c r="G20" s="225"/>
      <c r="H20" s="222"/>
      <c r="I20" s="222"/>
      <c r="J20" s="226"/>
      <c r="K20" s="225"/>
      <c r="L20" s="222"/>
      <c r="M20" s="222"/>
      <c r="N20" s="23"/>
      <c r="O20" s="13"/>
      <c r="P20" s="30"/>
      <c r="Q20" s="30"/>
      <c r="R20" s="30"/>
      <c r="S20" s="30"/>
      <c r="T20" s="13"/>
      <c r="U20" s="13"/>
      <c r="V20" s="13"/>
      <c r="W20" s="13"/>
      <c r="X20" s="13"/>
      <c r="Y20" s="13"/>
      <c r="Z20" s="13"/>
      <c r="AA20" s="13"/>
      <c r="AB20" s="13"/>
      <c r="AC20" s="13"/>
      <c r="AD20" s="13"/>
      <c r="AE20" s="13"/>
      <c r="AF20" s="13"/>
    </row>
    <row r="21" spans="1:32" s="14" customFormat="1" ht="15" customHeight="1" x14ac:dyDescent="0.4">
      <c r="A21" s="349" t="s">
        <v>41</v>
      </c>
      <c r="B21" s="220"/>
      <c r="C21" s="220"/>
      <c r="D21" s="67"/>
      <c r="E21" s="67">
        <f t="shared" si="1"/>
        <v>0</v>
      </c>
      <c r="F21" s="223"/>
      <c r="G21" s="225"/>
      <c r="H21" s="222"/>
      <c r="I21" s="222"/>
      <c r="J21" s="226"/>
      <c r="K21" s="225"/>
      <c r="L21" s="222"/>
      <c r="M21" s="222"/>
      <c r="N21" s="23"/>
      <c r="O21" s="13"/>
      <c r="P21" s="30"/>
      <c r="Q21" s="30"/>
      <c r="R21" s="30"/>
      <c r="S21" s="30"/>
      <c r="T21" s="13"/>
      <c r="U21" s="13"/>
      <c r="V21" s="13"/>
      <c r="W21" s="13"/>
      <c r="X21" s="13"/>
      <c r="Y21" s="13"/>
      <c r="Z21" s="13"/>
      <c r="AA21" s="13"/>
      <c r="AB21" s="13"/>
      <c r="AC21" s="13"/>
      <c r="AD21" s="13"/>
      <c r="AE21" s="13"/>
      <c r="AF21" s="13"/>
    </row>
    <row r="22" spans="1:32" s="14" customFormat="1" ht="15" customHeight="1" x14ac:dyDescent="0.4">
      <c r="A22" s="349" t="s">
        <v>42</v>
      </c>
      <c r="B22" s="220"/>
      <c r="C22" s="220"/>
      <c r="D22" s="67"/>
      <c r="E22" s="67">
        <f t="shared" si="1"/>
        <v>0</v>
      </c>
      <c r="F22" s="223"/>
      <c r="G22" s="225"/>
      <c r="H22" s="222"/>
      <c r="I22" s="222"/>
      <c r="J22" s="226"/>
      <c r="K22" s="225"/>
      <c r="L22" s="222"/>
      <c r="M22" s="222"/>
      <c r="N22" s="23"/>
      <c r="O22" s="13"/>
      <c r="P22" s="30"/>
      <c r="Q22" s="30"/>
      <c r="R22" s="30"/>
      <c r="S22" s="30"/>
      <c r="T22" s="13"/>
      <c r="U22" s="13"/>
      <c r="V22" s="13"/>
      <c r="W22" s="13"/>
      <c r="X22" s="13"/>
      <c r="Y22" s="13"/>
      <c r="Z22" s="13"/>
      <c r="AA22" s="13"/>
      <c r="AB22" s="13"/>
      <c r="AC22" s="13"/>
      <c r="AD22" s="13"/>
      <c r="AE22" s="13"/>
      <c r="AF22" s="13"/>
    </row>
    <row r="23" spans="1:32" s="14" customFormat="1" ht="15" customHeight="1" x14ac:dyDescent="0.4">
      <c r="A23" s="349" t="s">
        <v>43</v>
      </c>
      <c r="B23" s="220"/>
      <c r="C23" s="220"/>
      <c r="D23" s="67"/>
      <c r="E23" s="67">
        <f t="shared" si="1"/>
        <v>0</v>
      </c>
      <c r="F23" s="223"/>
      <c r="G23" s="225"/>
      <c r="H23" s="232"/>
      <c r="I23" s="232"/>
      <c r="J23" s="226"/>
      <c r="K23" s="225"/>
      <c r="L23" s="232"/>
      <c r="M23" s="232"/>
      <c r="N23" s="23"/>
      <c r="O23" s="13"/>
      <c r="P23" s="30"/>
      <c r="Q23" s="30"/>
      <c r="R23" s="30"/>
      <c r="S23" s="30"/>
      <c r="T23" s="13"/>
      <c r="U23" s="13"/>
      <c r="V23" s="13"/>
      <c r="W23" s="13"/>
      <c r="X23" s="13"/>
      <c r="Y23" s="13"/>
      <c r="Z23" s="13"/>
      <c r="AA23" s="13"/>
      <c r="AB23" s="13"/>
      <c r="AC23" s="13"/>
      <c r="AD23" s="13"/>
      <c r="AE23" s="13"/>
      <c r="AF23" s="13"/>
    </row>
    <row r="24" spans="1:32" s="14" customFormat="1" ht="15" customHeight="1" x14ac:dyDescent="0.4">
      <c r="A24" s="62" t="s">
        <v>44</v>
      </c>
      <c r="B24" s="220"/>
      <c r="C24" s="220"/>
      <c r="D24" s="283"/>
      <c r="E24" s="67">
        <f t="shared" si="1"/>
        <v>0</v>
      </c>
      <c r="F24" s="203">
        <f>(_xlfn.IFNA(VLOOKUP($A16,'Benefits Drivers'!$A$6:$F$13,4,FALSE)*F$16,0))+(_xlfn.IFNA(VLOOKUP($A17,'Benefits Drivers'!$A$6:$F$13,4,FALSE)*F$17,0))+(_xlfn.IFNA(VLOOKUP($A18,'Benefits Drivers'!$A$6:$F$13,4,FALSE)*F$18,0))+(_xlfn.IFNA(VLOOKUP($A19,'Benefits Drivers'!$A$6:$F$13,4,FALSE)*F$19,0))+(_xlfn.IFNA(VLOOKUP($A20,'Benefits Drivers'!$A$6:$F$13,4,FALSE)*F$20,0))+(_xlfn.IFNA(VLOOKUP($A22,'Benefits Drivers'!$A$6:$F$13,4,FALSE)*F$22,0))+(_xlfn.IFNA(VLOOKUP($A23,'Benefits Drivers'!$A$6:$F$13,4,FALSE)*F$23,0))+(_xlfn.IFNA(VLOOKUP($A21,'Benefits Drivers'!$A$6:$F$13,4,FALSE)*F$21,0))</f>
        <v>0</v>
      </c>
      <c r="G24" s="225"/>
      <c r="H24" s="169">
        <f>(_xlfn.IFNA(VLOOKUP($A16,'Benefits Drivers'!$A$6:$F$13,3,FALSE)*H$16,0))+(_xlfn.IFNA(VLOOKUP($A17,'Benefits Drivers'!$A$6:$F$13,3,FALSE)*H$17,0))+(_xlfn.IFNA(VLOOKUP($A18,'Benefits Drivers'!$A$6:$F$13,3,FALSE)*H$18,0))+(_xlfn.IFNA(VLOOKUP($A19,'Benefits Drivers'!$A$6:$F$13,3,FALSE)*H$19,0))+(_xlfn.IFNA(VLOOKUP($A20,'Benefits Drivers'!$A$6:$F$13,3,FALSE)*H$20,0))+(_xlfn.IFNA(VLOOKUP($A22,'Benefits Drivers'!$A$6:$F$13,3,FALSE)*H$22,0))+(_xlfn.IFNA(VLOOKUP($A23,'Benefits Drivers'!$A$6:$F$13,3,FALSE)*H$23,0))+(_xlfn.IFNA(VLOOKUP($A21,'Benefits Drivers'!$A$6:$F$13,3,FALSE)*H$21,0))</f>
        <v>0</v>
      </c>
      <c r="I24" s="169">
        <f>(_xlfn.IFNA(VLOOKUP($A16,'Benefits Drivers'!$A$6:$F$13,4,FALSE)*I$16,0))+(_xlfn.IFNA(VLOOKUP($A17,'Benefits Drivers'!$A$6:$F$13,4,FALSE)*I$17,0))+(_xlfn.IFNA(VLOOKUP($A18,'Benefits Drivers'!$A$6:$F$13,4,FALSE)*I$18,0))+(_xlfn.IFNA(VLOOKUP($A19,'Benefits Drivers'!$A$6:$F$13,4,FALSE)*I$19,0))+(_xlfn.IFNA(VLOOKUP($A20,'Benefits Drivers'!$A$6:$F$13,4,FALSE)*I$20,0))+(_xlfn.IFNA(VLOOKUP($A22,'Benefits Drivers'!$A$6:$F$13,4,FALSE)*I$22,0))+(_xlfn.IFNA(VLOOKUP($A23,'Benefits Drivers'!$A$6:$F$13,4,FALSE)*I$23,0))+(_xlfn.IFNA(VLOOKUP($A21,'Benefits Drivers'!$A$6:$F$13,4,FALSE)*I$21,0))</f>
        <v>0</v>
      </c>
      <c r="J24" s="167"/>
      <c r="K24" s="225"/>
      <c r="L24" s="169">
        <f>(_xlfn.IFNA(VLOOKUP($A16,'Benefits Drivers'!$A$6:$F$13,5,FALSE)*L$16,0))+(_xlfn.IFNA(VLOOKUP($A17,'Benefits Drivers'!$A$6:$F$13,5,FALSE)*L$17,0))+(_xlfn.IFNA(VLOOKUP($A18,'Benefits Drivers'!$A$6:$F$13,5,FALSE)*L$18,0))+(_xlfn.IFNA(VLOOKUP($A19,'Benefits Drivers'!$A$6:$F$13,5,FALSE)*L$19,0))+(_xlfn.IFNA(VLOOKUP($A20,'Benefits Drivers'!$A$6:$F$13,5,FALSE)*L$20,0))+(_xlfn.IFNA(VLOOKUP($A22,'Benefits Drivers'!$A$6:$F$13,5,FALSE)*L$22,0))+(_xlfn.IFNA(VLOOKUP($A23,'Benefits Drivers'!$A$6:$F$13,5,FALSE)*L$23,0))+(_xlfn.IFNA(VLOOKUP($A21,'Benefits Drivers'!$A$6:$F$13,5,FALSE)*L$21,0))</f>
        <v>0</v>
      </c>
      <c r="M24" s="169">
        <f>(_xlfn.IFNA(VLOOKUP($A16,'Benefits Drivers'!$A$6:$F$13,6,FALSE)*M$16,0))+(_xlfn.IFNA(VLOOKUP($A17,'Benefits Drivers'!$A$6:$F$13,6,FALSE)*M$17,0))+(_xlfn.IFNA(VLOOKUP($A18,'Benefits Drivers'!$A$6:$F$13,6,FALSE)*M$18,0))+(_xlfn.IFNA(VLOOKUP($A19,'Benefits Drivers'!$A$6:$F$13,6,FALSE)*M$19,0))+(_xlfn.IFNA(VLOOKUP($A20,'Benefits Drivers'!$A$6:$F$13,6,FALSE)*M$20,0))+(_xlfn.IFNA(VLOOKUP($A22,'Benefits Drivers'!$A$6:$F$13,6,FALSE)*M$22,0))+(_xlfn.IFNA(VLOOKUP($A23,'Benefits Drivers'!$A$6:$F$13,6,FALSE)*M$23,0))+(_xlfn.IFNA(VLOOKUP($A21,'Benefits Drivers'!$A$6:$F$13,6,FALSE)*M$21,0))</f>
        <v>0</v>
      </c>
      <c r="N24" s="29"/>
      <c r="O24" s="13"/>
      <c r="P24" s="30"/>
      <c r="Q24" s="30"/>
      <c r="R24" s="30"/>
      <c r="S24" s="30"/>
      <c r="T24" s="13"/>
      <c r="U24" s="13"/>
      <c r="V24" s="13"/>
      <c r="W24" s="13"/>
      <c r="X24" s="13"/>
      <c r="Y24" s="13"/>
      <c r="Z24" s="13"/>
      <c r="AA24" s="13"/>
      <c r="AB24" s="13"/>
      <c r="AC24" s="13"/>
      <c r="AD24" s="13"/>
      <c r="AE24" s="13"/>
      <c r="AF24" s="13"/>
    </row>
    <row r="25" spans="1:32" s="16" customFormat="1" ht="15" customHeight="1" x14ac:dyDescent="0.4">
      <c r="A25" s="160" t="s">
        <v>45</v>
      </c>
      <c r="B25" s="161">
        <f>SUM(B16:B24)</f>
        <v>0</v>
      </c>
      <c r="C25" s="161">
        <f>SUM(C16:C24)</f>
        <v>0</v>
      </c>
      <c r="D25" s="284">
        <f t="shared" ref="D25:M25" si="2">SUM(D16:D24)</f>
        <v>0</v>
      </c>
      <c r="E25" s="284">
        <f t="shared" si="1"/>
        <v>0</v>
      </c>
      <c r="F25" s="202">
        <f>SUM(F16:F24)</f>
        <v>0</v>
      </c>
      <c r="G25" s="225"/>
      <c r="H25" s="168">
        <f t="shared" si="2"/>
        <v>0</v>
      </c>
      <c r="I25" s="168">
        <f t="shared" si="2"/>
        <v>0</v>
      </c>
      <c r="J25" s="166">
        <f t="shared" si="2"/>
        <v>0</v>
      </c>
      <c r="K25" s="225"/>
      <c r="L25" s="168">
        <f t="shared" si="2"/>
        <v>0</v>
      </c>
      <c r="M25" s="168">
        <f t="shared" si="2"/>
        <v>0</v>
      </c>
      <c r="N25" s="29"/>
      <c r="O25" s="15"/>
      <c r="P25" s="15"/>
      <c r="Q25" s="15"/>
      <c r="R25" s="15"/>
      <c r="S25" s="15"/>
      <c r="T25" s="15"/>
      <c r="U25" s="15"/>
      <c r="V25" s="15"/>
      <c r="W25" s="15"/>
      <c r="X25" s="15"/>
      <c r="Y25" s="15"/>
      <c r="Z25" s="15"/>
      <c r="AA25" s="15"/>
      <c r="AB25" s="15"/>
      <c r="AC25" s="15"/>
      <c r="AD25" s="15"/>
      <c r="AE25" s="15"/>
      <c r="AF25" s="15"/>
    </row>
    <row r="26" spans="1:32" s="6" customFormat="1" ht="28.5" x14ac:dyDescent="0.4">
      <c r="A26" s="351" t="s">
        <v>46</v>
      </c>
      <c r="B26" s="233"/>
      <c r="C26" s="233"/>
      <c r="D26" s="285"/>
      <c r="E26" s="67">
        <f t="shared" si="1"/>
        <v>0</v>
      </c>
      <c r="F26" s="223"/>
      <c r="G26" s="225"/>
      <c r="H26" s="234"/>
      <c r="I26" s="234"/>
      <c r="J26" s="226"/>
      <c r="K26" s="225"/>
      <c r="L26" s="234"/>
      <c r="M26" s="234"/>
      <c r="N26" s="23"/>
      <c r="O26" s="5"/>
      <c r="P26" s="5"/>
      <c r="Q26" s="5"/>
      <c r="R26" s="5"/>
      <c r="S26" s="5"/>
      <c r="T26" s="5"/>
      <c r="U26" s="5"/>
      <c r="V26" s="5"/>
      <c r="W26" s="5"/>
      <c r="X26" s="5"/>
      <c r="Y26" s="5"/>
      <c r="Z26" s="5"/>
      <c r="AA26" s="5"/>
      <c r="AB26" s="5"/>
      <c r="AC26" s="5"/>
      <c r="AD26" s="5"/>
      <c r="AE26" s="5"/>
      <c r="AF26" s="5"/>
    </row>
    <row r="27" spans="1:32" s="6" customFormat="1" ht="15" customHeight="1" x14ac:dyDescent="0.4">
      <c r="A27" s="63" t="s">
        <v>47</v>
      </c>
      <c r="B27" s="220"/>
      <c r="C27" s="220"/>
      <c r="D27" s="67"/>
      <c r="E27" s="67">
        <f t="shared" si="1"/>
        <v>0</v>
      </c>
      <c r="F27" s="223"/>
      <c r="G27" s="225"/>
      <c r="H27" s="222"/>
      <c r="I27" s="222"/>
      <c r="J27" s="226"/>
      <c r="K27" s="225"/>
      <c r="L27" s="222"/>
      <c r="M27" s="222"/>
      <c r="N27" s="23"/>
      <c r="O27" s="5"/>
      <c r="P27" s="5"/>
      <c r="Q27" s="5"/>
      <c r="R27" s="5"/>
      <c r="S27" s="5"/>
      <c r="T27" s="5"/>
      <c r="U27" s="5"/>
      <c r="V27" s="5"/>
      <c r="W27" s="5"/>
      <c r="X27" s="5"/>
      <c r="Y27" s="5"/>
      <c r="Z27" s="5"/>
      <c r="AA27" s="5"/>
      <c r="AB27" s="5"/>
      <c r="AC27" s="5"/>
      <c r="AD27" s="5"/>
      <c r="AE27" s="5"/>
      <c r="AF27" s="5"/>
    </row>
    <row r="28" spans="1:32" s="6" customFormat="1" ht="15" customHeight="1" x14ac:dyDescent="0.4">
      <c r="A28" s="63" t="s">
        <v>48</v>
      </c>
      <c r="B28" s="220"/>
      <c r="C28" s="220"/>
      <c r="D28" s="67"/>
      <c r="E28" s="67">
        <f t="shared" si="1"/>
        <v>0</v>
      </c>
      <c r="F28" s="223"/>
      <c r="G28" s="225"/>
      <c r="H28" s="222"/>
      <c r="I28" s="222"/>
      <c r="J28" s="226"/>
      <c r="K28" s="225"/>
      <c r="L28" s="222"/>
      <c r="M28" s="222"/>
      <c r="N28" s="23"/>
      <c r="O28" s="5"/>
      <c r="P28" s="5"/>
      <c r="Q28" s="5"/>
      <c r="R28" s="5"/>
      <c r="S28" s="5"/>
      <c r="T28" s="5"/>
      <c r="U28" s="5"/>
      <c r="V28" s="5"/>
      <c r="W28" s="5"/>
      <c r="X28" s="5"/>
      <c r="Y28" s="5"/>
      <c r="Z28" s="5"/>
      <c r="AA28" s="5"/>
      <c r="AB28" s="5"/>
      <c r="AC28" s="5"/>
      <c r="AD28" s="5"/>
      <c r="AE28" s="5"/>
      <c r="AF28" s="5"/>
    </row>
    <row r="29" spans="1:32" s="16" customFormat="1" ht="15.75" x14ac:dyDescent="0.4">
      <c r="A29" s="204" t="s">
        <v>49</v>
      </c>
      <c r="B29" s="158">
        <f>SUM(B25:B28)</f>
        <v>0</v>
      </c>
      <c r="C29" s="158">
        <f>SUM(C25:C28)</f>
        <v>0</v>
      </c>
      <c r="D29" s="286">
        <f>SUM(D25:D28)</f>
        <v>0</v>
      </c>
      <c r="E29" s="314">
        <f t="shared" si="1"/>
        <v>0</v>
      </c>
      <c r="F29" s="206">
        <f>SUM(F25:F28)</f>
        <v>0</v>
      </c>
      <c r="G29" s="225"/>
      <c r="H29" s="201">
        <f>SUM(H25:H28)</f>
        <v>0</v>
      </c>
      <c r="I29" s="201">
        <f>SUM(I25:I28)</f>
        <v>0</v>
      </c>
      <c r="J29" s="208"/>
      <c r="K29" s="225"/>
      <c r="L29" s="201">
        <f>SUM(L25:L28)</f>
        <v>0</v>
      </c>
      <c r="M29" s="201">
        <f>SUM(M25:M28)</f>
        <v>0</v>
      </c>
      <c r="N29" s="165"/>
      <c r="O29" s="15"/>
      <c r="P29" s="15"/>
      <c r="Q29" s="15"/>
      <c r="R29" s="15"/>
      <c r="S29" s="15"/>
      <c r="T29" s="15"/>
      <c r="U29" s="15"/>
      <c r="V29" s="15"/>
      <c r="W29" s="15"/>
      <c r="X29" s="15"/>
      <c r="Y29" s="15"/>
      <c r="Z29" s="15"/>
      <c r="AA29" s="15"/>
      <c r="AB29" s="15"/>
      <c r="AC29" s="15"/>
      <c r="AD29" s="15"/>
      <c r="AE29" s="15"/>
      <c r="AF29" s="15"/>
    </row>
    <row r="30" spans="1:32" s="16" customFormat="1" ht="17.25" customHeight="1" thickBot="1" x14ac:dyDescent="0.45">
      <c r="A30" s="205" t="s">
        <v>75</v>
      </c>
      <c r="B30" s="312">
        <f>+B12-B29</f>
        <v>0</v>
      </c>
      <c r="C30" s="312">
        <f>+C12-C29</f>
        <v>0</v>
      </c>
      <c r="D30" s="288">
        <f>+D12-D29</f>
        <v>0</v>
      </c>
      <c r="E30" s="315">
        <f t="shared" si="1"/>
        <v>0</v>
      </c>
      <c r="F30" s="207">
        <f>+F12-F29</f>
        <v>0</v>
      </c>
      <c r="G30" s="225"/>
      <c r="H30" s="313">
        <f>+H12-H29</f>
        <v>0</v>
      </c>
      <c r="I30" s="313">
        <f>+I12-I29</f>
        <v>0</v>
      </c>
      <c r="J30" s="209"/>
      <c r="K30" s="225"/>
      <c r="L30" s="313">
        <f>+L12-L29</f>
        <v>0</v>
      </c>
      <c r="M30" s="313">
        <f>+M12-M29</f>
        <v>0</v>
      </c>
      <c r="N30" s="165"/>
      <c r="O30" s="15"/>
      <c r="P30" s="15"/>
      <c r="Q30" s="15"/>
      <c r="R30" s="15"/>
      <c r="S30" s="15"/>
      <c r="T30" s="15"/>
      <c r="U30" s="15"/>
      <c r="V30" s="15"/>
      <c r="W30" s="15"/>
      <c r="X30" s="15"/>
      <c r="Y30" s="15"/>
      <c r="Z30" s="15"/>
      <c r="AA30" s="15"/>
      <c r="AB30" s="15"/>
      <c r="AC30" s="15"/>
      <c r="AD30" s="15"/>
      <c r="AE30" s="15"/>
      <c r="AF30" s="15"/>
    </row>
    <row r="31" spans="1:32" s="6" customFormat="1" ht="9" customHeight="1" thickTop="1" x14ac:dyDescent="0.4">
      <c r="A31" s="59"/>
      <c r="B31" s="235"/>
      <c r="C31" s="235"/>
      <c r="D31" s="316"/>
      <c r="E31" s="316"/>
      <c r="F31" s="237"/>
      <c r="G31" s="225"/>
      <c r="H31" s="236"/>
      <c r="I31" s="236"/>
      <c r="J31" s="238"/>
      <c r="K31" s="225"/>
      <c r="L31" s="236"/>
      <c r="M31" s="236"/>
      <c r="N31" s="29"/>
      <c r="O31" s="5"/>
      <c r="P31" s="5"/>
      <c r="Q31" s="5"/>
      <c r="R31" s="5"/>
      <c r="S31" s="5"/>
      <c r="T31" s="5"/>
      <c r="U31" s="5"/>
      <c r="V31" s="5"/>
      <c r="W31" s="5"/>
      <c r="X31" s="5"/>
      <c r="Y31" s="5"/>
      <c r="Z31" s="5"/>
      <c r="AA31" s="5"/>
      <c r="AB31" s="5"/>
      <c r="AC31" s="5"/>
      <c r="AD31" s="5"/>
      <c r="AE31" s="5"/>
      <c r="AF31" s="5"/>
    </row>
    <row r="32" spans="1:32" s="10" customFormat="1" ht="18" customHeight="1" x14ac:dyDescent="0.4">
      <c r="A32" s="242" t="s">
        <v>76</v>
      </c>
      <c r="B32" s="177"/>
      <c r="C32" s="310">
        <f>+B34</f>
        <v>0</v>
      </c>
      <c r="D32" s="173">
        <f>+B34</f>
        <v>0</v>
      </c>
      <c r="E32" s="70">
        <f>+D32</f>
        <v>0</v>
      </c>
      <c r="F32" s="180" t="e">
        <f>+#REF!</f>
        <v>#REF!</v>
      </c>
      <c r="G32" s="225"/>
      <c r="H32" s="178" cm="1">
        <f t="array" ref="H32">_xlfn.SWITCH(LEFT(A2,7),"2000101",0,"2000102",0,"2000103",0,"2000104",0,"201 ATT",0,"600 UW ",19130446,C34)</f>
        <v>0</v>
      </c>
      <c r="I32" s="178">
        <f>+H34</f>
        <v>0</v>
      </c>
      <c r="J32" s="175"/>
      <c r="K32" s="225"/>
      <c r="L32" s="178" cm="1">
        <f t="array" ref="L32">_xlfn.SWITCH(LEFT(A2,7),"2000101",0,"2000102",0,"2000103",0,"2000104",0,"201 ATT",0,I34)</f>
        <v>0</v>
      </c>
      <c r="M32" s="178">
        <f>+L34</f>
        <v>0</v>
      </c>
      <c r="N32" s="176"/>
      <c r="O32" s="9"/>
      <c r="P32" s="9"/>
      <c r="Q32" s="9"/>
      <c r="R32" s="9"/>
      <c r="S32" s="9"/>
      <c r="T32" s="9"/>
      <c r="U32" s="9"/>
      <c r="V32" s="9"/>
      <c r="W32" s="9"/>
      <c r="X32" s="9"/>
      <c r="Y32" s="9"/>
      <c r="Z32" s="9"/>
      <c r="AA32" s="9"/>
      <c r="AB32" s="9"/>
      <c r="AC32" s="9"/>
      <c r="AD32" s="9"/>
      <c r="AE32" s="9"/>
      <c r="AF32" s="9"/>
    </row>
    <row r="33" spans="1:32" s="66" customFormat="1" ht="15.75" x14ac:dyDescent="0.45">
      <c r="A33" s="179" t="s">
        <v>75</v>
      </c>
      <c r="B33" s="183">
        <f>+B30</f>
        <v>0</v>
      </c>
      <c r="C33" s="311">
        <f>+C30</f>
        <v>0</v>
      </c>
      <c r="D33" s="174">
        <f>+D30</f>
        <v>0</v>
      </c>
      <c r="E33" s="67">
        <f>+E30</f>
        <v>0</v>
      </c>
      <c r="F33" s="181">
        <f>+F30</f>
        <v>0</v>
      </c>
      <c r="G33" s="239"/>
      <c r="H33" s="184">
        <f>+H30</f>
        <v>0</v>
      </c>
      <c r="I33" s="184">
        <f>+I30</f>
        <v>0</v>
      </c>
      <c r="J33" s="182"/>
      <c r="K33" s="239"/>
      <c r="L33" s="184">
        <f>+L30</f>
        <v>0</v>
      </c>
      <c r="M33" s="184">
        <f>+M30</f>
        <v>0</v>
      </c>
      <c r="N33" s="64"/>
      <c r="O33" s="65"/>
      <c r="P33" s="65"/>
      <c r="Q33" s="65"/>
      <c r="R33" s="65"/>
      <c r="S33" s="65"/>
      <c r="T33" s="65"/>
      <c r="U33" s="65"/>
      <c r="V33" s="65"/>
      <c r="W33" s="65"/>
      <c r="X33" s="65"/>
      <c r="Y33" s="65"/>
      <c r="Z33" s="65"/>
      <c r="AA33" s="65"/>
      <c r="AB33" s="65"/>
      <c r="AC33" s="65"/>
      <c r="AD33" s="65"/>
      <c r="AE33" s="65"/>
      <c r="AF33" s="65"/>
    </row>
    <row r="34" spans="1:32" s="6" customFormat="1" ht="15.75" x14ac:dyDescent="0.45">
      <c r="A34" s="170" t="s">
        <v>78</v>
      </c>
      <c r="B34" s="177">
        <f>+B32+B33</f>
        <v>0</v>
      </c>
      <c r="C34" s="177">
        <f>+C32+C33</f>
        <v>0</v>
      </c>
      <c r="D34" s="173">
        <f>+D32+D33</f>
        <v>0</v>
      </c>
      <c r="E34" s="70">
        <f>+E32+E33</f>
        <v>0</v>
      </c>
      <c r="F34" s="180" t="e">
        <f>+F32+F33</f>
        <v>#REF!</v>
      </c>
      <c r="G34" s="225"/>
      <c r="H34" s="178">
        <f>+H32+H33</f>
        <v>0</v>
      </c>
      <c r="I34" s="178">
        <f>+I32+I33</f>
        <v>0</v>
      </c>
      <c r="J34" s="175"/>
      <c r="K34" s="225"/>
      <c r="L34" s="178">
        <f>+L32+L33</f>
        <v>0</v>
      </c>
      <c r="M34" s="178">
        <f>+M32+M33</f>
        <v>0</v>
      </c>
      <c r="N34" s="29"/>
      <c r="O34" s="5"/>
      <c r="P34" s="65"/>
      <c r="Q34" s="65"/>
      <c r="R34" s="65"/>
      <c r="S34" s="65"/>
      <c r="T34" s="65"/>
      <c r="U34" s="5"/>
      <c r="V34" s="5"/>
      <c r="W34" s="5"/>
      <c r="X34" s="5"/>
      <c r="Y34" s="5"/>
      <c r="Z34" s="5"/>
      <c r="AA34" s="5"/>
      <c r="AB34" s="5"/>
      <c r="AC34" s="5"/>
      <c r="AD34" s="5"/>
      <c r="AE34" s="5"/>
      <c r="AF34" s="5"/>
    </row>
    <row r="35" spans="1:32" x14ac:dyDescent="0.35">
      <c r="B35" s="18"/>
      <c r="C35" s="18"/>
    </row>
    <row r="36" spans="1:32" ht="13.9" x14ac:dyDescent="0.4">
      <c r="A36" s="155"/>
    </row>
    <row r="37" spans="1:32" x14ac:dyDescent="0.35">
      <c r="B37" s="154"/>
      <c r="C37" s="154"/>
      <c r="D37" s="154"/>
      <c r="E37" s="154"/>
      <c r="F37" s="154"/>
      <c r="G37" s="154"/>
      <c r="H37" s="154"/>
      <c r="I37" s="154"/>
      <c r="J37" s="154"/>
      <c r="K37" s="154"/>
      <c r="L37" s="154"/>
      <c r="M37" s="154"/>
    </row>
    <row r="38" spans="1:32" x14ac:dyDescent="0.35">
      <c r="A38" s="154"/>
      <c r="B38" s="154"/>
      <c r="C38" s="154"/>
      <c r="D38" s="154"/>
      <c r="E38" s="154"/>
      <c r="F38" s="154"/>
      <c r="G38" s="154"/>
      <c r="H38" s="154"/>
      <c r="I38" s="154"/>
      <c r="J38" s="154"/>
      <c r="K38" s="154"/>
      <c r="L38" s="154"/>
      <c r="M38" s="154"/>
    </row>
  </sheetData>
  <protectedRanges>
    <protectedRange sqref="A35:A36 A38:A230 B35:XFD230" name="Range3"/>
    <protectedRange sqref="L26:M28 F11 F16:F23 H26:I28 H11:I11 L10:M11 H10 H16:I23 L16:M23 F26:F28" name="UnitEntry"/>
    <protectedRange sqref="O1:IJ1 O3:IJ1048576" name="Range2"/>
    <protectedRange sqref="I10 F10" name="UnitEntry_4"/>
    <protectedRange sqref="O2:IJ2" name="Range2_1"/>
  </protectedRanges>
  <mergeCells count="7">
    <mergeCell ref="A2:J2"/>
    <mergeCell ref="A3:E3"/>
    <mergeCell ref="L6:M6"/>
    <mergeCell ref="H6:I6"/>
    <mergeCell ref="A4:M4"/>
    <mergeCell ref="A5:M5"/>
    <mergeCell ref="B6:E6"/>
  </mergeCells>
  <dataValidations count="1">
    <dataValidation type="decimal" allowBlank="1" showInputMessage="1" showErrorMessage="1" error="You must enter a numerical value in this cell" sqref="F10:M30" xr:uid="{00000000-0002-0000-0400-000000000000}">
      <formula1>-1E+32</formula1>
      <formula2>1E+31</formula2>
    </dataValidation>
  </dataValidations>
  <pageMargins left="0.25" right="0.25" top="0.13" bottom="0.14000000000000001" header="0" footer="0"/>
  <pageSetup scale="7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5A08C-E2D7-4E48-9D3D-9C104F1A2D89}">
  <sheetPr codeName="Sheet10">
    <tabColor rgb="FF7030A0"/>
    <pageSetUpPr fitToPage="1"/>
  </sheetPr>
  <dimension ref="A1:AF39"/>
  <sheetViews>
    <sheetView topLeftCell="B16" zoomScaleNormal="100" zoomScaleSheetLayoutView="100" workbookViewId="0">
      <selection activeCell="L36" sqref="L36"/>
    </sheetView>
  </sheetViews>
  <sheetFormatPr defaultColWidth="9.1328125" defaultRowHeight="12.75" x14ac:dyDescent="0.35"/>
  <cols>
    <col min="1" max="1" width="42.1328125" style="1" customWidth="1"/>
    <col min="2" max="5" width="16.53125" style="1" customWidth="1"/>
    <col min="6" max="6" width="16.53125" style="1" hidden="1" customWidth="1"/>
    <col min="7" max="7" width="1.86328125" style="1" customWidth="1"/>
    <col min="8" max="8" width="16.53125" style="1" customWidth="1"/>
    <col min="9" max="9" width="17" style="1" customWidth="1"/>
    <col min="10" max="10" width="16.53125" style="1" hidden="1" customWidth="1"/>
    <col min="11" max="11" width="1.86328125" style="1" customWidth="1"/>
    <col min="12" max="13" width="16.53125" style="1" customWidth="1"/>
    <col min="14" max="14" width="0" style="1" hidden="1" customWidth="1"/>
    <col min="15" max="15" width="9.1328125" style="1"/>
    <col min="16" max="19" width="10.46484375" style="1" bestFit="1" customWidth="1"/>
    <col min="20" max="16384" width="9.1328125" style="1"/>
  </cols>
  <sheetData>
    <row r="1" spans="1:32" ht="18" x14ac:dyDescent="0.4">
      <c r="A1" s="17"/>
      <c r="B1" s="17"/>
      <c r="C1" s="17"/>
      <c r="E1" s="17"/>
      <c r="F1" s="17"/>
      <c r="G1" s="17"/>
      <c r="H1" s="17"/>
      <c r="I1" s="17"/>
      <c r="J1" s="2"/>
      <c r="K1" s="17"/>
      <c r="L1" s="2"/>
      <c r="M1" s="2"/>
      <c r="N1" s="3"/>
      <c r="O1" s="3"/>
      <c r="P1" s="3"/>
      <c r="Q1" s="3"/>
      <c r="R1" s="3"/>
      <c r="S1" s="3"/>
      <c r="T1" s="3"/>
      <c r="U1" s="3"/>
      <c r="V1" s="3"/>
      <c r="W1" s="3"/>
      <c r="X1" s="3"/>
      <c r="Y1" s="3"/>
      <c r="Z1" s="3"/>
      <c r="AA1" s="3"/>
      <c r="AB1" s="3"/>
      <c r="AC1" s="3"/>
      <c r="AD1" s="3"/>
      <c r="AE1" s="3"/>
    </row>
    <row r="2" spans="1:32" s="17" customFormat="1" ht="15" x14ac:dyDescent="0.4">
      <c r="A2" s="356"/>
      <c r="B2" s="357"/>
      <c r="C2" s="357"/>
      <c r="D2" s="357"/>
      <c r="E2" s="357"/>
      <c r="F2" s="357"/>
      <c r="G2" s="357"/>
      <c r="H2" s="357"/>
      <c r="I2" s="357"/>
      <c r="J2" s="357"/>
    </row>
    <row r="3" spans="1:32" ht="14.25" x14ac:dyDescent="0.35">
      <c r="A3" s="366"/>
      <c r="B3" s="366"/>
      <c r="C3" s="366"/>
      <c r="D3" s="366"/>
      <c r="E3" s="366"/>
      <c r="F3" s="81"/>
      <c r="G3" s="21"/>
      <c r="H3" s="81"/>
      <c r="I3" s="81"/>
      <c r="J3" s="81"/>
      <c r="K3" s="21"/>
      <c r="L3" s="81"/>
      <c r="M3" s="81"/>
      <c r="N3" s="3"/>
      <c r="O3" s="3"/>
      <c r="P3" s="3"/>
      <c r="Q3" s="3"/>
      <c r="R3" s="3"/>
      <c r="S3" s="3"/>
      <c r="T3" s="3"/>
      <c r="U3" s="3"/>
      <c r="V3" s="3"/>
      <c r="W3" s="3"/>
      <c r="X3" s="3"/>
      <c r="Y3" s="3"/>
      <c r="Z3" s="3"/>
      <c r="AA3" s="3"/>
      <c r="AB3" s="3"/>
      <c r="AC3" s="3"/>
      <c r="AD3" s="3"/>
      <c r="AE3" s="3"/>
    </row>
    <row r="4" spans="1:32" ht="83.25" customHeight="1" x14ac:dyDescent="0.35">
      <c r="A4" s="370" t="s">
        <v>79</v>
      </c>
      <c r="B4" s="370"/>
      <c r="C4" s="370"/>
      <c r="D4" s="370"/>
      <c r="E4" s="370"/>
      <c r="F4" s="370"/>
      <c r="G4" s="370"/>
      <c r="H4" s="370"/>
      <c r="I4" s="370"/>
      <c r="J4" s="370"/>
      <c r="K4" s="370"/>
      <c r="L4" s="370"/>
      <c r="M4" s="370"/>
      <c r="N4" s="3"/>
      <c r="O4" s="3"/>
      <c r="P4" s="3"/>
      <c r="Q4" s="3"/>
      <c r="R4" s="3"/>
      <c r="S4" s="3"/>
      <c r="T4" s="3"/>
      <c r="U4" s="3"/>
      <c r="V4" s="3"/>
      <c r="W4" s="3"/>
      <c r="X4" s="3"/>
      <c r="Y4" s="3"/>
      <c r="Z4" s="3"/>
      <c r="AA4" s="3"/>
      <c r="AB4" s="3"/>
      <c r="AC4" s="3"/>
      <c r="AD4" s="3"/>
      <c r="AE4" s="3"/>
    </row>
    <row r="5" spans="1:32" ht="53.75" customHeight="1" x14ac:dyDescent="0.35">
      <c r="A5" s="369" t="s">
        <v>215</v>
      </c>
      <c r="B5" s="371"/>
      <c r="C5" s="371"/>
      <c r="D5" s="371"/>
      <c r="E5" s="371"/>
      <c r="F5" s="371"/>
      <c r="G5" s="371"/>
      <c r="H5" s="371"/>
      <c r="I5" s="371"/>
      <c r="J5" s="371"/>
      <c r="K5" s="371"/>
      <c r="L5" s="371"/>
      <c r="M5" s="371"/>
      <c r="N5" s="3"/>
      <c r="O5" s="3"/>
      <c r="P5" s="3"/>
      <c r="Q5" s="3"/>
      <c r="R5" s="3"/>
      <c r="S5" s="3"/>
      <c r="T5" s="3"/>
      <c r="U5" s="3"/>
      <c r="V5" s="3"/>
      <c r="W5" s="3"/>
      <c r="X5" s="3"/>
      <c r="Y5" s="3"/>
      <c r="Z5" s="3"/>
      <c r="AA5" s="3"/>
      <c r="AB5" s="3"/>
      <c r="AC5" s="3"/>
      <c r="AD5" s="3"/>
      <c r="AE5" s="3"/>
    </row>
    <row r="6" spans="1:32" s="6" customFormat="1" ht="15" customHeight="1" x14ac:dyDescent="0.4">
      <c r="A6" s="4"/>
      <c r="B6" s="358" t="s">
        <v>2</v>
      </c>
      <c r="C6" s="358"/>
      <c r="D6" s="358"/>
      <c r="E6" s="358"/>
      <c r="F6" s="157"/>
      <c r="G6" s="20"/>
      <c r="H6" s="359" t="s">
        <v>3</v>
      </c>
      <c r="I6" s="360"/>
      <c r="J6" s="22"/>
      <c r="K6" s="20"/>
      <c r="L6" s="359" t="s">
        <v>4</v>
      </c>
      <c r="M6" s="360"/>
      <c r="N6" s="22"/>
      <c r="O6" s="5"/>
      <c r="P6" s="5"/>
      <c r="Q6" s="5"/>
      <c r="R6" s="5"/>
      <c r="S6" s="5"/>
      <c r="T6" s="5"/>
      <c r="U6" s="5"/>
      <c r="V6" s="5"/>
      <c r="W6" s="5"/>
      <c r="X6" s="5"/>
      <c r="Y6" s="5"/>
      <c r="Z6" s="5"/>
      <c r="AA6" s="5"/>
      <c r="AB6" s="5"/>
      <c r="AC6" s="5"/>
      <c r="AD6" s="5"/>
      <c r="AE6" s="5"/>
      <c r="AF6" s="5"/>
    </row>
    <row r="7" spans="1:32" s="6" customFormat="1" ht="46.5" customHeight="1" x14ac:dyDescent="0.4">
      <c r="A7" s="7"/>
      <c r="B7" s="19" t="s">
        <v>5</v>
      </c>
      <c r="C7" s="19" t="s">
        <v>6</v>
      </c>
      <c r="D7" s="150" t="s">
        <v>7</v>
      </c>
      <c r="E7" s="150" t="s">
        <v>8</v>
      </c>
      <c r="F7" s="19" t="s">
        <v>9</v>
      </c>
      <c r="G7" s="8"/>
      <c r="H7" s="19" t="s">
        <v>10</v>
      </c>
      <c r="I7" s="19" t="s">
        <v>11</v>
      </c>
      <c r="J7" s="19" t="s">
        <v>9</v>
      </c>
      <c r="K7" s="8"/>
      <c r="L7" s="19" t="s">
        <v>12</v>
      </c>
      <c r="M7" s="19" t="s">
        <v>13</v>
      </c>
      <c r="N7" s="19" t="s">
        <v>9</v>
      </c>
      <c r="O7" s="5"/>
      <c r="P7" s="5"/>
      <c r="Q7" s="5"/>
      <c r="R7" s="5"/>
      <c r="S7" s="5"/>
      <c r="T7" s="5"/>
      <c r="U7" s="5"/>
      <c r="V7" s="5"/>
      <c r="W7" s="5"/>
      <c r="X7" s="5"/>
      <c r="Y7" s="5"/>
      <c r="Z7" s="5"/>
      <c r="AA7" s="5"/>
      <c r="AB7" s="5"/>
      <c r="AC7" s="5"/>
      <c r="AD7" s="5"/>
      <c r="AE7" s="5"/>
      <c r="AF7" s="5"/>
    </row>
    <row r="8" spans="1:32" s="6" customFormat="1" ht="15" customHeight="1" x14ac:dyDescent="0.4">
      <c r="A8" s="350" t="s">
        <v>14</v>
      </c>
      <c r="B8" s="210"/>
      <c r="C8" s="210"/>
      <c r="D8" s="212"/>
      <c r="E8" s="212"/>
      <c r="F8" s="213"/>
      <c r="G8" s="211"/>
      <c r="H8" s="210"/>
      <c r="I8" s="210"/>
      <c r="J8" s="210"/>
      <c r="K8" s="211"/>
      <c r="L8" s="210"/>
      <c r="M8" s="210"/>
      <c r="N8" s="25"/>
      <c r="O8" s="5"/>
      <c r="P8" s="5"/>
      <c r="Q8" s="5"/>
      <c r="R8" s="5"/>
      <c r="S8" s="5"/>
      <c r="T8" s="5"/>
      <c r="U8" s="5"/>
      <c r="V8" s="5"/>
      <c r="W8" s="5"/>
      <c r="X8" s="5"/>
      <c r="Y8" s="5"/>
      <c r="Z8" s="5"/>
      <c r="AA8" s="5"/>
      <c r="AB8" s="5"/>
      <c r="AC8" s="5"/>
      <c r="AD8" s="5"/>
      <c r="AE8" s="5"/>
      <c r="AF8" s="5"/>
    </row>
    <row r="9" spans="1:32" s="6" customFormat="1" ht="15" customHeight="1" x14ac:dyDescent="0.4">
      <c r="A9" s="353" t="s">
        <v>81</v>
      </c>
      <c r="B9" s="214"/>
      <c r="C9" s="214"/>
      <c r="D9" s="70"/>
      <c r="E9" s="70"/>
      <c r="F9" s="213"/>
      <c r="G9" s="211"/>
      <c r="H9" s="210"/>
      <c r="I9" s="210"/>
      <c r="J9" s="210"/>
      <c r="K9" s="211"/>
      <c r="L9" s="210"/>
      <c r="M9" s="210"/>
      <c r="N9" s="25"/>
      <c r="O9" s="5"/>
      <c r="P9" s="5"/>
      <c r="Q9" s="5"/>
      <c r="R9" s="5"/>
      <c r="S9" s="5"/>
      <c r="T9" s="5"/>
      <c r="U9" s="5"/>
      <c r="V9" s="5"/>
      <c r="W9" s="5"/>
      <c r="X9" s="5"/>
      <c r="Y9" s="5"/>
      <c r="Z9" s="5"/>
      <c r="AA9" s="5"/>
      <c r="AB9" s="5"/>
      <c r="AC9" s="5"/>
      <c r="AD9" s="5"/>
      <c r="AE9" s="5"/>
      <c r="AF9" s="5"/>
    </row>
    <row r="10" spans="1:32" s="10" customFormat="1" ht="15" customHeight="1" x14ac:dyDescent="0.4">
      <c r="A10" s="349" t="s">
        <v>21</v>
      </c>
      <c r="B10" s="214"/>
      <c r="C10" s="214"/>
      <c r="D10" s="70"/>
      <c r="E10" s="70">
        <f>+C10-D10</f>
        <v>0</v>
      </c>
      <c r="F10" s="217"/>
      <c r="G10" s="215"/>
      <c r="H10" s="218"/>
      <c r="I10" s="216"/>
      <c r="J10" s="219"/>
      <c r="K10" s="215"/>
      <c r="L10" s="218"/>
      <c r="M10" s="218"/>
      <c r="N10" s="23"/>
      <c r="O10" s="9"/>
      <c r="P10" s="9"/>
      <c r="Q10" s="9"/>
      <c r="R10" s="9"/>
      <c r="S10" s="9"/>
      <c r="T10" s="9"/>
      <c r="U10" s="9"/>
      <c r="V10" s="9"/>
      <c r="W10" s="9"/>
      <c r="X10" s="9"/>
      <c r="Y10" s="9"/>
      <c r="Z10" s="9"/>
      <c r="AA10" s="9"/>
      <c r="AB10" s="9"/>
      <c r="AC10" s="9"/>
      <c r="AD10" s="9"/>
      <c r="AE10" s="9"/>
      <c r="AF10" s="9"/>
    </row>
    <row r="11" spans="1:32" s="10" customFormat="1" ht="15" customHeight="1" x14ac:dyDescent="0.4">
      <c r="A11" s="349" t="s">
        <v>22</v>
      </c>
      <c r="B11" s="220"/>
      <c r="C11" s="220"/>
      <c r="D11" s="67"/>
      <c r="E11" s="67">
        <f t="shared" ref="E11:E12" si="0">+C11-D11</f>
        <v>0</v>
      </c>
      <c r="F11" s="223"/>
      <c r="G11" s="221"/>
      <c r="H11" s="222"/>
      <c r="I11" s="222"/>
      <c r="J11" s="224"/>
      <c r="K11" s="221"/>
      <c r="L11" s="222"/>
      <c r="M11" s="222"/>
      <c r="N11" s="23"/>
      <c r="O11" s="9"/>
      <c r="P11" s="9"/>
      <c r="Q11" s="9"/>
      <c r="R11" s="9"/>
      <c r="S11" s="9"/>
      <c r="T11" s="9"/>
      <c r="U11" s="9"/>
      <c r="V11" s="9"/>
      <c r="W11" s="9"/>
      <c r="X11" s="9"/>
      <c r="Y11" s="9"/>
      <c r="Z11" s="9"/>
      <c r="AA11" s="9"/>
      <c r="AB11" s="9"/>
      <c r="AC11" s="9"/>
      <c r="AD11" s="9"/>
      <c r="AE11" s="9"/>
      <c r="AF11" s="9"/>
    </row>
    <row r="12" spans="1:32" s="31" customFormat="1" ht="15" customHeight="1" x14ac:dyDescent="0.4">
      <c r="A12" s="60" t="s">
        <v>80</v>
      </c>
      <c r="B12" s="158">
        <f>SUM(B10:B11)</f>
        <v>0</v>
      </c>
      <c r="C12" s="158">
        <f>SUM(C10:C11)</f>
        <v>0</v>
      </c>
      <c r="D12" s="282">
        <f>SUM(D10:D11)</f>
        <v>0</v>
      </c>
      <c r="E12" s="282">
        <f t="shared" si="0"/>
        <v>0</v>
      </c>
      <c r="F12" s="200">
        <f>SUM(F10:F11)</f>
        <v>0</v>
      </c>
      <c r="G12" s="225"/>
      <c r="H12" s="201">
        <f>SUM(H10:H11)</f>
        <v>0</v>
      </c>
      <c r="I12" s="201">
        <f>SUM(I10:I11)</f>
        <v>0</v>
      </c>
      <c r="J12" s="199">
        <f>SUM(J10:J11)</f>
        <v>0</v>
      </c>
      <c r="K12" s="225"/>
      <c r="L12" s="201">
        <f>SUM(L10:L11)</f>
        <v>0</v>
      </c>
      <c r="M12" s="201">
        <f>SUM(M10:M11)</f>
        <v>0</v>
      </c>
      <c r="N12" s="165"/>
      <c r="O12" s="30"/>
      <c r="P12" s="30"/>
      <c r="Q12" s="30"/>
      <c r="R12" s="30"/>
      <c r="S12" s="30"/>
      <c r="T12" s="30"/>
      <c r="U12" s="30"/>
      <c r="V12" s="30"/>
      <c r="W12" s="30"/>
      <c r="X12" s="30"/>
      <c r="Y12" s="30"/>
      <c r="Z12" s="30"/>
      <c r="AA12" s="30"/>
      <c r="AB12" s="30"/>
      <c r="AC12" s="30"/>
      <c r="AD12" s="30"/>
      <c r="AE12" s="30"/>
      <c r="AF12" s="30"/>
    </row>
    <row r="13" spans="1:32" s="10" customFormat="1" ht="15" customHeight="1" x14ac:dyDescent="0.4">
      <c r="A13" s="349"/>
      <c r="B13" s="214"/>
      <c r="C13" s="214"/>
      <c r="D13" s="70"/>
      <c r="E13" s="70"/>
      <c r="F13" s="213"/>
      <c r="G13" s="225"/>
      <c r="H13" s="227"/>
      <c r="I13" s="227"/>
      <c r="J13" s="227"/>
      <c r="K13" s="225"/>
      <c r="L13" s="227"/>
      <c r="M13" s="227"/>
      <c r="N13" s="25"/>
      <c r="O13" s="9"/>
      <c r="P13" s="30"/>
      <c r="Q13" s="30"/>
      <c r="R13" s="30"/>
      <c r="S13" s="30"/>
      <c r="T13" s="9"/>
      <c r="U13" s="9"/>
      <c r="V13" s="9"/>
      <c r="W13" s="9"/>
      <c r="X13" s="9"/>
      <c r="Y13" s="9"/>
      <c r="Z13" s="9"/>
      <c r="AA13" s="9"/>
      <c r="AB13" s="9"/>
      <c r="AC13" s="9"/>
      <c r="AD13" s="9"/>
      <c r="AE13" s="9"/>
      <c r="AF13" s="9"/>
    </row>
    <row r="14" spans="1:32" s="6" customFormat="1" ht="15.75" x14ac:dyDescent="0.4">
      <c r="A14" s="350" t="s">
        <v>34</v>
      </c>
      <c r="B14" s="214"/>
      <c r="C14" s="214"/>
      <c r="D14" s="70"/>
      <c r="E14" s="70"/>
      <c r="F14" s="213"/>
      <c r="G14" s="225"/>
      <c r="H14" s="227"/>
      <c r="I14" s="227"/>
      <c r="J14" s="227"/>
      <c r="K14" s="225"/>
      <c r="L14" s="227"/>
      <c r="M14" s="227"/>
      <c r="N14" s="25"/>
      <c r="O14" s="5"/>
      <c r="P14" s="30"/>
      <c r="Q14" s="30"/>
      <c r="R14" s="30"/>
      <c r="S14" s="30"/>
      <c r="T14" s="5"/>
      <c r="U14" s="5"/>
      <c r="V14" s="5"/>
      <c r="W14" s="5"/>
      <c r="X14" s="5"/>
      <c r="Y14" s="5"/>
      <c r="Z14" s="5"/>
      <c r="AA14" s="5"/>
      <c r="AB14" s="5"/>
      <c r="AC14" s="5"/>
      <c r="AD14" s="5"/>
      <c r="AE14" s="5"/>
      <c r="AF14" s="5"/>
    </row>
    <row r="15" spans="1:32" s="12" customFormat="1" ht="15" customHeight="1" x14ac:dyDescent="0.4">
      <c r="A15" s="58" t="s">
        <v>35</v>
      </c>
      <c r="B15" s="214"/>
      <c r="C15" s="214"/>
      <c r="D15" s="70"/>
      <c r="E15" s="70"/>
      <c r="F15" s="213"/>
      <c r="G15" s="225"/>
      <c r="H15" s="227"/>
      <c r="I15" s="227"/>
      <c r="J15" s="227"/>
      <c r="K15" s="225"/>
      <c r="L15" s="227"/>
      <c r="M15" s="227"/>
      <c r="N15" s="25"/>
      <c r="O15" s="11"/>
      <c r="P15" s="30"/>
      <c r="Q15" s="30"/>
      <c r="R15" s="30"/>
      <c r="S15" s="30"/>
      <c r="T15" s="11"/>
      <c r="U15" s="11"/>
      <c r="V15" s="11"/>
      <c r="W15" s="11"/>
      <c r="X15" s="11"/>
      <c r="Y15" s="11"/>
      <c r="Z15" s="11"/>
      <c r="AA15" s="11"/>
      <c r="AB15" s="11"/>
      <c r="AC15" s="11"/>
      <c r="AD15" s="11"/>
      <c r="AE15" s="11"/>
      <c r="AF15" s="11"/>
    </row>
    <row r="16" spans="1:32" s="14" customFormat="1" ht="15" customHeight="1" x14ac:dyDescent="0.4">
      <c r="A16" s="349" t="s">
        <v>36</v>
      </c>
      <c r="B16" s="214"/>
      <c r="C16" s="214"/>
      <c r="D16" s="70"/>
      <c r="E16" s="70">
        <f t="shared" ref="E16:E30" si="1">+C16-D16</f>
        <v>0</v>
      </c>
      <c r="F16" s="229"/>
      <c r="G16" s="225"/>
      <c r="H16" s="228"/>
      <c r="I16" s="228"/>
      <c r="J16" s="230"/>
      <c r="K16" s="225"/>
      <c r="L16" s="228"/>
      <c r="M16" s="228"/>
      <c r="N16" s="23"/>
      <c r="O16" s="13"/>
      <c r="P16" s="30"/>
      <c r="Q16" s="30"/>
      <c r="R16" s="30"/>
      <c r="S16" s="30"/>
      <c r="T16" s="13"/>
      <c r="U16" s="13"/>
      <c r="V16" s="13"/>
      <c r="W16" s="13"/>
      <c r="X16" s="13"/>
      <c r="Y16" s="13"/>
      <c r="Z16" s="13"/>
      <c r="AA16" s="13"/>
      <c r="AB16" s="13"/>
      <c r="AC16" s="13"/>
      <c r="AD16" s="13"/>
      <c r="AE16" s="13"/>
      <c r="AF16" s="13"/>
    </row>
    <row r="17" spans="1:32" s="14" customFormat="1" ht="15" customHeight="1" x14ac:dyDescent="0.4">
      <c r="A17" s="349" t="s">
        <v>37</v>
      </c>
      <c r="B17" s="220"/>
      <c r="C17" s="220"/>
      <c r="D17" s="67"/>
      <c r="E17" s="67">
        <f t="shared" si="1"/>
        <v>0</v>
      </c>
      <c r="F17" s="223"/>
      <c r="G17" s="225"/>
      <c r="H17" s="222"/>
      <c r="I17" s="222"/>
      <c r="J17" s="226"/>
      <c r="K17" s="225"/>
      <c r="L17" s="222"/>
      <c r="M17" s="222"/>
      <c r="N17" s="23"/>
      <c r="O17" s="13"/>
      <c r="P17" s="30"/>
      <c r="Q17" s="30"/>
      <c r="R17" s="30"/>
      <c r="S17" s="30"/>
      <c r="T17" s="13"/>
      <c r="U17" s="13"/>
      <c r="V17" s="13"/>
      <c r="W17" s="13"/>
      <c r="X17" s="13"/>
      <c r="Y17" s="13"/>
      <c r="Z17" s="13"/>
      <c r="AA17" s="13"/>
      <c r="AB17" s="13"/>
      <c r="AC17" s="13"/>
      <c r="AD17" s="13"/>
      <c r="AE17" s="13"/>
      <c r="AF17" s="13"/>
    </row>
    <row r="18" spans="1:32" s="14" customFormat="1" ht="15" customHeight="1" x14ac:dyDescent="0.4">
      <c r="A18" s="349" t="s">
        <v>38</v>
      </c>
      <c r="B18" s="220"/>
      <c r="C18" s="220"/>
      <c r="D18" s="67"/>
      <c r="E18" s="67">
        <f t="shared" si="1"/>
        <v>0</v>
      </c>
      <c r="F18" s="223"/>
      <c r="G18" s="225"/>
      <c r="H18" s="222"/>
      <c r="I18" s="222"/>
      <c r="J18" s="226"/>
      <c r="K18" s="225"/>
      <c r="L18" s="222"/>
      <c r="M18" s="222"/>
      <c r="N18" s="23"/>
      <c r="O18" s="13"/>
      <c r="P18" s="30"/>
      <c r="Q18" s="30"/>
      <c r="R18" s="30"/>
      <c r="S18" s="30"/>
      <c r="T18" s="13"/>
      <c r="U18" s="13"/>
      <c r="V18" s="13"/>
      <c r="W18" s="13"/>
      <c r="X18" s="13"/>
      <c r="Y18" s="13"/>
      <c r="Z18" s="13"/>
      <c r="AA18" s="13"/>
      <c r="AB18" s="13"/>
      <c r="AC18" s="13"/>
      <c r="AD18" s="13"/>
      <c r="AE18" s="13"/>
      <c r="AF18" s="13"/>
    </row>
    <row r="19" spans="1:32" s="14" customFormat="1" ht="15" customHeight="1" x14ac:dyDescent="0.4">
      <c r="A19" s="349" t="s">
        <v>39</v>
      </c>
      <c r="B19" s="220"/>
      <c r="C19" s="220"/>
      <c r="D19" s="67"/>
      <c r="E19" s="67">
        <f t="shared" si="1"/>
        <v>0</v>
      </c>
      <c r="F19" s="223"/>
      <c r="G19" s="225"/>
      <c r="H19" s="222"/>
      <c r="I19" s="222"/>
      <c r="J19" s="226"/>
      <c r="K19" s="225"/>
      <c r="L19" s="222"/>
      <c r="M19" s="222"/>
      <c r="N19" s="23"/>
      <c r="O19" s="13"/>
      <c r="P19" s="30"/>
      <c r="Q19" s="30"/>
      <c r="R19" s="30"/>
      <c r="S19" s="30"/>
      <c r="T19" s="13"/>
      <c r="U19" s="13"/>
      <c r="V19" s="13"/>
      <c r="W19" s="13"/>
      <c r="X19" s="13"/>
      <c r="Y19" s="13"/>
      <c r="Z19" s="13"/>
      <c r="AA19" s="13"/>
      <c r="AB19" s="13"/>
      <c r="AC19" s="13"/>
      <c r="AD19" s="13"/>
      <c r="AE19" s="13"/>
      <c r="AF19" s="13"/>
    </row>
    <row r="20" spans="1:32" s="14" customFormat="1" ht="15" customHeight="1" x14ac:dyDescent="0.4">
      <c r="A20" s="349" t="s">
        <v>40</v>
      </c>
      <c r="B20" s="220"/>
      <c r="C20" s="220"/>
      <c r="D20" s="67"/>
      <c r="E20" s="67">
        <f t="shared" si="1"/>
        <v>0</v>
      </c>
      <c r="F20" s="223"/>
      <c r="G20" s="225"/>
      <c r="H20" s="222"/>
      <c r="I20" s="222"/>
      <c r="J20" s="226"/>
      <c r="K20" s="225"/>
      <c r="L20" s="222"/>
      <c r="M20" s="222"/>
      <c r="N20" s="23"/>
      <c r="O20" s="13"/>
      <c r="P20" s="30"/>
      <c r="Q20" s="30"/>
      <c r="R20" s="30"/>
      <c r="S20" s="30"/>
      <c r="T20" s="13"/>
      <c r="U20" s="13"/>
      <c r="V20" s="13"/>
      <c r="W20" s="13"/>
      <c r="X20" s="13"/>
      <c r="Y20" s="13"/>
      <c r="Z20" s="13"/>
      <c r="AA20" s="13"/>
      <c r="AB20" s="13"/>
      <c r="AC20" s="13"/>
      <c r="AD20" s="13"/>
      <c r="AE20" s="13"/>
      <c r="AF20" s="13"/>
    </row>
    <row r="21" spans="1:32" s="14" customFormat="1" ht="15" customHeight="1" x14ac:dyDescent="0.4">
      <c r="A21" s="349" t="s">
        <v>41</v>
      </c>
      <c r="B21" s="220"/>
      <c r="C21" s="220"/>
      <c r="D21" s="67"/>
      <c r="E21" s="67">
        <f t="shared" si="1"/>
        <v>0</v>
      </c>
      <c r="F21" s="223"/>
      <c r="G21" s="225"/>
      <c r="H21" s="222"/>
      <c r="I21" s="222"/>
      <c r="J21" s="226"/>
      <c r="K21" s="225"/>
      <c r="L21" s="222"/>
      <c r="M21" s="222"/>
      <c r="N21" s="23"/>
      <c r="O21" s="13"/>
      <c r="P21" s="30"/>
      <c r="Q21" s="30"/>
      <c r="R21" s="30"/>
      <c r="S21" s="30"/>
      <c r="T21" s="13"/>
      <c r="U21" s="13"/>
      <c r="V21" s="13"/>
      <c r="W21" s="13"/>
      <c r="X21" s="13"/>
      <c r="Y21" s="13"/>
      <c r="Z21" s="13"/>
      <c r="AA21" s="13"/>
      <c r="AB21" s="13"/>
      <c r="AC21" s="13"/>
      <c r="AD21" s="13"/>
      <c r="AE21" s="13"/>
      <c r="AF21" s="13"/>
    </row>
    <row r="22" spans="1:32" s="14" customFormat="1" ht="15" customHeight="1" x14ac:dyDescent="0.4">
      <c r="A22" s="349" t="s">
        <v>42</v>
      </c>
      <c r="B22" s="220"/>
      <c r="C22" s="220"/>
      <c r="D22" s="67"/>
      <c r="E22" s="67">
        <f t="shared" si="1"/>
        <v>0</v>
      </c>
      <c r="F22" s="223"/>
      <c r="G22" s="225"/>
      <c r="H22" s="222"/>
      <c r="I22" s="222"/>
      <c r="J22" s="226"/>
      <c r="K22" s="225"/>
      <c r="L22" s="222"/>
      <c r="M22" s="222"/>
      <c r="N22" s="23"/>
      <c r="O22" s="13"/>
      <c r="P22" s="30"/>
      <c r="Q22" s="30"/>
      <c r="R22" s="30"/>
      <c r="S22" s="30"/>
      <c r="T22" s="13"/>
      <c r="U22" s="13"/>
      <c r="V22" s="13"/>
      <c r="W22" s="13"/>
      <c r="X22" s="13"/>
      <c r="Y22" s="13"/>
      <c r="Z22" s="13"/>
      <c r="AA22" s="13"/>
      <c r="AB22" s="13"/>
      <c r="AC22" s="13"/>
      <c r="AD22" s="13"/>
      <c r="AE22" s="13"/>
      <c r="AF22" s="13"/>
    </row>
    <row r="23" spans="1:32" s="14" customFormat="1" ht="15" customHeight="1" x14ac:dyDescent="0.4">
      <c r="A23" s="349" t="s">
        <v>43</v>
      </c>
      <c r="B23" s="220"/>
      <c r="C23" s="220"/>
      <c r="D23" s="67"/>
      <c r="E23" s="67">
        <f t="shared" si="1"/>
        <v>0</v>
      </c>
      <c r="F23" s="223"/>
      <c r="G23" s="225"/>
      <c r="H23" s="232"/>
      <c r="I23" s="232"/>
      <c r="J23" s="226"/>
      <c r="K23" s="225"/>
      <c r="L23" s="232"/>
      <c r="M23" s="232"/>
      <c r="N23" s="23"/>
      <c r="O23" s="13"/>
      <c r="P23" s="30"/>
      <c r="Q23" s="30"/>
      <c r="R23" s="30"/>
      <c r="S23" s="30"/>
      <c r="T23" s="13"/>
      <c r="U23" s="13"/>
      <c r="V23" s="13"/>
      <c r="W23" s="13"/>
      <c r="X23" s="13"/>
      <c r="Y23" s="13"/>
      <c r="Z23" s="13"/>
      <c r="AA23" s="13"/>
      <c r="AB23" s="13"/>
      <c r="AC23" s="13"/>
      <c r="AD23" s="13"/>
      <c r="AE23" s="13"/>
      <c r="AF23" s="13"/>
    </row>
    <row r="24" spans="1:32" s="14" customFormat="1" ht="15" customHeight="1" x14ac:dyDescent="0.4">
      <c r="A24" s="62" t="s">
        <v>44</v>
      </c>
      <c r="B24" s="220"/>
      <c r="C24" s="220"/>
      <c r="D24" s="283"/>
      <c r="E24" s="67">
        <f t="shared" si="1"/>
        <v>0</v>
      </c>
      <c r="F24" s="203">
        <f>(_xlfn.IFNA(VLOOKUP($A16,'Benefits Drivers'!$A$6:$F$13,4,FALSE)*F$16,0))+(_xlfn.IFNA(VLOOKUP($A17,'Benefits Drivers'!$A$6:$F$13,4,FALSE)*F$17,0))+(_xlfn.IFNA(VLOOKUP($A18,'Benefits Drivers'!$A$6:$F$13,4,FALSE)*F$18,0))+(_xlfn.IFNA(VLOOKUP($A19,'Benefits Drivers'!$A$6:$F$13,4,FALSE)*F$19,0))+(_xlfn.IFNA(VLOOKUP($A20,'Benefits Drivers'!$A$6:$F$13,4,FALSE)*F$20,0))+(_xlfn.IFNA(VLOOKUP($A22,'Benefits Drivers'!$A$6:$F$13,4,FALSE)*F$22,0))+(_xlfn.IFNA(VLOOKUP($A23,'Benefits Drivers'!$A$6:$F$13,4,FALSE)*F$23,0))+(_xlfn.IFNA(VLOOKUP($A21,'Benefits Drivers'!$A$6:$F$13,4,FALSE)*F$21,0))</f>
        <v>0</v>
      </c>
      <c r="G24" s="225"/>
      <c r="H24" s="169">
        <f>(_xlfn.IFNA(VLOOKUP($A16,'Benefits Drivers'!$A$6:$F$13,3,FALSE)*H$16,0))+(_xlfn.IFNA(VLOOKUP($A17,'Benefits Drivers'!$A$6:$F$13,3,FALSE)*H$17,0))+(_xlfn.IFNA(VLOOKUP($A18,'Benefits Drivers'!$A$6:$F$13,3,FALSE)*H$18,0))+(_xlfn.IFNA(VLOOKUP($A19,'Benefits Drivers'!$A$6:$F$13,3,FALSE)*H$19,0))+(_xlfn.IFNA(VLOOKUP($A20,'Benefits Drivers'!$A$6:$F$13,3,FALSE)*H$20,0))+(_xlfn.IFNA(VLOOKUP($A22,'Benefits Drivers'!$A$6:$F$13,3,FALSE)*H$22,0))+(_xlfn.IFNA(VLOOKUP($A23,'Benefits Drivers'!$A$6:$F$13,3,FALSE)*H$23,0))+(_xlfn.IFNA(VLOOKUP($A21,'Benefits Drivers'!$A$6:$F$13,3,FALSE)*H$21,0))</f>
        <v>0</v>
      </c>
      <c r="I24" s="169">
        <f>(_xlfn.IFNA(VLOOKUP($A16,'Benefits Drivers'!$A$6:$F$13,4,FALSE)*I$16,0))+(_xlfn.IFNA(VLOOKUP($A17,'Benefits Drivers'!$A$6:$F$13,4,FALSE)*I$17,0))+(_xlfn.IFNA(VLOOKUP($A18,'Benefits Drivers'!$A$6:$F$13,4,FALSE)*I$18,0))+(_xlfn.IFNA(VLOOKUP($A19,'Benefits Drivers'!$A$6:$F$13,4,FALSE)*I$19,0))+(_xlfn.IFNA(VLOOKUP($A20,'Benefits Drivers'!$A$6:$F$13,4,FALSE)*I$20,0))+(_xlfn.IFNA(VLOOKUP($A22,'Benefits Drivers'!$A$6:$F$13,4,FALSE)*I$22,0))+(_xlfn.IFNA(VLOOKUP($A23,'Benefits Drivers'!$A$6:$F$13,4,FALSE)*I$23,0))+(_xlfn.IFNA(VLOOKUP($A21,'Benefits Drivers'!$A$6:$F$13,4,FALSE)*I$21,0))</f>
        <v>0</v>
      </c>
      <c r="J24" s="167"/>
      <c r="K24" s="225"/>
      <c r="L24" s="169">
        <f>(_xlfn.IFNA(VLOOKUP($A16,'Benefits Drivers'!$A$6:$F$13,5,FALSE)*L$16,0))+(_xlfn.IFNA(VLOOKUP($A17,'Benefits Drivers'!$A$6:$F$13,5,FALSE)*L$17,0))+(_xlfn.IFNA(VLOOKUP($A18,'Benefits Drivers'!$A$6:$F$13,5,FALSE)*L$18,0))+(_xlfn.IFNA(VLOOKUP($A19,'Benefits Drivers'!$A$6:$F$13,5,FALSE)*L$19,0))+(_xlfn.IFNA(VLOOKUP($A20,'Benefits Drivers'!$A$6:$F$13,5,FALSE)*L$20,0))+(_xlfn.IFNA(VLOOKUP($A22,'Benefits Drivers'!$A$6:$F$13,5,FALSE)*L$22,0))+(_xlfn.IFNA(VLOOKUP($A23,'Benefits Drivers'!$A$6:$F$13,5,FALSE)*L$23,0))+(_xlfn.IFNA(VLOOKUP($A21,'Benefits Drivers'!$A$6:$F$13,5,FALSE)*L$21,0))</f>
        <v>0</v>
      </c>
      <c r="M24" s="169">
        <f>(_xlfn.IFNA(VLOOKUP($A16,'Benefits Drivers'!$A$6:$F$13,6,FALSE)*M$16,0))+(_xlfn.IFNA(VLOOKUP($A17,'Benefits Drivers'!$A$6:$F$13,6,FALSE)*M$17,0))+(_xlfn.IFNA(VLOOKUP($A18,'Benefits Drivers'!$A$6:$F$13,6,FALSE)*M$18,0))+(_xlfn.IFNA(VLOOKUP($A19,'Benefits Drivers'!$A$6:$F$13,6,FALSE)*M$19,0))+(_xlfn.IFNA(VLOOKUP($A20,'Benefits Drivers'!$A$6:$F$13,6,FALSE)*M$20,0))+(_xlfn.IFNA(VLOOKUP($A22,'Benefits Drivers'!$A$6:$F$13,6,FALSE)*M$22,0))+(_xlfn.IFNA(VLOOKUP($A23,'Benefits Drivers'!$A$6:$F$13,6,FALSE)*M$23,0))+(_xlfn.IFNA(VLOOKUP($A21,'Benefits Drivers'!$A$6:$F$13,6,FALSE)*M$21,0))</f>
        <v>0</v>
      </c>
      <c r="N24" s="29"/>
      <c r="O24" s="13"/>
      <c r="P24" s="30"/>
      <c r="Q24" s="30"/>
      <c r="R24" s="30"/>
      <c r="S24" s="30"/>
      <c r="T24" s="13"/>
      <c r="U24" s="13"/>
      <c r="V24" s="13"/>
      <c r="W24" s="13"/>
      <c r="X24" s="13"/>
      <c r="Y24" s="13"/>
      <c r="Z24" s="13"/>
      <c r="AA24" s="13"/>
      <c r="AB24" s="13"/>
      <c r="AC24" s="13"/>
      <c r="AD24" s="13"/>
      <c r="AE24" s="13"/>
      <c r="AF24" s="13"/>
    </row>
    <row r="25" spans="1:32" s="16" customFormat="1" ht="15" customHeight="1" x14ac:dyDescent="0.4">
      <c r="A25" s="160" t="s">
        <v>45</v>
      </c>
      <c r="B25" s="161">
        <f>SUM(B16:B24)</f>
        <v>0</v>
      </c>
      <c r="C25" s="161">
        <f>SUM(C16:C24)</f>
        <v>0</v>
      </c>
      <c r="D25" s="284">
        <f t="shared" ref="D25:M25" si="2">SUM(D16:D24)</f>
        <v>0</v>
      </c>
      <c r="E25" s="284">
        <f t="shared" si="1"/>
        <v>0</v>
      </c>
      <c r="F25" s="202">
        <f>SUM(F16:F24)</f>
        <v>0</v>
      </c>
      <c r="G25" s="225"/>
      <c r="H25" s="168">
        <f t="shared" si="2"/>
        <v>0</v>
      </c>
      <c r="I25" s="168">
        <f t="shared" si="2"/>
        <v>0</v>
      </c>
      <c r="J25" s="166">
        <f t="shared" si="2"/>
        <v>0</v>
      </c>
      <c r="K25" s="225"/>
      <c r="L25" s="168">
        <f t="shared" si="2"/>
        <v>0</v>
      </c>
      <c r="M25" s="168">
        <f t="shared" si="2"/>
        <v>0</v>
      </c>
      <c r="N25" s="29"/>
      <c r="O25" s="15"/>
      <c r="P25" s="15"/>
      <c r="Q25" s="15"/>
      <c r="R25" s="15"/>
      <c r="S25" s="15"/>
      <c r="T25" s="15"/>
      <c r="U25" s="15"/>
      <c r="V25" s="15"/>
      <c r="W25" s="15"/>
      <c r="X25" s="15"/>
      <c r="Y25" s="15"/>
      <c r="Z25" s="15"/>
      <c r="AA25" s="15"/>
      <c r="AB25" s="15"/>
      <c r="AC25" s="15"/>
      <c r="AD25" s="15"/>
      <c r="AE25" s="15"/>
      <c r="AF25" s="15"/>
    </row>
    <row r="26" spans="1:32" s="6" customFormat="1" ht="28.5" x14ac:dyDescent="0.4">
      <c r="A26" s="351" t="s">
        <v>46</v>
      </c>
      <c r="B26" s="233"/>
      <c r="C26" s="233"/>
      <c r="D26" s="285"/>
      <c r="E26" s="67">
        <f t="shared" si="1"/>
        <v>0</v>
      </c>
      <c r="F26" s="223"/>
      <c r="G26" s="225"/>
      <c r="H26" s="234"/>
      <c r="I26" s="234"/>
      <c r="J26" s="226"/>
      <c r="K26" s="225"/>
      <c r="L26" s="234"/>
      <c r="M26" s="234"/>
      <c r="N26" s="23"/>
      <c r="O26" s="5"/>
      <c r="P26" s="5"/>
      <c r="Q26" s="5"/>
      <c r="R26" s="5"/>
      <c r="S26" s="5"/>
      <c r="T26" s="5"/>
      <c r="U26" s="5"/>
      <c r="V26" s="5"/>
      <c r="W26" s="5"/>
      <c r="X26" s="5"/>
      <c r="Y26" s="5"/>
      <c r="Z26" s="5"/>
      <c r="AA26" s="5"/>
      <c r="AB26" s="5"/>
      <c r="AC26" s="5"/>
      <c r="AD26" s="5"/>
      <c r="AE26" s="5"/>
      <c r="AF26" s="5"/>
    </row>
    <row r="27" spans="1:32" s="6" customFormat="1" ht="15" customHeight="1" x14ac:dyDescent="0.4">
      <c r="A27" s="63" t="s">
        <v>47</v>
      </c>
      <c r="B27" s="220"/>
      <c r="C27" s="220"/>
      <c r="D27" s="67"/>
      <c r="E27" s="67">
        <f t="shared" si="1"/>
        <v>0</v>
      </c>
      <c r="F27" s="317"/>
      <c r="G27" s="225"/>
      <c r="H27" s="222"/>
      <c r="I27" s="222"/>
      <c r="J27" s="226"/>
      <c r="K27" s="225"/>
      <c r="L27" s="222"/>
      <c r="M27" s="222"/>
      <c r="N27" s="23"/>
      <c r="O27" s="5"/>
      <c r="P27" s="5"/>
      <c r="Q27" s="5"/>
      <c r="R27" s="5"/>
      <c r="S27" s="5"/>
      <c r="T27" s="5"/>
      <c r="U27" s="5"/>
      <c r="V27" s="5"/>
      <c r="W27" s="5"/>
      <c r="X27" s="5"/>
      <c r="Y27" s="5"/>
      <c r="Z27" s="5"/>
      <c r="AA27" s="5"/>
      <c r="AB27" s="5"/>
      <c r="AC27" s="5"/>
      <c r="AD27" s="5"/>
      <c r="AE27" s="5"/>
      <c r="AF27" s="5"/>
    </row>
    <row r="28" spans="1:32" s="6" customFormat="1" ht="15" customHeight="1" x14ac:dyDescent="0.4">
      <c r="A28" s="63" t="s">
        <v>48</v>
      </c>
      <c r="B28" s="220"/>
      <c r="C28" s="220"/>
      <c r="D28" s="67"/>
      <c r="E28" s="67">
        <f t="shared" si="1"/>
        <v>0</v>
      </c>
      <c r="F28" s="317"/>
      <c r="G28" s="225"/>
      <c r="H28" s="222"/>
      <c r="I28" s="222"/>
      <c r="J28" s="226"/>
      <c r="K28" s="225"/>
      <c r="L28" s="222"/>
      <c r="M28" s="222"/>
      <c r="N28" s="23"/>
      <c r="O28" s="5"/>
      <c r="P28" s="5"/>
      <c r="Q28" s="5"/>
      <c r="R28" s="5"/>
      <c r="S28" s="5"/>
      <c r="T28" s="5"/>
      <c r="U28" s="5"/>
      <c r="V28" s="5"/>
      <c r="W28" s="5"/>
      <c r="X28" s="5"/>
      <c r="Y28" s="5"/>
      <c r="Z28" s="5"/>
      <c r="AA28" s="5"/>
      <c r="AB28" s="5"/>
      <c r="AC28" s="5"/>
      <c r="AD28" s="5"/>
      <c r="AE28" s="5"/>
      <c r="AF28" s="5"/>
    </row>
    <row r="29" spans="1:32" s="16" customFormat="1" ht="15.75" x14ac:dyDescent="0.4">
      <c r="A29" s="204" t="s">
        <v>49</v>
      </c>
      <c r="B29" s="158">
        <f>SUM(B25:B28)</f>
        <v>0</v>
      </c>
      <c r="C29" s="158">
        <f>SUM(C25:C28)</f>
        <v>0</v>
      </c>
      <c r="D29" s="286">
        <f>SUM(D25:D28)</f>
        <v>0</v>
      </c>
      <c r="E29" s="318">
        <f t="shared" si="1"/>
        <v>0</v>
      </c>
      <c r="F29" s="206">
        <f>SUM(F25:F28)</f>
        <v>0</v>
      </c>
      <c r="G29" s="225"/>
      <c r="H29" s="201">
        <f>SUM(H25:H28)</f>
        <v>0</v>
      </c>
      <c r="I29" s="201">
        <f>SUM(I25:I28)</f>
        <v>0</v>
      </c>
      <c r="J29" s="208"/>
      <c r="K29" s="225"/>
      <c r="L29" s="201">
        <f>SUM(L25:L28)</f>
        <v>0</v>
      </c>
      <c r="M29" s="201">
        <f>SUM(M25:M28)</f>
        <v>0</v>
      </c>
      <c r="N29" s="165"/>
      <c r="O29" s="15"/>
      <c r="P29" s="15"/>
      <c r="Q29" s="15"/>
      <c r="R29" s="15"/>
      <c r="S29" s="15"/>
      <c r="T29" s="15"/>
      <c r="U29" s="15"/>
      <c r="V29" s="15"/>
      <c r="W29" s="15"/>
      <c r="X29" s="15"/>
      <c r="Y29" s="15"/>
      <c r="Z29" s="15"/>
      <c r="AA29" s="15"/>
      <c r="AB29" s="15"/>
      <c r="AC29" s="15"/>
      <c r="AD29" s="15"/>
      <c r="AE29" s="15"/>
      <c r="AF29" s="15"/>
    </row>
    <row r="30" spans="1:32" s="16" customFormat="1" ht="17.25" customHeight="1" thickBot="1" x14ac:dyDescent="0.45">
      <c r="A30" s="205" t="s">
        <v>75</v>
      </c>
      <c r="B30" s="312">
        <f>+B12-B29</f>
        <v>0</v>
      </c>
      <c r="C30" s="312">
        <f>+C12-C29</f>
        <v>0</v>
      </c>
      <c r="D30" s="288">
        <f>+D12-D29</f>
        <v>0</v>
      </c>
      <c r="E30" s="315">
        <f t="shared" si="1"/>
        <v>0</v>
      </c>
      <c r="F30" s="207">
        <f>+F12-F29</f>
        <v>0</v>
      </c>
      <c r="G30" s="225"/>
      <c r="H30" s="313">
        <f>+H12-H29</f>
        <v>0</v>
      </c>
      <c r="I30" s="313">
        <f>+I12-I29</f>
        <v>0</v>
      </c>
      <c r="J30" s="209"/>
      <c r="K30" s="225"/>
      <c r="L30" s="313">
        <f>+L12-L29</f>
        <v>0</v>
      </c>
      <c r="M30" s="313">
        <f>+M12-M29</f>
        <v>0</v>
      </c>
      <c r="N30" s="165"/>
      <c r="O30" s="15"/>
      <c r="P30" s="15"/>
      <c r="Q30" s="15"/>
      <c r="R30" s="15"/>
      <c r="S30" s="15"/>
      <c r="T30" s="15"/>
      <c r="U30" s="15"/>
      <c r="V30" s="15"/>
      <c r="W30" s="15"/>
      <c r="X30" s="15"/>
      <c r="Y30" s="15"/>
      <c r="Z30" s="15"/>
      <c r="AA30" s="15"/>
      <c r="AB30" s="15"/>
      <c r="AC30" s="15"/>
      <c r="AD30" s="15"/>
      <c r="AE30" s="15"/>
      <c r="AF30" s="15"/>
    </row>
    <row r="31" spans="1:32" s="6" customFormat="1" ht="9" customHeight="1" thickTop="1" x14ac:dyDescent="0.4">
      <c r="A31" s="59"/>
      <c r="B31" s="235"/>
      <c r="C31" s="235"/>
      <c r="D31" s="316"/>
      <c r="E31" s="316"/>
      <c r="F31" s="237"/>
      <c r="G31" s="225"/>
      <c r="H31" s="236"/>
      <c r="I31" s="236"/>
      <c r="J31" s="238"/>
      <c r="K31" s="225"/>
      <c r="L31" s="236"/>
      <c r="M31" s="236"/>
      <c r="N31" s="29"/>
      <c r="O31" s="5"/>
      <c r="P31" s="5"/>
      <c r="Q31" s="5"/>
      <c r="R31" s="5"/>
      <c r="S31" s="5"/>
      <c r="T31" s="5"/>
      <c r="U31" s="5"/>
      <c r="V31" s="5"/>
      <c r="W31" s="5"/>
      <c r="X31" s="5"/>
      <c r="Y31" s="5"/>
      <c r="Z31" s="5"/>
      <c r="AA31" s="5"/>
      <c r="AB31" s="5"/>
      <c r="AC31" s="5"/>
      <c r="AD31" s="5"/>
      <c r="AE31" s="5"/>
      <c r="AF31" s="5"/>
    </row>
    <row r="32" spans="1:32" s="10" customFormat="1" ht="18" customHeight="1" x14ac:dyDescent="0.4">
      <c r="A32" s="242" t="s">
        <v>76</v>
      </c>
      <c r="B32" s="177">
        <v>0</v>
      </c>
      <c r="C32" s="310">
        <f>+B35</f>
        <v>0</v>
      </c>
      <c r="D32" s="173">
        <f>+B35</f>
        <v>0</v>
      </c>
      <c r="E32" s="70">
        <f>+D32</f>
        <v>0</v>
      </c>
      <c r="F32" s="180" t="e">
        <f>+#REF!</f>
        <v>#REF!</v>
      </c>
      <c r="G32" s="225"/>
      <c r="H32" s="178">
        <v>0</v>
      </c>
      <c r="I32" s="178">
        <f>+H35</f>
        <v>0</v>
      </c>
      <c r="J32" s="175"/>
      <c r="K32" s="225"/>
      <c r="L32" s="178">
        <v>0</v>
      </c>
      <c r="M32" s="178">
        <f>+L35</f>
        <v>0</v>
      </c>
      <c r="N32" s="176"/>
      <c r="O32" s="9"/>
      <c r="P32" s="9"/>
      <c r="Q32" s="9"/>
      <c r="R32" s="9"/>
      <c r="S32" s="9"/>
      <c r="T32" s="9"/>
      <c r="U32" s="9"/>
      <c r="V32" s="9"/>
      <c r="W32" s="9"/>
      <c r="X32" s="9"/>
      <c r="Y32" s="9"/>
      <c r="Z32" s="9"/>
      <c r="AA32" s="9"/>
      <c r="AB32" s="9"/>
      <c r="AC32" s="9"/>
      <c r="AD32" s="9"/>
      <c r="AE32" s="9"/>
      <c r="AF32" s="9"/>
    </row>
    <row r="33" spans="1:32" s="66" customFormat="1" ht="15.75" x14ac:dyDescent="0.45">
      <c r="A33" s="179" t="s">
        <v>75</v>
      </c>
      <c r="B33" s="183">
        <f>+B30</f>
        <v>0</v>
      </c>
      <c r="C33" s="311">
        <f>+C30</f>
        <v>0</v>
      </c>
      <c r="D33" s="174">
        <f>+D30</f>
        <v>0</v>
      </c>
      <c r="E33" s="67">
        <f>+E30</f>
        <v>0</v>
      </c>
      <c r="F33" s="181">
        <f>+F30</f>
        <v>0</v>
      </c>
      <c r="G33" s="239"/>
      <c r="H33" s="184">
        <f>+H30</f>
        <v>0</v>
      </c>
      <c r="I33" s="184">
        <f>+I30</f>
        <v>0</v>
      </c>
      <c r="J33" s="182"/>
      <c r="K33" s="239"/>
      <c r="L33" s="184">
        <f>+L30</f>
        <v>0</v>
      </c>
      <c r="M33" s="184">
        <f>+M30</f>
        <v>0</v>
      </c>
      <c r="N33" s="64"/>
      <c r="O33" s="65"/>
      <c r="P33" s="65"/>
      <c r="Q33" s="65"/>
      <c r="R33" s="65"/>
      <c r="S33" s="65"/>
      <c r="T33" s="65"/>
      <c r="U33" s="65"/>
      <c r="V33" s="65"/>
      <c r="W33" s="65"/>
      <c r="X33" s="65"/>
      <c r="Y33" s="65"/>
      <c r="Z33" s="65"/>
      <c r="AA33" s="65"/>
      <c r="AB33" s="65"/>
      <c r="AC33" s="65"/>
      <c r="AD33" s="65"/>
      <c r="AE33" s="65"/>
      <c r="AF33" s="65"/>
    </row>
    <row r="34" spans="1:32" s="66" customFormat="1" ht="15.75" x14ac:dyDescent="0.45">
      <c r="A34" s="179" t="s">
        <v>82</v>
      </c>
      <c r="B34" s="183"/>
      <c r="C34" s="311"/>
      <c r="D34" s="174"/>
      <c r="E34" s="67"/>
      <c r="F34" s="181"/>
      <c r="G34" s="239"/>
      <c r="H34" s="184"/>
      <c r="I34" s="184"/>
      <c r="J34" s="182"/>
      <c r="K34" s="239"/>
      <c r="L34" s="184"/>
      <c r="M34" s="184"/>
      <c r="N34" s="64"/>
      <c r="O34" s="65"/>
      <c r="P34" s="65"/>
      <c r="Q34" s="65"/>
      <c r="R34" s="65"/>
      <c r="S34" s="65"/>
      <c r="T34" s="65"/>
      <c r="U34" s="65"/>
      <c r="V34" s="65"/>
      <c r="W34" s="65"/>
      <c r="X34" s="65"/>
      <c r="Y34" s="65"/>
      <c r="Z34" s="65"/>
      <c r="AA34" s="65"/>
      <c r="AB34" s="65"/>
      <c r="AC34" s="65"/>
      <c r="AD34" s="65"/>
      <c r="AE34" s="65"/>
      <c r="AF34" s="65"/>
    </row>
    <row r="35" spans="1:32" s="6" customFormat="1" ht="15.75" x14ac:dyDescent="0.45">
      <c r="A35" s="170" t="s">
        <v>78</v>
      </c>
      <c r="B35" s="177">
        <f>+B32+B33+B34</f>
        <v>0</v>
      </c>
      <c r="C35" s="177">
        <f>+C32+C33+C34</f>
        <v>0</v>
      </c>
      <c r="D35" s="173">
        <f>+D32+D33</f>
        <v>0</v>
      </c>
      <c r="E35" s="70">
        <f>+E32+E33</f>
        <v>0</v>
      </c>
      <c r="F35" s="180" t="e">
        <f>+F32+F33</f>
        <v>#REF!</v>
      </c>
      <c r="G35" s="225"/>
      <c r="H35" s="178">
        <f t="shared" ref="H35:I35" si="3">+H32+H33+H34</f>
        <v>0</v>
      </c>
      <c r="I35" s="178">
        <f t="shared" si="3"/>
        <v>0</v>
      </c>
      <c r="J35" s="175"/>
      <c r="K35" s="225"/>
      <c r="L35" s="178">
        <f>+L32+L33+L34</f>
        <v>0</v>
      </c>
      <c r="M35" s="178">
        <f t="shared" ref="M35" si="4">+M32+M33+M34</f>
        <v>0</v>
      </c>
      <c r="N35" s="29"/>
      <c r="O35" s="5"/>
      <c r="P35" s="65"/>
      <c r="Q35" s="65"/>
      <c r="R35" s="65"/>
      <c r="S35" s="65"/>
      <c r="T35" s="65"/>
      <c r="U35" s="5"/>
      <c r="V35" s="5"/>
      <c r="W35" s="5"/>
      <c r="X35" s="5"/>
      <c r="Y35" s="5"/>
      <c r="Z35" s="5"/>
      <c r="AA35" s="5"/>
      <c r="AB35" s="5"/>
      <c r="AC35" s="5"/>
      <c r="AD35" s="5"/>
      <c r="AE35" s="5"/>
      <c r="AF35" s="5"/>
    </row>
    <row r="36" spans="1:32" x14ac:dyDescent="0.35">
      <c r="B36" s="18"/>
      <c r="C36" s="18"/>
    </row>
    <row r="37" spans="1:32" ht="13.9" x14ac:dyDescent="0.4">
      <c r="A37" s="155"/>
    </row>
    <row r="38" spans="1:32" x14ac:dyDescent="0.35">
      <c r="B38" s="154"/>
      <c r="C38" s="154"/>
      <c r="D38" s="154"/>
      <c r="E38" s="154"/>
      <c r="F38" s="154"/>
      <c r="G38" s="154"/>
      <c r="H38" s="154"/>
      <c r="I38" s="154"/>
      <c r="J38" s="154"/>
      <c r="K38" s="154"/>
      <c r="L38" s="154"/>
      <c r="M38" s="154"/>
    </row>
    <row r="39" spans="1:32" x14ac:dyDescent="0.35">
      <c r="A39" s="154"/>
      <c r="B39" s="154"/>
      <c r="C39" s="154"/>
      <c r="D39" s="154"/>
      <c r="E39" s="154"/>
      <c r="F39" s="154"/>
      <c r="G39" s="154"/>
      <c r="H39" s="154"/>
      <c r="I39" s="154"/>
      <c r="J39" s="154"/>
      <c r="K39" s="154"/>
      <c r="L39" s="154"/>
      <c r="M39" s="154"/>
    </row>
  </sheetData>
  <protectedRanges>
    <protectedRange sqref="A36:A37 A39:A231 B36:XFD231" name="Range3"/>
    <protectedRange sqref="L26:M28 F11 F16:F23 H26:I28 H11:I11 L10:M11 H10 H16:I23 L16:M23 F26:F28" name="UnitEntry"/>
    <protectedRange sqref="O1:IJ1 O3:IJ1048576" name="Range2"/>
    <protectedRange sqref="I10 F10" name="UnitEntry_4"/>
    <protectedRange sqref="O2:IJ2" name="Range2_1"/>
  </protectedRanges>
  <mergeCells count="7">
    <mergeCell ref="A2:J2"/>
    <mergeCell ref="A3:E3"/>
    <mergeCell ref="A4:M4"/>
    <mergeCell ref="A5:M5"/>
    <mergeCell ref="B6:E6"/>
    <mergeCell ref="H6:I6"/>
    <mergeCell ref="L6:M6"/>
  </mergeCells>
  <dataValidations count="1">
    <dataValidation type="decimal" allowBlank="1" showInputMessage="1" showErrorMessage="1" error="You must enter a numerical value in this cell" sqref="F10:M30" xr:uid="{E3BE2818-FEB0-4DD0-AFEB-93770F958465}">
      <formula1>-1E+32</formula1>
      <formula2>1E+31</formula2>
    </dataValidation>
  </dataValidations>
  <pageMargins left="0.25" right="0.25" top="0.13" bottom="0.14000000000000001" header="0" footer="0"/>
  <pageSetup scale="7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9270A-8FB7-48C9-831A-28FB965CCE87}">
  <sheetPr codeName="Sheet8">
    <tabColor rgb="FF7030A0"/>
    <pageSetUpPr fitToPage="1"/>
  </sheetPr>
  <dimension ref="A1:AF38"/>
  <sheetViews>
    <sheetView topLeftCell="A16" zoomScaleNormal="100" zoomScaleSheetLayoutView="100" workbookViewId="0">
      <selection activeCell="A4" sqref="A4:P4"/>
    </sheetView>
  </sheetViews>
  <sheetFormatPr defaultColWidth="9.1328125" defaultRowHeight="12.75" x14ac:dyDescent="0.35"/>
  <cols>
    <col min="1" max="1" width="42.1328125" style="1" customWidth="1"/>
    <col min="2" max="5" width="16.53125" style="1" customWidth="1"/>
    <col min="6" max="6" width="16.53125" style="1" hidden="1" customWidth="1"/>
    <col min="7" max="7" width="1.86328125" style="1" customWidth="1"/>
    <col min="8" max="8" width="16.53125" style="1" customWidth="1"/>
    <col min="9" max="9" width="17" style="1" customWidth="1"/>
    <col min="10" max="10" width="16.53125" style="1" hidden="1" customWidth="1"/>
    <col min="11" max="11" width="1.86328125" style="1" customWidth="1"/>
    <col min="12" max="13" width="16.53125" style="1" customWidth="1"/>
    <col min="14" max="14" width="0" style="1" hidden="1" customWidth="1"/>
    <col min="15" max="15" width="9.1328125" style="1"/>
    <col min="16" max="19" width="10.46484375" style="1" bestFit="1" customWidth="1"/>
    <col min="20" max="16384" width="9.1328125" style="1"/>
  </cols>
  <sheetData>
    <row r="1" spans="1:32" ht="18" x14ac:dyDescent="0.4">
      <c r="A1" s="17"/>
      <c r="B1" s="17"/>
      <c r="C1" s="17"/>
      <c r="E1" s="17"/>
      <c r="F1" s="17"/>
      <c r="G1" s="17"/>
      <c r="H1" s="17"/>
      <c r="I1" s="17"/>
      <c r="J1" s="2"/>
      <c r="K1" s="17"/>
      <c r="L1" s="2"/>
      <c r="M1" s="2"/>
      <c r="N1" s="3"/>
      <c r="O1" s="3"/>
      <c r="P1" s="3"/>
      <c r="Q1" s="3"/>
      <c r="R1" s="3"/>
      <c r="S1" s="3"/>
      <c r="T1" s="3"/>
      <c r="U1" s="3"/>
      <c r="V1" s="3"/>
      <c r="W1" s="3"/>
      <c r="X1" s="3"/>
      <c r="Y1" s="3"/>
      <c r="Z1" s="3"/>
      <c r="AA1" s="3"/>
      <c r="AB1" s="3"/>
      <c r="AC1" s="3"/>
      <c r="AD1" s="3"/>
      <c r="AE1" s="3"/>
    </row>
    <row r="2" spans="1:32" s="17" customFormat="1" ht="15" x14ac:dyDescent="0.4">
      <c r="A2" s="356"/>
      <c r="B2" s="357"/>
      <c r="C2" s="357"/>
      <c r="D2" s="357"/>
      <c r="E2" s="357"/>
      <c r="F2" s="357"/>
      <c r="G2" s="357"/>
      <c r="H2" s="357"/>
      <c r="I2" s="357"/>
      <c r="J2" s="357"/>
    </row>
    <row r="3" spans="1:32" ht="14.25" x14ac:dyDescent="0.35">
      <c r="A3" s="366"/>
      <c r="B3" s="366"/>
      <c r="C3" s="366"/>
      <c r="D3" s="366"/>
      <c r="E3" s="366"/>
      <c r="F3" s="81"/>
      <c r="G3" s="21"/>
      <c r="H3" s="81"/>
      <c r="I3" s="81"/>
      <c r="J3" s="81"/>
      <c r="K3" s="21"/>
      <c r="L3" s="81"/>
      <c r="M3" s="81"/>
      <c r="N3" s="3"/>
      <c r="O3" s="3"/>
      <c r="P3" s="3"/>
      <c r="Q3" s="3"/>
      <c r="R3" s="3"/>
      <c r="S3" s="3"/>
      <c r="T3" s="3"/>
      <c r="U3" s="3"/>
      <c r="V3" s="3"/>
      <c r="W3" s="3"/>
      <c r="X3" s="3"/>
      <c r="Y3" s="3"/>
      <c r="Z3" s="3"/>
      <c r="AA3" s="3"/>
      <c r="AB3" s="3"/>
      <c r="AC3" s="3"/>
      <c r="AD3" s="3"/>
      <c r="AE3" s="3"/>
    </row>
    <row r="4" spans="1:32" ht="83.25" customHeight="1" x14ac:dyDescent="0.35">
      <c r="A4" s="370" t="s">
        <v>79</v>
      </c>
      <c r="B4" s="370"/>
      <c r="C4" s="370"/>
      <c r="D4" s="370"/>
      <c r="E4" s="370"/>
      <c r="F4" s="370"/>
      <c r="G4" s="370"/>
      <c r="H4" s="370"/>
      <c r="I4" s="370"/>
      <c r="J4" s="370"/>
      <c r="K4" s="370"/>
      <c r="L4" s="370"/>
      <c r="M4" s="370"/>
      <c r="N4" s="3"/>
      <c r="O4" s="3"/>
      <c r="P4" s="3"/>
      <c r="Q4" s="3"/>
      <c r="R4" s="3"/>
      <c r="S4" s="3"/>
      <c r="T4" s="3"/>
      <c r="U4" s="3"/>
      <c r="V4" s="3"/>
      <c r="W4" s="3"/>
      <c r="X4" s="3"/>
      <c r="Y4" s="3"/>
      <c r="Z4" s="3"/>
      <c r="AA4" s="3"/>
      <c r="AB4" s="3"/>
      <c r="AC4" s="3"/>
      <c r="AD4" s="3"/>
      <c r="AE4" s="3"/>
    </row>
    <row r="5" spans="1:32" ht="40.5" customHeight="1" x14ac:dyDescent="0.35">
      <c r="A5" s="369" t="s">
        <v>83</v>
      </c>
      <c r="B5" s="369"/>
      <c r="C5" s="369"/>
      <c r="D5" s="369"/>
      <c r="E5" s="369"/>
      <c r="F5" s="369"/>
      <c r="G5" s="369"/>
      <c r="H5" s="369"/>
      <c r="I5" s="369"/>
      <c r="J5" s="369"/>
      <c r="K5" s="369"/>
      <c r="L5" s="369"/>
      <c r="M5" s="369"/>
      <c r="N5" s="3"/>
      <c r="O5" s="3"/>
      <c r="P5" s="3"/>
      <c r="Q5" s="3"/>
      <c r="R5" s="3"/>
      <c r="S5" s="3"/>
      <c r="T5" s="3"/>
      <c r="U5" s="3"/>
      <c r="V5" s="3"/>
      <c r="W5" s="3"/>
      <c r="X5" s="3"/>
      <c r="Y5" s="3"/>
      <c r="Z5" s="3"/>
      <c r="AA5" s="3"/>
      <c r="AB5" s="3"/>
      <c r="AC5" s="3"/>
      <c r="AD5" s="3"/>
      <c r="AE5" s="3"/>
    </row>
    <row r="6" spans="1:32" s="6" customFormat="1" ht="15" customHeight="1" x14ac:dyDescent="0.4">
      <c r="A6" s="4"/>
      <c r="B6" s="358" t="s">
        <v>2</v>
      </c>
      <c r="C6" s="358"/>
      <c r="D6" s="358"/>
      <c r="E6" s="358"/>
      <c r="F6" s="157"/>
      <c r="G6" s="20"/>
      <c r="H6" s="359" t="s">
        <v>3</v>
      </c>
      <c r="I6" s="360"/>
      <c r="J6" s="22"/>
      <c r="K6" s="20"/>
      <c r="L6" s="359" t="s">
        <v>4</v>
      </c>
      <c r="M6" s="360"/>
      <c r="N6" s="22"/>
      <c r="O6" s="5"/>
      <c r="P6" s="5"/>
      <c r="Q6" s="5"/>
      <c r="R6" s="5"/>
      <c r="S6" s="5"/>
      <c r="T6" s="5"/>
      <c r="U6" s="5"/>
      <c r="V6" s="5"/>
      <c r="W6" s="5"/>
      <c r="X6" s="5"/>
      <c r="Y6" s="5"/>
      <c r="Z6" s="5"/>
      <c r="AA6" s="5"/>
      <c r="AB6" s="5"/>
      <c r="AC6" s="5"/>
      <c r="AD6" s="5"/>
      <c r="AE6" s="5"/>
      <c r="AF6" s="5"/>
    </row>
    <row r="7" spans="1:32" s="6" customFormat="1" ht="46.5" customHeight="1" x14ac:dyDescent="0.4">
      <c r="A7" s="7"/>
      <c r="B7" s="19" t="s">
        <v>5</v>
      </c>
      <c r="C7" s="19" t="s">
        <v>6</v>
      </c>
      <c r="D7" s="150" t="s">
        <v>7</v>
      </c>
      <c r="E7" s="150" t="s">
        <v>8</v>
      </c>
      <c r="F7" s="19" t="s">
        <v>9</v>
      </c>
      <c r="G7" s="8"/>
      <c r="H7" s="19" t="s">
        <v>10</v>
      </c>
      <c r="I7" s="19" t="s">
        <v>11</v>
      </c>
      <c r="J7" s="19" t="s">
        <v>9</v>
      </c>
      <c r="K7" s="8"/>
      <c r="L7" s="19" t="s">
        <v>12</v>
      </c>
      <c r="M7" s="19" t="s">
        <v>13</v>
      </c>
      <c r="N7" s="19" t="s">
        <v>9</v>
      </c>
      <c r="O7" s="5"/>
      <c r="P7" s="5"/>
      <c r="Q7" s="5"/>
      <c r="R7" s="5"/>
      <c r="S7" s="5"/>
      <c r="T7" s="5"/>
      <c r="U7" s="5"/>
      <c r="V7" s="5"/>
      <c r="W7" s="5"/>
      <c r="X7" s="5"/>
      <c r="Y7" s="5"/>
      <c r="Z7" s="5"/>
      <c r="AA7" s="5"/>
      <c r="AB7" s="5"/>
      <c r="AC7" s="5"/>
      <c r="AD7" s="5"/>
      <c r="AE7" s="5"/>
      <c r="AF7" s="5"/>
    </row>
    <row r="8" spans="1:32" s="6" customFormat="1" ht="15" customHeight="1" x14ac:dyDescent="0.4">
      <c r="A8" s="350" t="s">
        <v>14</v>
      </c>
      <c r="B8" s="210"/>
      <c r="C8" s="210"/>
      <c r="D8" s="212"/>
      <c r="E8" s="212"/>
      <c r="F8" s="213"/>
      <c r="G8" s="211"/>
      <c r="H8" s="210"/>
      <c r="I8" s="210"/>
      <c r="J8" s="210"/>
      <c r="K8" s="211"/>
      <c r="L8" s="210"/>
      <c r="M8" s="210"/>
      <c r="N8" s="25"/>
      <c r="O8" s="5"/>
      <c r="P8" s="5"/>
      <c r="Q8" s="5"/>
      <c r="R8" s="5"/>
      <c r="S8" s="5"/>
      <c r="T8" s="5"/>
      <c r="U8" s="5"/>
      <c r="V8" s="5"/>
      <c r="W8" s="5"/>
      <c r="X8" s="5"/>
      <c r="Y8" s="5"/>
      <c r="Z8" s="5"/>
      <c r="AA8" s="5"/>
      <c r="AB8" s="5"/>
      <c r="AC8" s="5"/>
      <c r="AD8" s="5"/>
      <c r="AE8" s="5"/>
      <c r="AF8" s="5"/>
    </row>
    <row r="9" spans="1:32" s="6" customFormat="1" ht="15" customHeight="1" x14ac:dyDescent="0.4">
      <c r="A9" s="350" t="s">
        <v>20</v>
      </c>
      <c r="B9" s="214"/>
      <c r="C9" s="214"/>
      <c r="D9" s="70"/>
      <c r="E9" s="70"/>
      <c r="F9" s="213"/>
      <c r="G9" s="211"/>
      <c r="H9" s="210"/>
      <c r="I9" s="210"/>
      <c r="J9" s="210"/>
      <c r="K9" s="211"/>
      <c r="L9" s="210"/>
      <c r="M9" s="210"/>
      <c r="N9" s="25"/>
      <c r="O9" s="5"/>
      <c r="P9" s="5"/>
      <c r="Q9" s="5"/>
      <c r="R9" s="5"/>
      <c r="S9" s="5"/>
      <c r="T9" s="5"/>
      <c r="U9" s="5"/>
      <c r="V9" s="5"/>
      <c r="W9" s="5"/>
      <c r="X9" s="5"/>
      <c r="Y9" s="5"/>
      <c r="Z9" s="5"/>
      <c r="AA9" s="5"/>
      <c r="AB9" s="5"/>
      <c r="AC9" s="5"/>
      <c r="AD9" s="5"/>
      <c r="AE9" s="5"/>
      <c r="AF9" s="5"/>
    </row>
    <row r="10" spans="1:32" s="10" customFormat="1" ht="15" customHeight="1" x14ac:dyDescent="0.4">
      <c r="A10" s="349" t="s">
        <v>21</v>
      </c>
      <c r="B10" s="214"/>
      <c r="C10" s="214"/>
      <c r="D10" s="70"/>
      <c r="E10" s="70">
        <f>+C10-D10</f>
        <v>0</v>
      </c>
      <c r="F10" s="217"/>
      <c r="G10" s="215"/>
      <c r="H10" s="218"/>
      <c r="I10" s="216"/>
      <c r="J10" s="219"/>
      <c r="K10" s="215"/>
      <c r="L10" s="218"/>
      <c r="M10" s="218"/>
      <c r="N10" s="23"/>
      <c r="O10" s="9"/>
      <c r="P10" s="9"/>
      <c r="Q10" s="9"/>
      <c r="R10" s="9"/>
      <c r="S10" s="9"/>
      <c r="T10" s="9"/>
      <c r="U10" s="9"/>
      <c r="V10" s="9"/>
      <c r="W10" s="9"/>
      <c r="X10" s="9"/>
      <c r="Y10" s="9"/>
      <c r="Z10" s="9"/>
      <c r="AA10" s="9"/>
      <c r="AB10" s="9"/>
      <c r="AC10" s="9"/>
      <c r="AD10" s="9"/>
      <c r="AE10" s="9"/>
      <c r="AF10" s="9"/>
    </row>
    <row r="11" spans="1:32" s="10" customFormat="1" ht="15" customHeight="1" x14ac:dyDescent="0.4">
      <c r="A11" s="349" t="s">
        <v>22</v>
      </c>
      <c r="B11" s="220"/>
      <c r="C11" s="220"/>
      <c r="D11" s="67"/>
      <c r="E11" s="67">
        <f t="shared" ref="E11:E12" si="0">+C11-D11</f>
        <v>0</v>
      </c>
      <c r="F11" s="223"/>
      <c r="G11" s="221"/>
      <c r="H11" s="222"/>
      <c r="I11" s="222"/>
      <c r="J11" s="224"/>
      <c r="K11" s="221"/>
      <c r="L11" s="222"/>
      <c r="M11" s="222"/>
      <c r="N11" s="23"/>
      <c r="O11" s="9"/>
      <c r="P11" s="9"/>
      <c r="Q11" s="9"/>
      <c r="R11" s="9"/>
      <c r="S11" s="9"/>
      <c r="T11" s="9"/>
      <c r="U11" s="9"/>
      <c r="V11" s="9"/>
      <c r="W11" s="9"/>
      <c r="X11" s="9"/>
      <c r="Y11" s="9"/>
      <c r="Z11" s="9"/>
      <c r="AA11" s="9"/>
      <c r="AB11" s="9"/>
      <c r="AC11" s="9"/>
      <c r="AD11" s="9"/>
      <c r="AE11" s="9"/>
      <c r="AF11" s="9"/>
    </row>
    <row r="12" spans="1:32" s="31" customFormat="1" ht="15" customHeight="1" x14ac:dyDescent="0.4">
      <c r="A12" s="60" t="s">
        <v>80</v>
      </c>
      <c r="B12" s="158">
        <f>SUM(B10:B11)</f>
        <v>0</v>
      </c>
      <c r="C12" s="158">
        <f>SUM(C10:C11)</f>
        <v>0</v>
      </c>
      <c r="D12" s="282">
        <f>SUM(D10:D11)</f>
        <v>0</v>
      </c>
      <c r="E12" s="282">
        <f t="shared" si="0"/>
        <v>0</v>
      </c>
      <c r="F12" s="200">
        <f>SUM(F10:F11)</f>
        <v>0</v>
      </c>
      <c r="G12" s="225"/>
      <c r="H12" s="201">
        <f>SUM(H10:H11)</f>
        <v>0</v>
      </c>
      <c r="I12" s="201">
        <f>SUM(I10:I11)</f>
        <v>0</v>
      </c>
      <c r="J12" s="199">
        <f>SUM(J10:J11)</f>
        <v>0</v>
      </c>
      <c r="K12" s="225"/>
      <c r="L12" s="201">
        <f>SUM(L10:L11)</f>
        <v>0</v>
      </c>
      <c r="M12" s="201">
        <f>SUM(M10:M11)</f>
        <v>0</v>
      </c>
      <c r="N12" s="165"/>
      <c r="O12" s="30"/>
      <c r="P12" s="30"/>
      <c r="Q12" s="30"/>
      <c r="R12" s="30"/>
      <c r="S12" s="30"/>
      <c r="T12" s="30"/>
      <c r="U12" s="30"/>
      <c r="V12" s="30"/>
      <c r="W12" s="30"/>
      <c r="X12" s="30"/>
      <c r="Y12" s="30"/>
      <c r="Z12" s="30"/>
      <c r="AA12" s="30"/>
      <c r="AB12" s="30"/>
      <c r="AC12" s="30"/>
      <c r="AD12" s="30"/>
      <c r="AE12" s="30"/>
      <c r="AF12" s="30"/>
    </row>
    <row r="13" spans="1:32" s="10" customFormat="1" ht="15" customHeight="1" x14ac:dyDescent="0.4">
      <c r="A13" s="349"/>
      <c r="B13" s="214"/>
      <c r="C13" s="214"/>
      <c r="D13" s="70"/>
      <c r="E13" s="70"/>
      <c r="F13" s="213"/>
      <c r="G13" s="225"/>
      <c r="H13" s="227"/>
      <c r="I13" s="227"/>
      <c r="J13" s="227"/>
      <c r="K13" s="225"/>
      <c r="L13" s="227"/>
      <c r="M13" s="227"/>
      <c r="N13" s="25"/>
      <c r="O13" s="9"/>
      <c r="P13" s="30"/>
      <c r="Q13" s="30"/>
      <c r="R13" s="30"/>
      <c r="S13" s="30"/>
      <c r="T13" s="9"/>
      <c r="U13" s="9"/>
      <c r="V13" s="9"/>
      <c r="W13" s="9"/>
      <c r="X13" s="9"/>
      <c r="Y13" s="9"/>
      <c r="Z13" s="9"/>
      <c r="AA13" s="9"/>
      <c r="AB13" s="9"/>
      <c r="AC13" s="9"/>
      <c r="AD13" s="9"/>
      <c r="AE13" s="9"/>
      <c r="AF13" s="9"/>
    </row>
    <row r="14" spans="1:32" s="6" customFormat="1" ht="15.75" x14ac:dyDescent="0.4">
      <c r="A14" s="350" t="s">
        <v>34</v>
      </c>
      <c r="B14" s="214"/>
      <c r="C14" s="214"/>
      <c r="D14" s="70"/>
      <c r="E14" s="70"/>
      <c r="F14" s="213"/>
      <c r="G14" s="225"/>
      <c r="H14" s="227"/>
      <c r="I14" s="227"/>
      <c r="J14" s="227"/>
      <c r="K14" s="225"/>
      <c r="L14" s="227"/>
      <c r="M14" s="227"/>
      <c r="N14" s="25"/>
      <c r="O14" s="5"/>
      <c r="P14" s="30"/>
      <c r="Q14" s="30"/>
      <c r="R14" s="30"/>
      <c r="S14" s="30"/>
      <c r="T14" s="5"/>
      <c r="U14" s="5"/>
      <c r="V14" s="5"/>
      <c r="W14" s="5"/>
      <c r="X14" s="5"/>
      <c r="Y14" s="5"/>
      <c r="Z14" s="5"/>
      <c r="AA14" s="5"/>
      <c r="AB14" s="5"/>
      <c r="AC14" s="5"/>
      <c r="AD14" s="5"/>
      <c r="AE14" s="5"/>
      <c r="AF14" s="5"/>
    </row>
    <row r="15" spans="1:32" s="12" customFormat="1" ht="15" customHeight="1" x14ac:dyDescent="0.4">
      <c r="A15" s="58" t="s">
        <v>35</v>
      </c>
      <c r="B15" s="214"/>
      <c r="C15" s="214"/>
      <c r="D15" s="70"/>
      <c r="E15" s="70"/>
      <c r="F15" s="213"/>
      <c r="G15" s="225"/>
      <c r="H15" s="227"/>
      <c r="I15" s="227"/>
      <c r="J15" s="227"/>
      <c r="K15" s="225"/>
      <c r="L15" s="227"/>
      <c r="M15" s="227"/>
      <c r="N15" s="25"/>
      <c r="O15" s="11"/>
      <c r="P15" s="30"/>
      <c r="Q15" s="30"/>
      <c r="R15" s="30"/>
      <c r="S15" s="30"/>
      <c r="T15" s="11"/>
      <c r="U15" s="11"/>
      <c r="V15" s="11"/>
      <c r="W15" s="11"/>
      <c r="X15" s="11"/>
      <c r="Y15" s="11"/>
      <c r="Z15" s="11"/>
      <c r="AA15" s="11"/>
      <c r="AB15" s="11"/>
      <c r="AC15" s="11"/>
      <c r="AD15" s="11"/>
      <c r="AE15" s="11"/>
      <c r="AF15" s="11"/>
    </row>
    <row r="16" spans="1:32" s="14" customFormat="1" ht="15" customHeight="1" x14ac:dyDescent="0.4">
      <c r="A16" s="349" t="s">
        <v>36</v>
      </c>
      <c r="B16" s="214"/>
      <c r="C16" s="214"/>
      <c r="D16" s="70"/>
      <c r="E16" s="70">
        <f t="shared" ref="E16:E30" si="1">+C16-D16</f>
        <v>0</v>
      </c>
      <c r="F16" s="229"/>
      <c r="G16" s="225"/>
      <c r="H16" s="228"/>
      <c r="I16" s="228"/>
      <c r="J16" s="230"/>
      <c r="K16" s="225"/>
      <c r="L16" s="228"/>
      <c r="M16" s="228"/>
      <c r="N16" s="23"/>
      <c r="O16" s="13"/>
      <c r="P16" s="30"/>
      <c r="Q16" s="30"/>
      <c r="R16" s="30"/>
      <c r="S16" s="30"/>
      <c r="T16" s="13"/>
      <c r="U16" s="13"/>
      <c r="V16" s="13"/>
      <c r="W16" s="13"/>
      <c r="X16" s="13"/>
      <c r="Y16" s="13"/>
      <c r="Z16" s="13"/>
      <c r="AA16" s="13"/>
      <c r="AB16" s="13"/>
      <c r="AC16" s="13"/>
      <c r="AD16" s="13"/>
      <c r="AE16" s="13"/>
      <c r="AF16" s="13"/>
    </row>
    <row r="17" spans="1:32" s="14" customFormat="1" ht="15" customHeight="1" x14ac:dyDescent="0.4">
      <c r="A17" s="349" t="s">
        <v>37</v>
      </c>
      <c r="B17" s="220"/>
      <c r="C17" s="220"/>
      <c r="D17" s="67"/>
      <c r="E17" s="67">
        <f t="shared" si="1"/>
        <v>0</v>
      </c>
      <c r="F17" s="223"/>
      <c r="G17" s="225"/>
      <c r="H17" s="222"/>
      <c r="I17" s="222"/>
      <c r="J17" s="226"/>
      <c r="K17" s="225"/>
      <c r="L17" s="222"/>
      <c r="M17" s="222"/>
      <c r="N17" s="23"/>
      <c r="O17" s="13"/>
      <c r="P17" s="30"/>
      <c r="Q17" s="30"/>
      <c r="R17" s="30"/>
      <c r="S17" s="30"/>
      <c r="T17" s="13"/>
      <c r="U17" s="13"/>
      <c r="V17" s="13"/>
      <c r="W17" s="13"/>
      <c r="X17" s="13"/>
      <c r="Y17" s="13"/>
      <c r="Z17" s="13"/>
      <c r="AA17" s="13"/>
      <c r="AB17" s="13"/>
      <c r="AC17" s="13"/>
      <c r="AD17" s="13"/>
      <c r="AE17" s="13"/>
      <c r="AF17" s="13"/>
    </row>
    <row r="18" spans="1:32" s="14" customFormat="1" ht="15" customHeight="1" x14ac:dyDescent="0.4">
      <c r="A18" s="349" t="s">
        <v>38</v>
      </c>
      <c r="B18" s="220"/>
      <c r="C18" s="220"/>
      <c r="D18" s="67"/>
      <c r="E18" s="67">
        <f t="shared" si="1"/>
        <v>0</v>
      </c>
      <c r="F18" s="223"/>
      <c r="G18" s="225"/>
      <c r="H18" s="222"/>
      <c r="I18" s="222"/>
      <c r="J18" s="226"/>
      <c r="K18" s="225"/>
      <c r="L18" s="222"/>
      <c r="M18" s="222"/>
      <c r="N18" s="23"/>
      <c r="O18" s="13"/>
      <c r="P18" s="30"/>
      <c r="Q18" s="30"/>
      <c r="R18" s="30"/>
      <c r="S18" s="30"/>
      <c r="T18" s="13"/>
      <c r="U18" s="13"/>
      <c r="V18" s="13"/>
      <c r="W18" s="13"/>
      <c r="X18" s="13"/>
      <c r="Y18" s="13"/>
      <c r="Z18" s="13"/>
      <c r="AA18" s="13"/>
      <c r="AB18" s="13"/>
      <c r="AC18" s="13"/>
      <c r="AD18" s="13"/>
      <c r="AE18" s="13"/>
      <c r="AF18" s="13"/>
    </row>
    <row r="19" spans="1:32" s="14" customFormat="1" ht="15" customHeight="1" x14ac:dyDescent="0.4">
      <c r="A19" s="349" t="s">
        <v>39</v>
      </c>
      <c r="B19" s="220"/>
      <c r="C19" s="220"/>
      <c r="D19" s="67"/>
      <c r="E19" s="67">
        <f t="shared" si="1"/>
        <v>0</v>
      </c>
      <c r="F19" s="223"/>
      <c r="G19" s="225"/>
      <c r="H19" s="222"/>
      <c r="I19" s="222"/>
      <c r="J19" s="226"/>
      <c r="K19" s="225"/>
      <c r="L19" s="222"/>
      <c r="M19" s="222"/>
      <c r="N19" s="23"/>
      <c r="O19" s="13"/>
      <c r="P19" s="30"/>
      <c r="Q19" s="30"/>
      <c r="R19" s="30"/>
      <c r="S19" s="30"/>
      <c r="T19" s="13"/>
      <c r="U19" s="13"/>
      <c r="V19" s="13"/>
      <c r="W19" s="13"/>
      <c r="X19" s="13"/>
      <c r="Y19" s="13"/>
      <c r="Z19" s="13"/>
      <c r="AA19" s="13"/>
      <c r="AB19" s="13"/>
      <c r="AC19" s="13"/>
      <c r="AD19" s="13"/>
      <c r="AE19" s="13"/>
      <c r="AF19" s="13"/>
    </row>
    <row r="20" spans="1:32" s="14" customFormat="1" ht="15" customHeight="1" x14ac:dyDescent="0.4">
      <c r="A20" s="349" t="s">
        <v>40</v>
      </c>
      <c r="B20" s="220"/>
      <c r="C20" s="220"/>
      <c r="D20" s="67"/>
      <c r="E20" s="67">
        <f t="shared" si="1"/>
        <v>0</v>
      </c>
      <c r="F20" s="223"/>
      <c r="G20" s="225"/>
      <c r="H20" s="222"/>
      <c r="I20" s="222"/>
      <c r="J20" s="226"/>
      <c r="K20" s="225"/>
      <c r="L20" s="222"/>
      <c r="M20" s="222"/>
      <c r="N20" s="23"/>
      <c r="O20" s="13"/>
      <c r="P20" s="30"/>
      <c r="Q20" s="30"/>
      <c r="R20" s="30"/>
      <c r="S20" s="30"/>
      <c r="T20" s="13"/>
      <c r="U20" s="13"/>
      <c r="V20" s="13"/>
      <c r="W20" s="13"/>
      <c r="X20" s="13"/>
      <c r="Y20" s="13"/>
      <c r="Z20" s="13"/>
      <c r="AA20" s="13"/>
      <c r="AB20" s="13"/>
      <c r="AC20" s="13"/>
      <c r="AD20" s="13"/>
      <c r="AE20" s="13"/>
      <c r="AF20" s="13"/>
    </row>
    <row r="21" spans="1:32" s="14" customFormat="1" ht="15" customHeight="1" x14ac:dyDescent="0.4">
      <c r="A21" s="349" t="s">
        <v>41</v>
      </c>
      <c r="B21" s="220"/>
      <c r="C21" s="220"/>
      <c r="D21" s="67"/>
      <c r="E21" s="67">
        <f t="shared" si="1"/>
        <v>0</v>
      </c>
      <c r="F21" s="223"/>
      <c r="G21" s="225"/>
      <c r="H21" s="222"/>
      <c r="I21" s="222"/>
      <c r="J21" s="226"/>
      <c r="K21" s="225"/>
      <c r="L21" s="222"/>
      <c r="M21" s="222"/>
      <c r="N21" s="23"/>
      <c r="O21" s="13"/>
      <c r="P21" s="30"/>
      <c r="Q21" s="30"/>
      <c r="R21" s="30"/>
      <c r="S21" s="30"/>
      <c r="T21" s="13"/>
      <c r="U21" s="13"/>
      <c r="V21" s="13"/>
      <c r="W21" s="13"/>
      <c r="X21" s="13"/>
      <c r="Y21" s="13"/>
      <c r="Z21" s="13"/>
      <c r="AA21" s="13"/>
      <c r="AB21" s="13"/>
      <c r="AC21" s="13"/>
      <c r="AD21" s="13"/>
      <c r="AE21" s="13"/>
      <c r="AF21" s="13"/>
    </row>
    <row r="22" spans="1:32" s="14" customFormat="1" ht="15" customHeight="1" x14ac:dyDescent="0.4">
      <c r="A22" s="349" t="s">
        <v>42</v>
      </c>
      <c r="B22" s="220"/>
      <c r="C22" s="220"/>
      <c r="D22" s="67"/>
      <c r="E22" s="67">
        <f t="shared" si="1"/>
        <v>0</v>
      </c>
      <c r="F22" s="223"/>
      <c r="G22" s="225"/>
      <c r="H22" s="222"/>
      <c r="I22" s="222"/>
      <c r="J22" s="226"/>
      <c r="K22" s="225"/>
      <c r="L22" s="222"/>
      <c r="M22" s="222"/>
      <c r="N22" s="23"/>
      <c r="O22" s="13"/>
      <c r="P22" s="30"/>
      <c r="Q22" s="30"/>
      <c r="R22" s="30"/>
      <c r="S22" s="30"/>
      <c r="T22" s="13"/>
      <c r="U22" s="13"/>
      <c r="V22" s="13"/>
      <c r="W22" s="13"/>
      <c r="X22" s="13"/>
      <c r="Y22" s="13"/>
      <c r="Z22" s="13"/>
      <c r="AA22" s="13"/>
      <c r="AB22" s="13"/>
      <c r="AC22" s="13"/>
      <c r="AD22" s="13"/>
      <c r="AE22" s="13"/>
      <c r="AF22" s="13"/>
    </row>
    <row r="23" spans="1:32" s="14" customFormat="1" ht="15" customHeight="1" x14ac:dyDescent="0.4">
      <c r="A23" s="349" t="s">
        <v>43</v>
      </c>
      <c r="B23" s="220"/>
      <c r="C23" s="220"/>
      <c r="D23" s="67"/>
      <c r="E23" s="67">
        <f t="shared" si="1"/>
        <v>0</v>
      </c>
      <c r="F23" s="223"/>
      <c r="G23" s="225"/>
      <c r="H23" s="232"/>
      <c r="I23" s="232"/>
      <c r="J23" s="226"/>
      <c r="K23" s="225"/>
      <c r="L23" s="232"/>
      <c r="M23" s="232"/>
      <c r="N23" s="23"/>
      <c r="O23" s="13"/>
      <c r="P23" s="30"/>
      <c r="Q23" s="30"/>
      <c r="R23" s="30"/>
      <c r="S23" s="30"/>
      <c r="T23" s="13"/>
      <c r="U23" s="13"/>
      <c r="V23" s="13"/>
      <c r="W23" s="13"/>
      <c r="X23" s="13"/>
      <c r="Y23" s="13"/>
      <c r="Z23" s="13"/>
      <c r="AA23" s="13"/>
      <c r="AB23" s="13"/>
      <c r="AC23" s="13"/>
      <c r="AD23" s="13"/>
      <c r="AE23" s="13"/>
      <c r="AF23" s="13"/>
    </row>
    <row r="24" spans="1:32" s="14" customFormat="1" ht="15" customHeight="1" x14ac:dyDescent="0.4">
      <c r="A24" s="62" t="s">
        <v>44</v>
      </c>
      <c r="B24" s="220"/>
      <c r="C24" s="220"/>
      <c r="D24" s="283"/>
      <c r="E24" s="67">
        <f t="shared" si="1"/>
        <v>0</v>
      </c>
      <c r="F24" s="203">
        <f>(_xlfn.IFNA(VLOOKUP($A16,'Benefits Drivers'!$A$6:$F$13,4,FALSE)*F$16,0))+(_xlfn.IFNA(VLOOKUP($A17,'Benefits Drivers'!$A$6:$F$13,4,FALSE)*F$17,0))+(_xlfn.IFNA(VLOOKUP($A18,'Benefits Drivers'!$A$6:$F$13,4,FALSE)*F$18,0))+(_xlfn.IFNA(VLOOKUP($A19,'Benefits Drivers'!$A$6:$F$13,4,FALSE)*F$19,0))+(_xlfn.IFNA(VLOOKUP($A20,'Benefits Drivers'!$A$6:$F$13,4,FALSE)*F$20,0))+(_xlfn.IFNA(VLOOKUP($A22,'Benefits Drivers'!$A$6:$F$13,4,FALSE)*F$22,0))+(_xlfn.IFNA(VLOOKUP($A23,'Benefits Drivers'!$A$6:$F$13,4,FALSE)*F$23,0))+(_xlfn.IFNA(VLOOKUP($A21,'Benefits Drivers'!$A$6:$F$13,4,FALSE)*F$21,0))</f>
        <v>0</v>
      </c>
      <c r="G24" s="225"/>
      <c r="H24" s="169">
        <f>(_xlfn.IFNA(VLOOKUP($A16,'Benefits Drivers'!$A$6:$F$13,3,FALSE)*H$16,0))+(_xlfn.IFNA(VLOOKUP($A17,'Benefits Drivers'!$A$6:$F$13,3,FALSE)*H$17,0))+(_xlfn.IFNA(VLOOKUP($A18,'Benefits Drivers'!$A$6:$F$13,3,FALSE)*H$18,0))+(_xlfn.IFNA(VLOOKUP($A19,'Benefits Drivers'!$A$6:$F$13,3,FALSE)*H$19,0))+(_xlfn.IFNA(VLOOKUP($A20,'Benefits Drivers'!$A$6:$F$13,3,FALSE)*H$20,0))+(_xlfn.IFNA(VLOOKUP($A22,'Benefits Drivers'!$A$6:$F$13,3,FALSE)*H$22,0))+(_xlfn.IFNA(VLOOKUP($A23,'Benefits Drivers'!$A$6:$F$13,3,FALSE)*H$23,0))+(_xlfn.IFNA(VLOOKUP($A21,'Benefits Drivers'!$A$6:$F$13,3,FALSE)*H$21,0))</f>
        <v>0</v>
      </c>
      <c r="I24" s="169">
        <f>(_xlfn.IFNA(VLOOKUP($A16,'Benefits Drivers'!$A$6:$F$13,4,FALSE)*I$16,0))+(_xlfn.IFNA(VLOOKUP($A17,'Benefits Drivers'!$A$6:$F$13,4,FALSE)*I$17,0))+(_xlfn.IFNA(VLOOKUP($A18,'Benefits Drivers'!$A$6:$F$13,4,FALSE)*I$18,0))+(_xlfn.IFNA(VLOOKUP($A19,'Benefits Drivers'!$A$6:$F$13,4,FALSE)*I$19,0))+(_xlfn.IFNA(VLOOKUP($A20,'Benefits Drivers'!$A$6:$F$13,4,FALSE)*I$20,0))+(_xlfn.IFNA(VLOOKUP($A22,'Benefits Drivers'!$A$6:$F$13,4,FALSE)*I$22,0))+(_xlfn.IFNA(VLOOKUP($A23,'Benefits Drivers'!$A$6:$F$13,4,FALSE)*I$23,0))+(_xlfn.IFNA(VLOOKUP($A21,'Benefits Drivers'!$A$6:$F$13,4,FALSE)*I$21,0))</f>
        <v>0</v>
      </c>
      <c r="J24" s="167"/>
      <c r="K24" s="225"/>
      <c r="L24" s="169">
        <f>(_xlfn.IFNA(VLOOKUP($A16,'Benefits Drivers'!$A$6:$F$13,5,FALSE)*L$16,0))+(_xlfn.IFNA(VLOOKUP($A17,'Benefits Drivers'!$A$6:$F$13,5,FALSE)*L$17,0))+(_xlfn.IFNA(VLOOKUP($A18,'Benefits Drivers'!$A$6:$F$13,5,FALSE)*L$18,0))+(_xlfn.IFNA(VLOOKUP($A19,'Benefits Drivers'!$A$6:$F$13,5,FALSE)*L$19,0))+(_xlfn.IFNA(VLOOKUP($A20,'Benefits Drivers'!$A$6:$F$13,5,FALSE)*L$20,0))+(_xlfn.IFNA(VLOOKUP($A22,'Benefits Drivers'!$A$6:$F$13,5,FALSE)*L$22,0))+(_xlfn.IFNA(VLOOKUP($A23,'Benefits Drivers'!$A$6:$F$13,5,FALSE)*L$23,0))+(_xlfn.IFNA(VLOOKUP($A21,'Benefits Drivers'!$A$6:$F$13,5,FALSE)*L$21,0))</f>
        <v>0</v>
      </c>
      <c r="M24" s="169">
        <f>(_xlfn.IFNA(VLOOKUP($A16,'Benefits Drivers'!$A$6:$F$13,6,FALSE)*M$16,0))+(_xlfn.IFNA(VLOOKUP($A17,'Benefits Drivers'!$A$6:$F$13,6,FALSE)*M$17,0))+(_xlfn.IFNA(VLOOKUP($A18,'Benefits Drivers'!$A$6:$F$13,6,FALSE)*M$18,0))+(_xlfn.IFNA(VLOOKUP($A19,'Benefits Drivers'!$A$6:$F$13,6,FALSE)*M$19,0))+(_xlfn.IFNA(VLOOKUP($A20,'Benefits Drivers'!$A$6:$F$13,6,FALSE)*M$20,0))+(_xlfn.IFNA(VLOOKUP($A22,'Benefits Drivers'!$A$6:$F$13,6,FALSE)*M$22,0))+(_xlfn.IFNA(VLOOKUP($A23,'Benefits Drivers'!$A$6:$F$13,6,FALSE)*M$23,0))+(_xlfn.IFNA(VLOOKUP($A21,'Benefits Drivers'!$A$6:$F$13,6,FALSE)*M$21,0))</f>
        <v>0</v>
      </c>
      <c r="N24" s="29"/>
      <c r="O24" s="13"/>
      <c r="P24" s="30"/>
      <c r="Q24" s="30"/>
      <c r="R24" s="30"/>
      <c r="S24" s="30"/>
      <c r="T24" s="13"/>
      <c r="U24" s="13"/>
      <c r="V24" s="13"/>
      <c r="W24" s="13"/>
      <c r="X24" s="13"/>
      <c r="Y24" s="13"/>
      <c r="Z24" s="13"/>
      <c r="AA24" s="13"/>
      <c r="AB24" s="13"/>
      <c r="AC24" s="13"/>
      <c r="AD24" s="13"/>
      <c r="AE24" s="13"/>
      <c r="AF24" s="13"/>
    </row>
    <row r="25" spans="1:32" s="16" customFormat="1" ht="15" customHeight="1" x14ac:dyDescent="0.4">
      <c r="A25" s="160" t="s">
        <v>45</v>
      </c>
      <c r="B25" s="161">
        <f>SUM(B16:B24)</f>
        <v>0</v>
      </c>
      <c r="C25" s="161">
        <f>SUM(C16:C24)</f>
        <v>0</v>
      </c>
      <c r="D25" s="284">
        <f t="shared" ref="D25:M25" si="2">SUM(D16:D24)</f>
        <v>0</v>
      </c>
      <c r="E25" s="284">
        <f t="shared" si="1"/>
        <v>0</v>
      </c>
      <c r="F25" s="202">
        <f>SUM(F16:F24)</f>
        <v>0</v>
      </c>
      <c r="G25" s="225"/>
      <c r="H25" s="168">
        <f t="shared" si="2"/>
        <v>0</v>
      </c>
      <c r="I25" s="168">
        <f t="shared" si="2"/>
        <v>0</v>
      </c>
      <c r="J25" s="166">
        <f t="shared" si="2"/>
        <v>0</v>
      </c>
      <c r="K25" s="225"/>
      <c r="L25" s="168">
        <f t="shared" si="2"/>
        <v>0</v>
      </c>
      <c r="M25" s="168">
        <f t="shared" si="2"/>
        <v>0</v>
      </c>
      <c r="N25" s="29"/>
      <c r="O25" s="15"/>
      <c r="P25" s="15"/>
      <c r="Q25" s="15"/>
      <c r="R25" s="15"/>
      <c r="S25" s="15"/>
      <c r="T25" s="15"/>
      <c r="U25" s="15"/>
      <c r="V25" s="15"/>
      <c r="W25" s="15"/>
      <c r="X25" s="15"/>
      <c r="Y25" s="15"/>
      <c r="Z25" s="15"/>
      <c r="AA25" s="15"/>
      <c r="AB25" s="15"/>
      <c r="AC25" s="15"/>
      <c r="AD25" s="15"/>
      <c r="AE25" s="15"/>
      <c r="AF25" s="15"/>
    </row>
    <row r="26" spans="1:32" s="6" customFormat="1" ht="28.5" x14ac:dyDescent="0.4">
      <c r="A26" s="351" t="s">
        <v>46</v>
      </c>
      <c r="B26" s="233"/>
      <c r="C26" s="233"/>
      <c r="D26" s="285"/>
      <c r="E26" s="67">
        <f t="shared" si="1"/>
        <v>0</v>
      </c>
      <c r="F26" s="319"/>
      <c r="G26" s="324"/>
      <c r="H26" s="234"/>
      <c r="I26" s="234"/>
      <c r="J26" s="226"/>
      <c r="K26" s="225"/>
      <c r="L26" s="234"/>
      <c r="M26" s="234"/>
      <c r="N26" s="23"/>
      <c r="O26" s="5"/>
      <c r="P26" s="5"/>
      <c r="Q26" s="5"/>
      <c r="R26" s="5"/>
      <c r="S26" s="5"/>
      <c r="T26" s="5"/>
      <c r="U26" s="5"/>
      <c r="V26" s="5"/>
      <c r="W26" s="5"/>
      <c r="X26" s="5"/>
      <c r="Y26" s="5"/>
      <c r="Z26" s="5"/>
      <c r="AA26" s="5"/>
      <c r="AB26" s="5"/>
      <c r="AC26" s="5"/>
      <c r="AD26" s="5"/>
      <c r="AE26" s="5"/>
      <c r="AF26" s="5"/>
    </row>
    <row r="27" spans="1:32" s="6" customFormat="1" ht="15" customHeight="1" x14ac:dyDescent="0.4">
      <c r="A27" s="63" t="s">
        <v>47</v>
      </c>
      <c r="B27" s="220"/>
      <c r="C27" s="220"/>
      <c r="D27" s="67"/>
      <c r="E27" s="67">
        <f t="shared" si="1"/>
        <v>0</v>
      </c>
      <c r="F27" s="319"/>
      <c r="G27" s="324"/>
      <c r="H27" s="222"/>
      <c r="I27" s="222"/>
      <c r="J27" s="226"/>
      <c r="K27" s="225"/>
      <c r="L27" s="222"/>
      <c r="M27" s="222"/>
      <c r="N27" s="23"/>
      <c r="O27" s="5"/>
      <c r="P27" s="5"/>
      <c r="Q27" s="5"/>
      <c r="R27" s="5"/>
      <c r="S27" s="5"/>
      <c r="T27" s="5"/>
      <c r="U27" s="5"/>
      <c r="V27" s="5"/>
      <c r="W27" s="5"/>
      <c r="X27" s="5"/>
      <c r="Y27" s="5"/>
      <c r="Z27" s="5"/>
      <c r="AA27" s="5"/>
      <c r="AB27" s="5"/>
      <c r="AC27" s="5"/>
      <c r="AD27" s="5"/>
      <c r="AE27" s="5"/>
      <c r="AF27" s="5"/>
    </row>
    <row r="28" spans="1:32" s="6" customFormat="1" ht="15" customHeight="1" x14ac:dyDescent="0.4">
      <c r="A28" s="63" t="s">
        <v>48</v>
      </c>
      <c r="B28" s="220"/>
      <c r="C28" s="220"/>
      <c r="D28" s="67"/>
      <c r="E28" s="67">
        <f t="shared" si="1"/>
        <v>0</v>
      </c>
      <c r="F28" s="319"/>
      <c r="G28" s="324"/>
      <c r="H28" s="222"/>
      <c r="I28" s="222"/>
      <c r="J28" s="226"/>
      <c r="K28" s="225"/>
      <c r="L28" s="222"/>
      <c r="M28" s="222"/>
      <c r="N28" s="23"/>
      <c r="O28" s="5"/>
      <c r="P28" s="5"/>
      <c r="Q28" s="5"/>
      <c r="R28" s="5"/>
      <c r="S28" s="5"/>
      <c r="T28" s="5"/>
      <c r="U28" s="5"/>
      <c r="V28" s="5"/>
      <c r="W28" s="5"/>
      <c r="X28" s="5"/>
      <c r="Y28" s="5"/>
      <c r="Z28" s="5"/>
      <c r="AA28" s="5"/>
      <c r="AB28" s="5"/>
      <c r="AC28" s="5"/>
      <c r="AD28" s="5"/>
      <c r="AE28" s="5"/>
      <c r="AF28" s="5"/>
    </row>
    <row r="29" spans="1:32" s="16" customFormat="1" ht="15.75" x14ac:dyDescent="0.4">
      <c r="A29" s="204" t="s">
        <v>49</v>
      </c>
      <c r="B29" s="158">
        <f>SUM(B25:B28)</f>
        <v>0</v>
      </c>
      <c r="C29" s="158">
        <f>SUM(C25:C28)</f>
        <v>0</v>
      </c>
      <c r="D29" s="286">
        <f>SUM(D25:D28)</f>
        <v>0</v>
      </c>
      <c r="E29" s="287">
        <f t="shared" si="1"/>
        <v>0</v>
      </c>
      <c r="F29" s="320">
        <f>SUM(F25:F28)</f>
        <v>0</v>
      </c>
      <c r="G29" s="324"/>
      <c r="H29" s="201">
        <f>SUM(H25:H28)</f>
        <v>0</v>
      </c>
      <c r="I29" s="201">
        <f>SUM(I25:I28)</f>
        <v>0</v>
      </c>
      <c r="J29" s="208"/>
      <c r="K29" s="225"/>
      <c r="L29" s="201">
        <f>SUM(L25:L28)</f>
        <v>0</v>
      </c>
      <c r="M29" s="201">
        <f>SUM(M25:M28)</f>
        <v>0</v>
      </c>
      <c r="N29" s="165"/>
      <c r="O29" s="15"/>
      <c r="P29" s="15"/>
      <c r="Q29" s="15"/>
      <c r="R29" s="15"/>
      <c r="S29" s="15"/>
      <c r="T29" s="15"/>
      <c r="U29" s="15"/>
      <c r="V29" s="15"/>
      <c r="W29" s="15"/>
      <c r="X29" s="15"/>
      <c r="Y29" s="15"/>
      <c r="Z29" s="15"/>
      <c r="AA29" s="15"/>
      <c r="AB29" s="15"/>
      <c r="AC29" s="15"/>
      <c r="AD29" s="15"/>
      <c r="AE29" s="15"/>
      <c r="AF29" s="15"/>
    </row>
    <row r="30" spans="1:32" s="16" customFormat="1" ht="17.25" customHeight="1" thickBot="1" x14ac:dyDescent="0.45">
      <c r="A30" s="205" t="s">
        <v>75</v>
      </c>
      <c r="B30" s="312">
        <f>+B12-B29</f>
        <v>0</v>
      </c>
      <c r="C30" s="312">
        <f>+C12-C29</f>
        <v>0</v>
      </c>
      <c r="D30" s="288">
        <f>+D12-D29</f>
        <v>0</v>
      </c>
      <c r="E30" s="289">
        <f t="shared" si="1"/>
        <v>0</v>
      </c>
      <c r="F30" s="321">
        <f>+F12-F29</f>
        <v>0</v>
      </c>
      <c r="G30" s="324"/>
      <c r="H30" s="313">
        <f>+H12-H29</f>
        <v>0</v>
      </c>
      <c r="I30" s="313">
        <f>+I12-I29</f>
        <v>0</v>
      </c>
      <c r="J30" s="209"/>
      <c r="K30" s="225"/>
      <c r="L30" s="313">
        <f>+L12-L29</f>
        <v>0</v>
      </c>
      <c r="M30" s="313">
        <f>+M12-M29</f>
        <v>0</v>
      </c>
      <c r="N30" s="165"/>
      <c r="O30" s="15"/>
      <c r="P30" s="15"/>
      <c r="Q30" s="15"/>
      <c r="R30" s="15"/>
      <c r="S30" s="15"/>
      <c r="T30" s="15"/>
      <c r="U30" s="15"/>
      <c r="V30" s="15"/>
      <c r="W30" s="15"/>
      <c r="X30" s="15"/>
      <c r="Y30" s="15"/>
      <c r="Z30" s="15"/>
      <c r="AA30" s="15"/>
      <c r="AB30" s="15"/>
      <c r="AC30" s="15"/>
      <c r="AD30" s="15"/>
      <c r="AE30" s="15"/>
      <c r="AF30" s="15"/>
    </row>
    <row r="31" spans="1:32" s="6" customFormat="1" ht="9" customHeight="1" thickTop="1" x14ac:dyDescent="0.4">
      <c r="A31" s="59"/>
      <c r="B31" s="235"/>
      <c r="C31" s="235"/>
      <c r="D31" s="316"/>
      <c r="E31" s="316"/>
      <c r="F31" s="237"/>
      <c r="G31" s="225"/>
      <c r="H31" s="236"/>
      <c r="I31" s="236"/>
      <c r="J31" s="238"/>
      <c r="K31" s="225"/>
      <c r="L31" s="236"/>
      <c r="M31" s="236"/>
      <c r="N31" s="29"/>
      <c r="O31" s="5"/>
      <c r="P31" s="5"/>
      <c r="Q31" s="5"/>
      <c r="R31" s="5"/>
      <c r="S31" s="5"/>
      <c r="T31" s="5"/>
      <c r="U31" s="5"/>
      <c r="V31" s="5"/>
      <c r="W31" s="5"/>
      <c r="X31" s="5"/>
      <c r="Y31" s="5"/>
      <c r="Z31" s="5"/>
      <c r="AA31" s="5"/>
      <c r="AB31" s="5"/>
      <c r="AC31" s="5"/>
      <c r="AD31" s="5"/>
      <c r="AE31" s="5"/>
      <c r="AF31" s="5"/>
    </row>
    <row r="32" spans="1:32" s="10" customFormat="1" ht="18" customHeight="1" x14ac:dyDescent="0.4">
      <c r="A32" s="242" t="s">
        <v>76</v>
      </c>
      <c r="B32" s="177"/>
      <c r="C32" s="310">
        <f>+B34</f>
        <v>0</v>
      </c>
      <c r="D32" s="173">
        <f>+B34</f>
        <v>0</v>
      </c>
      <c r="E32" s="171">
        <f>+D32</f>
        <v>0</v>
      </c>
      <c r="F32" s="322" t="e">
        <f>+#REF!</f>
        <v>#REF!</v>
      </c>
      <c r="G32" s="324"/>
      <c r="H32" s="178" cm="1">
        <f t="array" ref="H32">_xlfn.SWITCH(LEFT(A2,7),"2000101",0,"2000102",0,"2000103",0,"2000104",0,"201 ATT",0,"500 UW ",31580945,"600 UW ",9251818,C34)</f>
        <v>0</v>
      </c>
      <c r="I32" s="178">
        <f>+H34</f>
        <v>0</v>
      </c>
      <c r="J32" s="175"/>
      <c r="K32" s="225"/>
      <c r="L32" s="178" cm="1">
        <f t="array" ref="L32">_xlfn.SWITCH(LEFT(A2,7),"2000101",0,"2000102",0,"2000103",0,"2000104",0,"201 ATT",0,I34)</f>
        <v>0</v>
      </c>
      <c r="M32" s="178">
        <f>+L34</f>
        <v>0</v>
      </c>
      <c r="N32" s="176"/>
      <c r="O32" s="9"/>
      <c r="P32" s="9"/>
      <c r="Q32" s="9"/>
      <c r="R32" s="9"/>
      <c r="S32" s="9"/>
      <c r="T32" s="9"/>
      <c r="U32" s="9"/>
      <c r="V32" s="9"/>
      <c r="W32" s="9"/>
      <c r="X32" s="9"/>
      <c r="Y32" s="9"/>
      <c r="Z32" s="9"/>
      <c r="AA32" s="9"/>
      <c r="AB32" s="9"/>
      <c r="AC32" s="9"/>
      <c r="AD32" s="9"/>
      <c r="AE32" s="9"/>
      <c r="AF32" s="9"/>
    </row>
    <row r="33" spans="1:32" s="66" customFormat="1" ht="15.75" x14ac:dyDescent="0.45">
      <c r="A33" s="179" t="s">
        <v>75</v>
      </c>
      <c r="B33" s="183">
        <f>+B30</f>
        <v>0</v>
      </c>
      <c r="C33" s="311">
        <f>+C30</f>
        <v>0</v>
      </c>
      <c r="D33" s="174">
        <f>+D30</f>
        <v>0</v>
      </c>
      <c r="E33" s="172">
        <f>+E30</f>
        <v>0</v>
      </c>
      <c r="F33" s="323">
        <f>+F30</f>
        <v>0</v>
      </c>
      <c r="G33" s="325"/>
      <c r="H33" s="184">
        <f>+H30</f>
        <v>0</v>
      </c>
      <c r="I33" s="184">
        <f>+I30</f>
        <v>0</v>
      </c>
      <c r="J33" s="182"/>
      <c r="K33" s="239"/>
      <c r="L33" s="184">
        <f>+L30</f>
        <v>0</v>
      </c>
      <c r="M33" s="184">
        <f>+M30</f>
        <v>0</v>
      </c>
      <c r="N33" s="64"/>
      <c r="O33" s="65"/>
      <c r="P33" s="65"/>
      <c r="Q33" s="65"/>
      <c r="R33" s="65"/>
      <c r="S33" s="65"/>
      <c r="T33" s="65"/>
      <c r="U33" s="65"/>
      <c r="V33" s="65"/>
      <c r="W33" s="65"/>
      <c r="X33" s="65"/>
      <c r="Y33" s="65"/>
      <c r="Z33" s="65"/>
      <c r="AA33" s="65"/>
      <c r="AB33" s="65"/>
      <c r="AC33" s="65"/>
      <c r="AD33" s="65"/>
      <c r="AE33" s="65"/>
      <c r="AF33" s="65"/>
    </row>
    <row r="34" spans="1:32" s="6" customFormat="1" ht="15.75" x14ac:dyDescent="0.45">
      <c r="A34" s="170" t="s">
        <v>78</v>
      </c>
      <c r="B34" s="177">
        <f>+B32+B33</f>
        <v>0</v>
      </c>
      <c r="C34" s="177">
        <f>+C32+C33</f>
        <v>0</v>
      </c>
      <c r="D34" s="173">
        <f>+D32+D33</f>
        <v>0</v>
      </c>
      <c r="E34" s="171">
        <f>+E32+E33</f>
        <v>0</v>
      </c>
      <c r="F34" s="322" t="e">
        <f>+F32+F33</f>
        <v>#REF!</v>
      </c>
      <c r="G34" s="324"/>
      <c r="H34" s="178">
        <f>+H32+H33</f>
        <v>0</v>
      </c>
      <c r="I34" s="178">
        <f>+I32+I33</f>
        <v>0</v>
      </c>
      <c r="J34" s="175"/>
      <c r="K34" s="225"/>
      <c r="L34" s="178">
        <f>+L32+L33</f>
        <v>0</v>
      </c>
      <c r="M34" s="178">
        <f>+M32+M33</f>
        <v>0</v>
      </c>
      <c r="N34" s="29"/>
      <c r="O34" s="5"/>
      <c r="P34" s="65"/>
      <c r="Q34" s="65"/>
      <c r="R34" s="65"/>
      <c r="S34" s="65"/>
      <c r="T34" s="65"/>
      <c r="U34" s="5"/>
      <c r="V34" s="5"/>
      <c r="W34" s="5"/>
      <c r="X34" s="5"/>
      <c r="Y34" s="5"/>
      <c r="Z34" s="5"/>
      <c r="AA34" s="5"/>
      <c r="AB34" s="5"/>
      <c r="AC34" s="5"/>
      <c r="AD34" s="5"/>
      <c r="AE34" s="5"/>
      <c r="AF34" s="5"/>
    </row>
    <row r="35" spans="1:32" x14ac:dyDescent="0.35">
      <c r="B35" s="18"/>
      <c r="C35" s="18"/>
    </row>
    <row r="36" spans="1:32" ht="13.9" x14ac:dyDescent="0.4">
      <c r="A36" s="155"/>
    </row>
    <row r="37" spans="1:32" x14ac:dyDescent="0.35">
      <c r="B37" s="154"/>
      <c r="C37" s="154"/>
      <c r="D37" s="154"/>
      <c r="E37" s="154"/>
      <c r="F37" s="154"/>
      <c r="G37" s="154"/>
      <c r="H37" s="154"/>
      <c r="I37" s="154"/>
      <c r="J37" s="154"/>
      <c r="K37" s="154"/>
      <c r="L37" s="154"/>
      <c r="M37" s="154"/>
    </row>
    <row r="38" spans="1:32" x14ac:dyDescent="0.35">
      <c r="A38" s="154"/>
      <c r="B38" s="154"/>
      <c r="C38" s="154"/>
      <c r="D38" s="154"/>
      <c r="E38" s="154"/>
      <c r="F38" s="154"/>
      <c r="G38" s="154"/>
      <c r="H38" s="154"/>
      <c r="I38" s="154"/>
      <c r="J38" s="154"/>
      <c r="K38" s="154"/>
      <c r="L38" s="154"/>
      <c r="M38" s="154"/>
    </row>
  </sheetData>
  <protectedRanges>
    <protectedRange sqref="A35:A36 A38:A230 B35:XFD230" name="Range3"/>
    <protectedRange sqref="L26:M28 F11 F16:F23 H26:I28 H11:I11 L10:M11 H10 H16:I23 L16:M23 F26:F28" name="UnitEntry"/>
    <protectedRange sqref="O1:IJ1 O3:IJ1048576" name="Range2"/>
    <protectedRange sqref="I10 F10" name="UnitEntry_4"/>
    <protectedRange sqref="O2:IJ2" name="Range2_1"/>
  </protectedRanges>
  <mergeCells count="7">
    <mergeCell ref="A2:J2"/>
    <mergeCell ref="A3:E3"/>
    <mergeCell ref="A4:M4"/>
    <mergeCell ref="A5:M5"/>
    <mergeCell ref="B6:E6"/>
    <mergeCell ref="H6:I6"/>
    <mergeCell ref="L6:M6"/>
  </mergeCells>
  <dataValidations count="1">
    <dataValidation type="decimal" allowBlank="1" showInputMessage="1" showErrorMessage="1" error="You must enter a numerical value in this cell" sqref="F10:M30" xr:uid="{CEEEA4DA-A940-41E7-B93A-33152F9516A0}">
      <formula1>-1E+32</formula1>
      <formula2>1E+31</formula2>
    </dataValidation>
  </dataValidations>
  <pageMargins left="0.25" right="0.25" top="0.13" bottom="0.14000000000000001" header="0" footer="0"/>
  <pageSetup scale="7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C22A5-DA72-4023-9081-92C57DE4EB3C}">
  <sheetPr codeName="Sheet24">
    <tabColor rgb="FF7030A0"/>
    <pageSetUpPr fitToPage="1"/>
  </sheetPr>
  <dimension ref="A1:AF39"/>
  <sheetViews>
    <sheetView topLeftCell="B16" zoomScaleNormal="100" zoomScaleSheetLayoutView="100" workbookViewId="0">
      <selection activeCell="I40" sqref="I40"/>
    </sheetView>
  </sheetViews>
  <sheetFormatPr defaultColWidth="9.1328125" defaultRowHeight="12.75" x14ac:dyDescent="0.35"/>
  <cols>
    <col min="1" max="1" width="42.1328125" style="1" customWidth="1"/>
    <col min="2" max="5" width="16.53125" style="1" customWidth="1"/>
    <col min="6" max="6" width="16.53125" style="1" hidden="1" customWidth="1"/>
    <col min="7" max="7" width="1.86328125" style="1" customWidth="1"/>
    <col min="8" max="8" width="16.53125" style="1" customWidth="1"/>
    <col min="9" max="9" width="17" style="1" customWidth="1"/>
    <col min="10" max="10" width="16.53125" style="1" hidden="1" customWidth="1"/>
    <col min="11" max="11" width="1.86328125" style="1" customWidth="1"/>
    <col min="12" max="13" width="16.53125" style="1" customWidth="1"/>
    <col min="14" max="14" width="0" style="1" hidden="1" customWidth="1"/>
    <col min="15" max="15" width="9.1328125" style="1"/>
    <col min="16" max="19" width="10.46484375" style="1" bestFit="1" customWidth="1"/>
    <col min="20" max="16384" width="9.1328125" style="1"/>
  </cols>
  <sheetData>
    <row r="1" spans="1:32" ht="18" x14ac:dyDescent="0.4">
      <c r="A1" s="17"/>
      <c r="B1" s="17"/>
      <c r="C1" s="17"/>
      <c r="E1" s="17"/>
      <c r="F1" s="17"/>
      <c r="G1" s="17"/>
      <c r="H1" s="17"/>
      <c r="I1" s="17"/>
      <c r="J1" s="2"/>
      <c r="K1" s="17"/>
      <c r="L1" s="2"/>
      <c r="M1" s="2"/>
      <c r="N1" s="3"/>
      <c r="O1" s="3"/>
      <c r="P1" s="3"/>
      <c r="Q1" s="3"/>
      <c r="R1" s="3"/>
      <c r="S1" s="3"/>
      <c r="T1" s="3"/>
      <c r="U1" s="3"/>
      <c r="V1" s="3"/>
      <c r="W1" s="3"/>
      <c r="X1" s="3"/>
      <c r="Y1" s="3"/>
      <c r="Z1" s="3"/>
      <c r="AA1" s="3"/>
      <c r="AB1" s="3"/>
      <c r="AC1" s="3"/>
      <c r="AD1" s="3"/>
      <c r="AE1" s="3"/>
    </row>
    <row r="2" spans="1:32" s="17" customFormat="1" ht="15" x14ac:dyDescent="0.4">
      <c r="A2" s="356"/>
      <c r="B2" s="357"/>
      <c r="C2" s="357"/>
      <c r="D2" s="357"/>
      <c r="E2" s="357"/>
      <c r="F2" s="357"/>
      <c r="G2" s="357"/>
      <c r="H2" s="357"/>
      <c r="I2" s="357"/>
      <c r="J2" s="357"/>
    </row>
    <row r="3" spans="1:32" ht="14.25" x14ac:dyDescent="0.35">
      <c r="A3" s="366"/>
      <c r="B3" s="366"/>
      <c r="C3" s="366"/>
      <c r="D3" s="366"/>
      <c r="E3" s="366"/>
      <c r="F3" s="81"/>
      <c r="G3" s="21"/>
      <c r="H3" s="81"/>
      <c r="I3" s="81"/>
      <c r="J3" s="81"/>
      <c r="K3" s="21"/>
      <c r="L3" s="81"/>
      <c r="M3" s="81"/>
      <c r="N3" s="3"/>
      <c r="O3" s="3"/>
      <c r="P3" s="3"/>
      <c r="Q3" s="3"/>
      <c r="R3" s="3"/>
      <c r="S3" s="3"/>
      <c r="T3" s="3"/>
      <c r="U3" s="3"/>
      <c r="V3" s="3"/>
      <c r="W3" s="3"/>
      <c r="X3" s="3"/>
      <c r="Y3" s="3"/>
      <c r="Z3" s="3"/>
      <c r="AA3" s="3"/>
      <c r="AB3" s="3"/>
      <c r="AC3" s="3"/>
      <c r="AD3" s="3"/>
      <c r="AE3" s="3"/>
    </row>
    <row r="4" spans="1:32" ht="83.25" customHeight="1" x14ac:dyDescent="0.35">
      <c r="A4" s="370" t="s">
        <v>79</v>
      </c>
      <c r="B4" s="370"/>
      <c r="C4" s="370"/>
      <c r="D4" s="370"/>
      <c r="E4" s="370"/>
      <c r="F4" s="370"/>
      <c r="G4" s="370"/>
      <c r="H4" s="370"/>
      <c r="I4" s="370"/>
      <c r="J4" s="370"/>
      <c r="K4" s="370"/>
      <c r="L4" s="370"/>
      <c r="M4" s="370"/>
      <c r="N4" s="3"/>
      <c r="O4" s="3"/>
      <c r="P4" s="3"/>
      <c r="Q4" s="3"/>
      <c r="R4" s="3"/>
      <c r="S4" s="3"/>
      <c r="T4" s="3"/>
      <c r="U4" s="3"/>
      <c r="V4" s="3"/>
      <c r="W4" s="3"/>
      <c r="X4" s="3"/>
      <c r="Y4" s="3"/>
      <c r="Z4" s="3"/>
      <c r="AA4" s="3"/>
      <c r="AB4" s="3"/>
      <c r="AC4" s="3"/>
      <c r="AD4" s="3"/>
      <c r="AE4" s="3"/>
    </row>
    <row r="5" spans="1:32" ht="66.75" customHeight="1" x14ac:dyDescent="0.35">
      <c r="A5" s="369" t="s">
        <v>84</v>
      </c>
      <c r="B5" s="369"/>
      <c r="C5" s="369"/>
      <c r="D5" s="369"/>
      <c r="E5" s="369"/>
      <c r="F5" s="369"/>
      <c r="G5" s="369"/>
      <c r="H5" s="369"/>
      <c r="I5" s="369"/>
      <c r="J5" s="369"/>
      <c r="K5" s="369"/>
      <c r="L5" s="369"/>
      <c r="M5" s="369"/>
      <c r="N5" s="3"/>
      <c r="O5" s="3"/>
      <c r="P5" s="3"/>
      <c r="Q5" s="3"/>
      <c r="R5" s="3"/>
      <c r="S5" s="3"/>
      <c r="T5" s="3"/>
      <c r="U5" s="3"/>
      <c r="V5" s="3"/>
      <c r="W5" s="3"/>
      <c r="X5" s="3"/>
      <c r="Y5" s="3"/>
      <c r="Z5" s="3"/>
      <c r="AA5" s="3"/>
      <c r="AB5" s="3"/>
      <c r="AC5" s="3"/>
      <c r="AD5" s="3"/>
      <c r="AE5" s="3"/>
    </row>
    <row r="6" spans="1:32" s="6" customFormat="1" ht="15" customHeight="1" x14ac:dyDescent="0.4">
      <c r="A6" s="4"/>
      <c r="B6" s="358" t="s">
        <v>2</v>
      </c>
      <c r="C6" s="358"/>
      <c r="D6" s="358"/>
      <c r="E6" s="358"/>
      <c r="F6" s="157"/>
      <c r="G6" s="20"/>
      <c r="H6" s="359" t="s">
        <v>3</v>
      </c>
      <c r="I6" s="360"/>
      <c r="J6" s="22"/>
      <c r="K6" s="20"/>
      <c r="L6" s="359" t="s">
        <v>4</v>
      </c>
      <c r="M6" s="360"/>
      <c r="N6" s="22"/>
      <c r="O6" s="5"/>
      <c r="P6" s="5"/>
      <c r="Q6" s="5"/>
      <c r="R6" s="5"/>
      <c r="S6" s="5"/>
      <c r="T6" s="5"/>
      <c r="U6" s="5"/>
      <c r="V6" s="5"/>
      <c r="W6" s="5"/>
      <c r="X6" s="5"/>
      <c r="Y6" s="5"/>
      <c r="Z6" s="5"/>
      <c r="AA6" s="5"/>
      <c r="AB6" s="5"/>
      <c r="AC6" s="5"/>
      <c r="AD6" s="5"/>
      <c r="AE6" s="5"/>
      <c r="AF6" s="5"/>
    </row>
    <row r="7" spans="1:32" s="6" customFormat="1" ht="46.5" customHeight="1" x14ac:dyDescent="0.4">
      <c r="A7" s="7"/>
      <c r="B7" s="19" t="s">
        <v>5</v>
      </c>
      <c r="C7" s="19" t="s">
        <v>6</v>
      </c>
      <c r="D7" s="150" t="s">
        <v>7</v>
      </c>
      <c r="E7" s="150" t="s">
        <v>8</v>
      </c>
      <c r="F7" s="19" t="s">
        <v>9</v>
      </c>
      <c r="G7" s="8"/>
      <c r="H7" s="19" t="s">
        <v>10</v>
      </c>
      <c r="I7" s="19" t="s">
        <v>11</v>
      </c>
      <c r="J7" s="19" t="s">
        <v>9</v>
      </c>
      <c r="K7" s="8"/>
      <c r="L7" s="19" t="s">
        <v>12</v>
      </c>
      <c r="M7" s="19" t="s">
        <v>13</v>
      </c>
      <c r="N7" s="19" t="s">
        <v>9</v>
      </c>
      <c r="O7" s="5"/>
      <c r="P7" s="5"/>
      <c r="Q7" s="5"/>
      <c r="R7" s="5"/>
      <c r="S7" s="5"/>
      <c r="T7" s="5"/>
      <c r="U7" s="5"/>
      <c r="V7" s="5"/>
      <c r="W7" s="5"/>
      <c r="X7" s="5"/>
      <c r="Y7" s="5"/>
      <c r="Z7" s="5"/>
      <c r="AA7" s="5"/>
      <c r="AB7" s="5"/>
      <c r="AC7" s="5"/>
      <c r="AD7" s="5"/>
      <c r="AE7" s="5"/>
      <c r="AF7" s="5"/>
    </row>
    <row r="8" spans="1:32" s="6" customFormat="1" ht="15" customHeight="1" x14ac:dyDescent="0.4">
      <c r="A8" s="350" t="s">
        <v>14</v>
      </c>
      <c r="B8" s="210"/>
      <c r="C8" s="210"/>
      <c r="D8" s="212"/>
      <c r="E8" s="212"/>
      <c r="F8" s="213"/>
      <c r="G8" s="211"/>
      <c r="H8" s="210"/>
      <c r="I8" s="210"/>
      <c r="J8" s="210"/>
      <c r="K8" s="211"/>
      <c r="L8" s="210"/>
      <c r="M8" s="210"/>
      <c r="N8" s="25"/>
      <c r="O8" s="5"/>
      <c r="P8" s="5"/>
      <c r="Q8" s="5"/>
      <c r="R8" s="5"/>
      <c r="S8" s="5"/>
      <c r="T8" s="5"/>
      <c r="U8" s="5"/>
      <c r="V8" s="5"/>
      <c r="W8" s="5"/>
      <c r="X8" s="5"/>
      <c r="Y8" s="5"/>
      <c r="Z8" s="5"/>
      <c r="AA8" s="5"/>
      <c r="AB8" s="5"/>
      <c r="AC8" s="5"/>
      <c r="AD8" s="5"/>
      <c r="AE8" s="5"/>
      <c r="AF8" s="5"/>
    </row>
    <row r="9" spans="1:32" s="6" customFormat="1" ht="15" customHeight="1" x14ac:dyDescent="0.4">
      <c r="A9" s="353" t="s">
        <v>85</v>
      </c>
      <c r="B9" s="214"/>
      <c r="C9" s="214"/>
      <c r="D9" s="70"/>
      <c r="E9" s="70"/>
      <c r="F9" s="213"/>
      <c r="G9" s="211"/>
      <c r="H9" s="210"/>
      <c r="I9" s="210"/>
      <c r="J9" s="210"/>
      <c r="K9" s="211"/>
      <c r="L9" s="210"/>
      <c r="M9" s="210"/>
      <c r="N9" s="25"/>
      <c r="O9" s="5"/>
      <c r="P9" s="5"/>
      <c r="Q9" s="5"/>
      <c r="R9" s="5"/>
      <c r="S9" s="5"/>
      <c r="T9" s="5"/>
      <c r="U9" s="5"/>
      <c r="V9" s="5"/>
      <c r="W9" s="5"/>
      <c r="X9" s="5"/>
      <c r="Y9" s="5"/>
      <c r="Z9" s="5"/>
      <c r="AA9" s="5"/>
      <c r="AB9" s="5"/>
      <c r="AC9" s="5"/>
      <c r="AD9" s="5"/>
      <c r="AE9" s="5"/>
      <c r="AF9" s="5"/>
    </row>
    <row r="10" spans="1:32" s="10" customFormat="1" ht="15" customHeight="1" x14ac:dyDescent="0.4">
      <c r="A10" s="349" t="s">
        <v>21</v>
      </c>
      <c r="B10" s="214"/>
      <c r="C10" s="214"/>
      <c r="D10" s="70"/>
      <c r="E10" s="70">
        <f>+C10-D10</f>
        <v>0</v>
      </c>
      <c r="F10" s="217"/>
      <c r="G10" s="215"/>
      <c r="H10" s="218"/>
      <c r="I10" s="216"/>
      <c r="J10" s="219"/>
      <c r="K10" s="215"/>
      <c r="L10" s="218"/>
      <c r="M10" s="218"/>
      <c r="N10" s="23"/>
      <c r="O10" s="9"/>
      <c r="P10" s="9"/>
      <c r="Q10" s="9"/>
      <c r="R10" s="9"/>
      <c r="S10" s="9"/>
      <c r="T10" s="9"/>
      <c r="U10" s="9"/>
      <c r="V10" s="9"/>
      <c r="W10" s="9"/>
      <c r="X10" s="9"/>
      <c r="Y10" s="9"/>
      <c r="Z10" s="9"/>
      <c r="AA10" s="9"/>
      <c r="AB10" s="9"/>
      <c r="AC10" s="9"/>
      <c r="AD10" s="9"/>
      <c r="AE10" s="9"/>
      <c r="AF10" s="9"/>
    </row>
    <row r="11" spans="1:32" s="10" customFormat="1" ht="15" customHeight="1" x14ac:dyDescent="0.4">
      <c r="A11" s="349" t="s">
        <v>22</v>
      </c>
      <c r="B11" s="220"/>
      <c r="C11" s="220"/>
      <c r="D11" s="67"/>
      <c r="E11" s="67">
        <f>+C11-D11</f>
        <v>0</v>
      </c>
      <c r="F11" s="223"/>
      <c r="G11" s="221"/>
      <c r="H11" s="222"/>
      <c r="I11" s="222"/>
      <c r="J11" s="224"/>
      <c r="K11" s="221"/>
      <c r="L11" s="222"/>
      <c r="M11" s="222"/>
      <c r="N11" s="23"/>
      <c r="O11" s="9"/>
      <c r="P11" s="9"/>
      <c r="Q11" s="9"/>
      <c r="R11" s="9"/>
      <c r="S11" s="9"/>
      <c r="T11" s="9"/>
      <c r="U11" s="9"/>
      <c r="V11" s="9"/>
      <c r="W11" s="9"/>
      <c r="X11" s="9"/>
      <c r="Y11" s="9"/>
      <c r="Z11" s="9"/>
      <c r="AA11" s="9"/>
      <c r="AB11" s="9"/>
      <c r="AC11" s="9"/>
      <c r="AD11" s="9"/>
      <c r="AE11" s="9"/>
      <c r="AF11" s="9"/>
    </row>
    <row r="12" spans="1:32" s="31" customFormat="1" ht="15" customHeight="1" x14ac:dyDescent="0.4">
      <c r="A12" s="60" t="s">
        <v>80</v>
      </c>
      <c r="B12" s="158">
        <f>SUM(B10:B11)</f>
        <v>0</v>
      </c>
      <c r="C12" s="158">
        <f>SUM(C10:C11)</f>
        <v>0</v>
      </c>
      <c r="D12" s="282">
        <f>SUM(D10:D11)</f>
        <v>0</v>
      </c>
      <c r="E12" s="282">
        <f>+C12-D12</f>
        <v>0</v>
      </c>
      <c r="F12" s="200">
        <f>SUM(F10:F11)</f>
        <v>0</v>
      </c>
      <c r="G12" s="225"/>
      <c r="H12" s="201">
        <f>SUM(H10:H11)</f>
        <v>0</v>
      </c>
      <c r="I12" s="201">
        <f>SUM(I10:I11)</f>
        <v>0</v>
      </c>
      <c r="J12" s="199">
        <f>SUM(J10:J11)</f>
        <v>0</v>
      </c>
      <c r="K12" s="225"/>
      <c r="L12" s="201">
        <f>SUM(L10:L11)</f>
        <v>0</v>
      </c>
      <c r="M12" s="201">
        <f>SUM(M10:M11)</f>
        <v>0</v>
      </c>
      <c r="N12" s="165"/>
      <c r="O12" s="30"/>
      <c r="P12" s="30"/>
      <c r="Q12" s="30"/>
      <c r="R12" s="30"/>
      <c r="S12" s="30"/>
      <c r="T12" s="30"/>
      <c r="U12" s="30"/>
      <c r="V12" s="30"/>
      <c r="W12" s="30"/>
      <c r="X12" s="30"/>
      <c r="Y12" s="30"/>
      <c r="Z12" s="30"/>
      <c r="AA12" s="30"/>
      <c r="AB12" s="30"/>
      <c r="AC12" s="30"/>
      <c r="AD12" s="30"/>
      <c r="AE12" s="30"/>
      <c r="AF12" s="30"/>
    </row>
    <row r="13" spans="1:32" s="10" customFormat="1" ht="15" customHeight="1" x14ac:dyDescent="0.4">
      <c r="A13" s="349"/>
      <c r="B13" s="214"/>
      <c r="C13" s="214"/>
      <c r="D13" s="70"/>
      <c r="E13" s="70"/>
      <c r="F13" s="213"/>
      <c r="G13" s="225"/>
      <c r="H13" s="227"/>
      <c r="I13" s="227"/>
      <c r="J13" s="227"/>
      <c r="K13" s="225"/>
      <c r="L13" s="227"/>
      <c r="M13" s="227"/>
      <c r="N13" s="25"/>
      <c r="O13" s="9"/>
      <c r="P13" s="30"/>
      <c r="Q13" s="30"/>
      <c r="R13" s="30"/>
      <c r="S13" s="30"/>
      <c r="T13" s="9"/>
      <c r="U13" s="9"/>
      <c r="V13" s="9"/>
      <c r="W13" s="9"/>
      <c r="X13" s="9"/>
      <c r="Y13" s="9"/>
      <c r="Z13" s="9"/>
      <c r="AA13" s="9"/>
      <c r="AB13" s="9"/>
      <c r="AC13" s="9"/>
      <c r="AD13" s="9"/>
      <c r="AE13" s="9"/>
      <c r="AF13" s="9"/>
    </row>
    <row r="14" spans="1:32" s="6" customFormat="1" ht="15.75" x14ac:dyDescent="0.4">
      <c r="A14" s="350" t="s">
        <v>34</v>
      </c>
      <c r="B14" s="214"/>
      <c r="C14" s="214"/>
      <c r="D14" s="70"/>
      <c r="E14" s="70"/>
      <c r="F14" s="213"/>
      <c r="G14" s="225"/>
      <c r="H14" s="227"/>
      <c r="I14" s="227"/>
      <c r="J14" s="227"/>
      <c r="K14" s="225"/>
      <c r="L14" s="227"/>
      <c r="M14" s="227"/>
      <c r="N14" s="25"/>
      <c r="O14" s="5"/>
      <c r="P14" s="30"/>
      <c r="Q14" s="30"/>
      <c r="R14" s="30"/>
      <c r="S14" s="30"/>
      <c r="T14" s="5"/>
      <c r="U14" s="5"/>
      <c r="V14" s="5"/>
      <c r="W14" s="5"/>
      <c r="X14" s="5"/>
      <c r="Y14" s="5"/>
      <c r="Z14" s="5"/>
      <c r="AA14" s="5"/>
      <c r="AB14" s="5"/>
      <c r="AC14" s="5"/>
      <c r="AD14" s="5"/>
      <c r="AE14" s="5"/>
      <c r="AF14" s="5"/>
    </row>
    <row r="15" spans="1:32" s="12" customFormat="1" ht="15" customHeight="1" x14ac:dyDescent="0.4">
      <c r="A15" s="58" t="s">
        <v>35</v>
      </c>
      <c r="B15" s="214"/>
      <c r="C15" s="214"/>
      <c r="D15" s="70"/>
      <c r="E15" s="70"/>
      <c r="F15" s="213"/>
      <c r="G15" s="225"/>
      <c r="H15" s="227"/>
      <c r="I15" s="227"/>
      <c r="J15" s="227"/>
      <c r="K15" s="225"/>
      <c r="L15" s="227"/>
      <c r="M15" s="227"/>
      <c r="N15" s="25"/>
      <c r="O15" s="11"/>
      <c r="P15" s="30"/>
      <c r="Q15" s="30"/>
      <c r="R15" s="30"/>
      <c r="S15" s="30"/>
      <c r="T15" s="11"/>
      <c r="U15" s="11"/>
      <c r="V15" s="11"/>
      <c r="W15" s="11"/>
      <c r="X15" s="11"/>
      <c r="Y15" s="11"/>
      <c r="Z15" s="11"/>
      <c r="AA15" s="11"/>
      <c r="AB15" s="11"/>
      <c r="AC15" s="11"/>
      <c r="AD15" s="11"/>
      <c r="AE15" s="11"/>
      <c r="AF15" s="11"/>
    </row>
    <row r="16" spans="1:32" s="14" customFormat="1" ht="15" customHeight="1" x14ac:dyDescent="0.4">
      <c r="A16" s="349" t="s">
        <v>36</v>
      </c>
      <c r="B16" s="214"/>
      <c r="C16" s="214"/>
      <c r="D16" s="70"/>
      <c r="E16" s="70">
        <f t="shared" ref="E16:E30" si="0">+C16-D16</f>
        <v>0</v>
      </c>
      <c r="F16" s="229"/>
      <c r="G16" s="225"/>
      <c r="H16" s="228"/>
      <c r="I16" s="228"/>
      <c r="J16" s="230"/>
      <c r="K16" s="225"/>
      <c r="L16" s="228"/>
      <c r="M16" s="228"/>
      <c r="N16" s="23"/>
      <c r="O16" s="13"/>
      <c r="P16" s="30"/>
      <c r="Q16" s="30"/>
      <c r="R16" s="30"/>
      <c r="S16" s="30"/>
      <c r="T16" s="13"/>
      <c r="U16" s="13"/>
      <c r="V16" s="13"/>
      <c r="W16" s="13"/>
      <c r="X16" s="13"/>
      <c r="Y16" s="13"/>
      <c r="Z16" s="13"/>
      <c r="AA16" s="13"/>
      <c r="AB16" s="13"/>
      <c r="AC16" s="13"/>
      <c r="AD16" s="13"/>
      <c r="AE16" s="13"/>
      <c r="AF16" s="13"/>
    </row>
    <row r="17" spans="1:32" s="14" customFormat="1" ht="15" customHeight="1" x14ac:dyDescent="0.4">
      <c r="A17" s="349" t="s">
        <v>37</v>
      </c>
      <c r="B17" s="220"/>
      <c r="C17" s="220"/>
      <c r="D17" s="67"/>
      <c r="E17" s="67">
        <f t="shared" si="0"/>
        <v>0</v>
      </c>
      <c r="F17" s="223"/>
      <c r="G17" s="225"/>
      <c r="H17" s="222"/>
      <c r="I17" s="222"/>
      <c r="J17" s="226"/>
      <c r="K17" s="225"/>
      <c r="L17" s="222"/>
      <c r="M17" s="222"/>
      <c r="N17" s="23"/>
      <c r="O17" s="13"/>
      <c r="P17" s="30"/>
      <c r="Q17" s="30"/>
      <c r="R17" s="30"/>
      <c r="S17" s="30"/>
      <c r="T17" s="13"/>
      <c r="U17" s="13"/>
      <c r="V17" s="13"/>
      <c r="W17" s="13"/>
      <c r="X17" s="13"/>
      <c r="Y17" s="13"/>
      <c r="Z17" s="13"/>
      <c r="AA17" s="13"/>
      <c r="AB17" s="13"/>
      <c r="AC17" s="13"/>
      <c r="AD17" s="13"/>
      <c r="AE17" s="13"/>
      <c r="AF17" s="13"/>
    </row>
    <row r="18" spans="1:32" s="14" customFormat="1" ht="15" customHeight="1" x14ac:dyDescent="0.4">
      <c r="A18" s="349" t="s">
        <v>38</v>
      </c>
      <c r="B18" s="220"/>
      <c r="C18" s="220"/>
      <c r="D18" s="67"/>
      <c r="E18" s="67">
        <f t="shared" si="0"/>
        <v>0</v>
      </c>
      <c r="F18" s="223"/>
      <c r="G18" s="225"/>
      <c r="H18" s="222"/>
      <c r="I18" s="222"/>
      <c r="J18" s="226"/>
      <c r="K18" s="225"/>
      <c r="L18" s="222"/>
      <c r="M18" s="222"/>
      <c r="N18" s="23"/>
      <c r="O18" s="13"/>
      <c r="P18" s="30"/>
      <c r="Q18" s="30"/>
      <c r="R18" s="30"/>
      <c r="S18" s="30"/>
      <c r="T18" s="13"/>
      <c r="U18" s="13"/>
      <c r="V18" s="13"/>
      <c r="W18" s="13"/>
      <c r="X18" s="13"/>
      <c r="Y18" s="13"/>
      <c r="Z18" s="13"/>
      <c r="AA18" s="13"/>
      <c r="AB18" s="13"/>
      <c r="AC18" s="13"/>
      <c r="AD18" s="13"/>
      <c r="AE18" s="13"/>
      <c r="AF18" s="13"/>
    </row>
    <row r="19" spans="1:32" s="14" customFormat="1" ht="15" customHeight="1" x14ac:dyDescent="0.4">
      <c r="A19" s="349" t="s">
        <v>39</v>
      </c>
      <c r="B19" s="220"/>
      <c r="C19" s="220"/>
      <c r="D19" s="67"/>
      <c r="E19" s="67">
        <f t="shared" si="0"/>
        <v>0</v>
      </c>
      <c r="F19" s="223"/>
      <c r="G19" s="225"/>
      <c r="H19" s="222"/>
      <c r="I19" s="222"/>
      <c r="J19" s="226"/>
      <c r="K19" s="225"/>
      <c r="L19" s="222"/>
      <c r="M19" s="222"/>
      <c r="N19" s="23"/>
      <c r="O19" s="13"/>
      <c r="P19" s="30"/>
      <c r="Q19" s="30"/>
      <c r="R19" s="30"/>
      <c r="S19" s="30"/>
      <c r="T19" s="13"/>
      <c r="U19" s="13"/>
      <c r="V19" s="13"/>
      <c r="W19" s="13"/>
      <c r="X19" s="13"/>
      <c r="Y19" s="13"/>
      <c r="Z19" s="13"/>
      <c r="AA19" s="13"/>
      <c r="AB19" s="13"/>
      <c r="AC19" s="13"/>
      <c r="AD19" s="13"/>
      <c r="AE19" s="13"/>
      <c r="AF19" s="13"/>
    </row>
    <row r="20" spans="1:32" s="14" customFormat="1" ht="15" customHeight="1" x14ac:dyDescent="0.4">
      <c r="A20" s="349" t="s">
        <v>40</v>
      </c>
      <c r="B20" s="220"/>
      <c r="C20" s="220"/>
      <c r="D20" s="67"/>
      <c r="E20" s="67">
        <f t="shared" si="0"/>
        <v>0</v>
      </c>
      <c r="F20" s="223"/>
      <c r="G20" s="225"/>
      <c r="H20" s="222"/>
      <c r="I20" s="222"/>
      <c r="J20" s="226"/>
      <c r="K20" s="225"/>
      <c r="L20" s="222"/>
      <c r="M20" s="222"/>
      <c r="N20" s="23"/>
      <c r="O20" s="13"/>
      <c r="P20" s="30"/>
      <c r="Q20" s="30"/>
      <c r="R20" s="30"/>
      <c r="S20" s="30"/>
      <c r="T20" s="13"/>
      <c r="U20" s="13"/>
      <c r="V20" s="13"/>
      <c r="W20" s="13"/>
      <c r="X20" s="13"/>
      <c r="Y20" s="13"/>
      <c r="Z20" s="13"/>
      <c r="AA20" s="13"/>
      <c r="AB20" s="13"/>
      <c r="AC20" s="13"/>
      <c r="AD20" s="13"/>
      <c r="AE20" s="13"/>
      <c r="AF20" s="13"/>
    </row>
    <row r="21" spans="1:32" s="14" customFormat="1" ht="15" customHeight="1" x14ac:dyDescent="0.4">
      <c r="A21" s="349" t="s">
        <v>41</v>
      </c>
      <c r="B21" s="220"/>
      <c r="C21" s="220"/>
      <c r="D21" s="67"/>
      <c r="E21" s="67">
        <f t="shared" si="0"/>
        <v>0</v>
      </c>
      <c r="F21" s="223"/>
      <c r="G21" s="225"/>
      <c r="H21" s="222"/>
      <c r="I21" s="222"/>
      <c r="J21" s="226"/>
      <c r="K21" s="225"/>
      <c r="L21" s="222"/>
      <c r="M21" s="222"/>
      <c r="N21" s="23"/>
      <c r="O21" s="13"/>
      <c r="P21" s="30"/>
      <c r="Q21" s="30"/>
      <c r="R21" s="30"/>
      <c r="S21" s="30"/>
      <c r="T21" s="13"/>
      <c r="U21" s="13"/>
      <c r="V21" s="13"/>
      <c r="W21" s="13"/>
      <c r="X21" s="13"/>
      <c r="Y21" s="13"/>
      <c r="Z21" s="13"/>
      <c r="AA21" s="13"/>
      <c r="AB21" s="13"/>
      <c r="AC21" s="13"/>
      <c r="AD21" s="13"/>
      <c r="AE21" s="13"/>
      <c r="AF21" s="13"/>
    </row>
    <row r="22" spans="1:32" s="14" customFormat="1" ht="15" customHeight="1" x14ac:dyDescent="0.4">
      <c r="A22" s="349" t="s">
        <v>42</v>
      </c>
      <c r="B22" s="220"/>
      <c r="C22" s="220"/>
      <c r="D22" s="67"/>
      <c r="E22" s="67">
        <f t="shared" si="0"/>
        <v>0</v>
      </c>
      <c r="F22" s="223"/>
      <c r="G22" s="225"/>
      <c r="H22" s="222"/>
      <c r="I22" s="222"/>
      <c r="J22" s="226"/>
      <c r="K22" s="225"/>
      <c r="L22" s="222"/>
      <c r="M22" s="222"/>
      <c r="N22" s="23"/>
      <c r="O22" s="13"/>
      <c r="P22" s="30"/>
      <c r="Q22" s="30"/>
      <c r="R22" s="30"/>
      <c r="S22" s="30"/>
      <c r="T22" s="13"/>
      <c r="U22" s="13"/>
      <c r="V22" s="13"/>
      <c r="W22" s="13"/>
      <c r="X22" s="13"/>
      <c r="Y22" s="13"/>
      <c r="Z22" s="13"/>
      <c r="AA22" s="13"/>
      <c r="AB22" s="13"/>
      <c r="AC22" s="13"/>
      <c r="AD22" s="13"/>
      <c r="AE22" s="13"/>
      <c r="AF22" s="13"/>
    </row>
    <row r="23" spans="1:32" s="14" customFormat="1" ht="15" customHeight="1" x14ac:dyDescent="0.4">
      <c r="A23" s="349" t="s">
        <v>43</v>
      </c>
      <c r="B23" s="220"/>
      <c r="C23" s="220"/>
      <c r="D23" s="67"/>
      <c r="E23" s="67">
        <f t="shared" si="0"/>
        <v>0</v>
      </c>
      <c r="F23" s="223"/>
      <c r="G23" s="225"/>
      <c r="H23" s="232"/>
      <c r="I23" s="232"/>
      <c r="J23" s="226"/>
      <c r="K23" s="225"/>
      <c r="L23" s="232"/>
      <c r="M23" s="232"/>
      <c r="N23" s="23"/>
      <c r="O23" s="13"/>
      <c r="P23" s="30"/>
      <c r="Q23" s="30"/>
      <c r="R23" s="30"/>
      <c r="S23" s="30"/>
      <c r="T23" s="13"/>
      <c r="U23" s="13"/>
      <c r="V23" s="13"/>
      <c r="W23" s="13"/>
      <c r="X23" s="13"/>
      <c r="Y23" s="13"/>
      <c r="Z23" s="13"/>
      <c r="AA23" s="13"/>
      <c r="AB23" s="13"/>
      <c r="AC23" s="13"/>
      <c r="AD23" s="13"/>
      <c r="AE23" s="13"/>
      <c r="AF23" s="13"/>
    </row>
    <row r="24" spans="1:32" s="14" customFormat="1" ht="15" customHeight="1" x14ac:dyDescent="0.4">
      <c r="A24" s="62" t="s">
        <v>44</v>
      </c>
      <c r="B24" s="220"/>
      <c r="C24" s="220"/>
      <c r="D24" s="283"/>
      <c r="E24" s="67">
        <f t="shared" si="0"/>
        <v>0</v>
      </c>
      <c r="F24" s="203">
        <f>(_xlfn.IFNA(VLOOKUP($A16,'Benefits Drivers'!$A$6:$F$13,4,FALSE)*F$16,0))+(_xlfn.IFNA(VLOOKUP($A17,'Benefits Drivers'!$A$6:$F$13,4,FALSE)*F$17,0))+(_xlfn.IFNA(VLOOKUP($A18,'Benefits Drivers'!$A$6:$F$13,4,FALSE)*F$18,0))+(_xlfn.IFNA(VLOOKUP($A19,'Benefits Drivers'!$A$6:$F$13,4,FALSE)*F$19,0))+(_xlfn.IFNA(VLOOKUP($A20,'Benefits Drivers'!$A$6:$F$13,4,FALSE)*F$20,0))+(_xlfn.IFNA(VLOOKUP($A22,'Benefits Drivers'!$A$6:$F$13,4,FALSE)*F$22,0))+(_xlfn.IFNA(VLOOKUP($A23,'Benefits Drivers'!$A$6:$F$13,4,FALSE)*F$23,0))+(_xlfn.IFNA(VLOOKUP($A21,'Benefits Drivers'!$A$6:$F$13,4,FALSE)*F$21,0))</f>
        <v>0</v>
      </c>
      <c r="G24" s="225"/>
      <c r="H24" s="169">
        <f>(_xlfn.IFNA(VLOOKUP($A16,'Benefits Drivers'!$A$6:$F$13,3,FALSE)*H$16,0))+(_xlfn.IFNA(VLOOKUP($A17,'Benefits Drivers'!$A$6:$F$13,3,FALSE)*H$17,0))+(_xlfn.IFNA(VLOOKUP($A18,'Benefits Drivers'!$A$6:$F$13,3,FALSE)*H$18,0))+(_xlfn.IFNA(VLOOKUP($A19,'Benefits Drivers'!$A$6:$F$13,3,FALSE)*H$19,0))+(_xlfn.IFNA(VLOOKUP($A20,'Benefits Drivers'!$A$6:$F$13,3,FALSE)*H$20,0))+(_xlfn.IFNA(VLOOKUP($A22,'Benefits Drivers'!$A$6:$F$13,3,FALSE)*H$22,0))+(_xlfn.IFNA(VLOOKUP($A23,'Benefits Drivers'!$A$6:$F$13,3,FALSE)*H$23,0))+(_xlfn.IFNA(VLOOKUP($A21,'Benefits Drivers'!$A$6:$F$13,3,FALSE)*H$21,0))</f>
        <v>0</v>
      </c>
      <c r="I24" s="169">
        <f>(_xlfn.IFNA(VLOOKUP($A16,'Benefits Drivers'!$A$6:$F$13,4,FALSE)*I$16,0))+(_xlfn.IFNA(VLOOKUP($A17,'Benefits Drivers'!$A$6:$F$13,4,FALSE)*I$17,0))+(_xlfn.IFNA(VLOOKUP($A18,'Benefits Drivers'!$A$6:$F$13,4,FALSE)*I$18,0))+(_xlfn.IFNA(VLOOKUP($A19,'Benefits Drivers'!$A$6:$F$13,4,FALSE)*I$19,0))+(_xlfn.IFNA(VLOOKUP($A20,'Benefits Drivers'!$A$6:$F$13,4,FALSE)*I$20,0))+(_xlfn.IFNA(VLOOKUP($A22,'Benefits Drivers'!$A$6:$F$13,4,FALSE)*I$22,0))+(_xlfn.IFNA(VLOOKUP($A23,'Benefits Drivers'!$A$6:$F$13,4,FALSE)*I$23,0))+(_xlfn.IFNA(VLOOKUP($A21,'Benefits Drivers'!$A$6:$F$13,4,FALSE)*I$21,0))</f>
        <v>0</v>
      </c>
      <c r="J24" s="167"/>
      <c r="K24" s="225"/>
      <c r="L24" s="169">
        <f>(_xlfn.IFNA(VLOOKUP($A16,'Benefits Drivers'!$A$6:$F$13,5,FALSE)*L$16,0))+(_xlfn.IFNA(VLOOKUP($A17,'Benefits Drivers'!$A$6:$F$13,5,FALSE)*L$17,0))+(_xlfn.IFNA(VLOOKUP($A18,'Benefits Drivers'!$A$6:$F$13,5,FALSE)*L$18,0))+(_xlfn.IFNA(VLOOKUP($A19,'Benefits Drivers'!$A$6:$F$13,5,FALSE)*L$19,0))+(_xlfn.IFNA(VLOOKUP($A20,'Benefits Drivers'!$A$6:$F$13,5,FALSE)*L$20,0))+(_xlfn.IFNA(VLOOKUP($A22,'Benefits Drivers'!$A$6:$F$13,5,FALSE)*L$22,0))+(_xlfn.IFNA(VLOOKUP($A23,'Benefits Drivers'!$A$6:$F$13,5,FALSE)*L$23,0))+(_xlfn.IFNA(VLOOKUP($A21,'Benefits Drivers'!$A$6:$F$13,5,FALSE)*L$21,0))</f>
        <v>0</v>
      </c>
      <c r="M24" s="169">
        <f>(_xlfn.IFNA(VLOOKUP($A16,'Benefits Drivers'!$A$6:$F$13,6,FALSE)*M$16,0))+(_xlfn.IFNA(VLOOKUP($A17,'Benefits Drivers'!$A$6:$F$13,6,FALSE)*M$17,0))+(_xlfn.IFNA(VLOOKUP($A18,'Benefits Drivers'!$A$6:$F$13,6,FALSE)*M$18,0))+(_xlfn.IFNA(VLOOKUP($A19,'Benefits Drivers'!$A$6:$F$13,6,FALSE)*M$19,0))+(_xlfn.IFNA(VLOOKUP($A20,'Benefits Drivers'!$A$6:$F$13,6,FALSE)*M$20,0))+(_xlfn.IFNA(VLOOKUP($A22,'Benefits Drivers'!$A$6:$F$13,6,FALSE)*M$22,0))+(_xlfn.IFNA(VLOOKUP($A23,'Benefits Drivers'!$A$6:$F$13,6,FALSE)*M$23,0))+(_xlfn.IFNA(VLOOKUP($A21,'Benefits Drivers'!$A$6:$F$13,6,FALSE)*M$21,0))</f>
        <v>0</v>
      </c>
      <c r="N24" s="29"/>
      <c r="O24" s="13"/>
      <c r="P24" s="30"/>
      <c r="Q24" s="30"/>
      <c r="R24" s="30"/>
      <c r="S24" s="30"/>
      <c r="T24" s="13"/>
      <c r="U24" s="13"/>
      <c r="V24" s="13"/>
      <c r="W24" s="13"/>
      <c r="X24" s="13"/>
      <c r="Y24" s="13"/>
      <c r="Z24" s="13"/>
      <c r="AA24" s="13"/>
      <c r="AB24" s="13"/>
      <c r="AC24" s="13"/>
      <c r="AD24" s="13"/>
      <c r="AE24" s="13"/>
      <c r="AF24" s="13"/>
    </row>
    <row r="25" spans="1:32" s="16" customFormat="1" ht="15" customHeight="1" x14ac:dyDescent="0.4">
      <c r="A25" s="160" t="s">
        <v>45</v>
      </c>
      <c r="B25" s="161">
        <f>SUM(B16:B24)</f>
        <v>0</v>
      </c>
      <c r="C25" s="161">
        <f>SUM(C16:C24)</f>
        <v>0</v>
      </c>
      <c r="D25" s="284">
        <f t="shared" ref="D25:M25" si="1">SUM(D16:D24)</f>
        <v>0</v>
      </c>
      <c r="E25" s="284">
        <f t="shared" si="0"/>
        <v>0</v>
      </c>
      <c r="F25" s="202">
        <f>SUM(F16:F24)</f>
        <v>0</v>
      </c>
      <c r="G25" s="225"/>
      <c r="H25" s="168">
        <f t="shared" si="1"/>
        <v>0</v>
      </c>
      <c r="I25" s="168">
        <f t="shared" si="1"/>
        <v>0</v>
      </c>
      <c r="J25" s="166">
        <f t="shared" si="1"/>
        <v>0</v>
      </c>
      <c r="K25" s="225"/>
      <c r="L25" s="168">
        <f t="shared" si="1"/>
        <v>0</v>
      </c>
      <c r="M25" s="168">
        <f t="shared" si="1"/>
        <v>0</v>
      </c>
      <c r="N25" s="29"/>
      <c r="O25" s="15"/>
      <c r="P25" s="15"/>
      <c r="Q25" s="15"/>
      <c r="R25" s="15"/>
      <c r="S25" s="15"/>
      <c r="T25" s="15"/>
      <c r="U25" s="15"/>
      <c r="V25" s="15"/>
      <c r="W25" s="15"/>
      <c r="X25" s="15"/>
      <c r="Y25" s="15"/>
      <c r="Z25" s="15"/>
      <c r="AA25" s="15"/>
      <c r="AB25" s="15"/>
      <c r="AC25" s="15"/>
      <c r="AD25" s="15"/>
      <c r="AE25" s="15"/>
      <c r="AF25" s="15"/>
    </row>
    <row r="26" spans="1:32" s="6" customFormat="1" ht="28.5" x14ac:dyDescent="0.4">
      <c r="A26" s="351" t="s">
        <v>46</v>
      </c>
      <c r="B26" s="233"/>
      <c r="C26" s="233"/>
      <c r="D26" s="285"/>
      <c r="E26" s="67">
        <f t="shared" si="0"/>
        <v>0</v>
      </c>
      <c r="F26" s="223"/>
      <c r="G26" s="225"/>
      <c r="H26" s="234"/>
      <c r="I26" s="234"/>
      <c r="J26" s="226"/>
      <c r="K26" s="225"/>
      <c r="L26" s="234"/>
      <c r="M26" s="234"/>
      <c r="N26" s="23"/>
      <c r="O26" s="5"/>
      <c r="P26" s="5"/>
      <c r="Q26" s="5"/>
      <c r="R26" s="5"/>
      <c r="S26" s="5"/>
      <c r="T26" s="5"/>
      <c r="U26" s="5"/>
      <c r="V26" s="5"/>
      <c r="W26" s="5"/>
      <c r="X26" s="5"/>
      <c r="Y26" s="5"/>
      <c r="Z26" s="5"/>
      <c r="AA26" s="5"/>
      <c r="AB26" s="5"/>
      <c r="AC26" s="5"/>
      <c r="AD26" s="5"/>
      <c r="AE26" s="5"/>
      <c r="AF26" s="5"/>
    </row>
    <row r="27" spans="1:32" s="6" customFormat="1" ht="15" customHeight="1" x14ac:dyDescent="0.4">
      <c r="A27" s="63" t="s">
        <v>47</v>
      </c>
      <c r="B27" s="220"/>
      <c r="C27" s="220"/>
      <c r="D27" s="67"/>
      <c r="E27" s="67">
        <f t="shared" si="0"/>
        <v>0</v>
      </c>
      <c r="F27" s="223"/>
      <c r="G27" s="225"/>
      <c r="H27" s="222"/>
      <c r="I27" s="222"/>
      <c r="J27" s="226"/>
      <c r="K27" s="225"/>
      <c r="L27" s="222"/>
      <c r="M27" s="222"/>
      <c r="N27" s="23"/>
      <c r="O27" s="5"/>
      <c r="P27" s="5"/>
      <c r="Q27" s="5"/>
      <c r="R27" s="5"/>
      <c r="S27" s="5"/>
      <c r="T27" s="5"/>
      <c r="U27" s="5"/>
      <c r="V27" s="5"/>
      <c r="W27" s="5"/>
      <c r="X27" s="5"/>
      <c r="Y27" s="5"/>
      <c r="Z27" s="5"/>
      <c r="AA27" s="5"/>
      <c r="AB27" s="5"/>
      <c r="AC27" s="5"/>
      <c r="AD27" s="5"/>
      <c r="AE27" s="5"/>
      <c r="AF27" s="5"/>
    </row>
    <row r="28" spans="1:32" s="6" customFormat="1" ht="15" customHeight="1" x14ac:dyDescent="0.4">
      <c r="A28" s="63" t="s">
        <v>48</v>
      </c>
      <c r="B28" s="220"/>
      <c r="C28" s="220"/>
      <c r="D28" s="67"/>
      <c r="E28" s="67">
        <f t="shared" si="0"/>
        <v>0</v>
      </c>
      <c r="F28" s="319"/>
      <c r="G28" s="324"/>
      <c r="H28" s="222"/>
      <c r="I28" s="222"/>
      <c r="J28" s="226"/>
      <c r="K28" s="225"/>
      <c r="L28" s="222"/>
      <c r="M28" s="222"/>
      <c r="N28" s="23"/>
      <c r="O28" s="5"/>
      <c r="P28" s="5"/>
      <c r="Q28" s="5"/>
      <c r="R28" s="5"/>
      <c r="S28" s="5"/>
      <c r="T28" s="5"/>
      <c r="U28" s="5"/>
      <c r="V28" s="5"/>
      <c r="W28" s="5"/>
      <c r="X28" s="5"/>
      <c r="Y28" s="5"/>
      <c r="Z28" s="5"/>
      <c r="AA28" s="5"/>
      <c r="AB28" s="5"/>
      <c r="AC28" s="5"/>
      <c r="AD28" s="5"/>
      <c r="AE28" s="5"/>
      <c r="AF28" s="5"/>
    </row>
    <row r="29" spans="1:32" s="16" customFormat="1" ht="15.75" x14ac:dyDescent="0.4">
      <c r="A29" s="204" t="s">
        <v>49</v>
      </c>
      <c r="B29" s="158">
        <f>SUM(B25:B28)</f>
        <v>0</v>
      </c>
      <c r="C29" s="158">
        <f>SUM(C25:C28)</f>
        <v>0</v>
      </c>
      <c r="D29" s="286">
        <f>SUM(D25:D28)</f>
        <v>0</v>
      </c>
      <c r="E29" s="287">
        <f t="shared" si="0"/>
        <v>0</v>
      </c>
      <c r="F29" s="320">
        <f>SUM(F25:F28)</f>
        <v>0</v>
      </c>
      <c r="G29" s="324"/>
      <c r="H29" s="201">
        <f>SUM(H25:H28)</f>
        <v>0</v>
      </c>
      <c r="I29" s="201">
        <f>SUM(I25:I28)</f>
        <v>0</v>
      </c>
      <c r="J29" s="208"/>
      <c r="K29" s="225"/>
      <c r="L29" s="201">
        <f>SUM(L25:L28)</f>
        <v>0</v>
      </c>
      <c r="M29" s="201">
        <f>SUM(M25:M28)</f>
        <v>0</v>
      </c>
      <c r="N29" s="165"/>
      <c r="O29" s="15"/>
      <c r="P29" s="15"/>
      <c r="Q29" s="15"/>
      <c r="R29" s="15"/>
      <c r="S29" s="15"/>
      <c r="T29" s="15"/>
      <c r="U29" s="15"/>
      <c r="V29" s="15"/>
      <c r="W29" s="15"/>
      <c r="X29" s="15"/>
      <c r="Y29" s="15"/>
      <c r="Z29" s="15"/>
      <c r="AA29" s="15"/>
      <c r="AB29" s="15"/>
      <c r="AC29" s="15"/>
      <c r="AD29" s="15"/>
      <c r="AE29" s="15"/>
      <c r="AF29" s="15"/>
    </row>
    <row r="30" spans="1:32" s="16" customFormat="1" ht="17.25" customHeight="1" thickBot="1" x14ac:dyDescent="0.45">
      <c r="A30" s="205" t="s">
        <v>75</v>
      </c>
      <c r="B30" s="312">
        <f>+B12-B29</f>
        <v>0</v>
      </c>
      <c r="C30" s="312">
        <f>+C12-C29</f>
        <v>0</v>
      </c>
      <c r="D30" s="288">
        <f>+D12-D29</f>
        <v>0</v>
      </c>
      <c r="E30" s="289">
        <f t="shared" si="0"/>
        <v>0</v>
      </c>
      <c r="F30" s="321">
        <f>+F12-F29</f>
        <v>0</v>
      </c>
      <c r="G30" s="324"/>
      <c r="H30" s="313">
        <f>+H12-H29</f>
        <v>0</v>
      </c>
      <c r="I30" s="313">
        <f>+I12-I29</f>
        <v>0</v>
      </c>
      <c r="J30" s="209"/>
      <c r="K30" s="225"/>
      <c r="L30" s="313">
        <f>+L12-L29</f>
        <v>0</v>
      </c>
      <c r="M30" s="313">
        <f>+M12-M29</f>
        <v>0</v>
      </c>
      <c r="N30" s="165"/>
      <c r="O30" s="15"/>
      <c r="P30" s="15"/>
      <c r="Q30" s="15"/>
      <c r="R30" s="15"/>
      <c r="S30" s="15"/>
      <c r="T30" s="15"/>
      <c r="U30" s="15"/>
      <c r="V30" s="15"/>
      <c r="W30" s="15"/>
      <c r="X30" s="15"/>
      <c r="Y30" s="15"/>
      <c r="Z30" s="15"/>
      <c r="AA30" s="15"/>
      <c r="AB30" s="15"/>
      <c r="AC30" s="15"/>
      <c r="AD30" s="15"/>
      <c r="AE30" s="15"/>
      <c r="AF30" s="15"/>
    </row>
    <row r="31" spans="1:32" s="6" customFormat="1" ht="9" customHeight="1" thickTop="1" x14ac:dyDescent="0.4">
      <c r="A31" s="59"/>
      <c r="B31" s="235"/>
      <c r="C31" s="235"/>
      <c r="D31" s="316"/>
      <c r="E31" s="316"/>
      <c r="F31" s="237"/>
      <c r="G31" s="324"/>
      <c r="H31" s="236"/>
      <c r="I31" s="236"/>
      <c r="J31" s="238"/>
      <c r="K31" s="225"/>
      <c r="L31" s="236"/>
      <c r="M31" s="236"/>
      <c r="N31" s="29"/>
      <c r="O31" s="5"/>
      <c r="P31" s="5"/>
      <c r="Q31" s="5"/>
      <c r="R31" s="5"/>
      <c r="S31" s="5"/>
      <c r="T31" s="5"/>
      <c r="U31" s="5"/>
      <c r="V31" s="5"/>
      <c r="W31" s="5"/>
      <c r="X31" s="5"/>
      <c r="Y31" s="5"/>
      <c r="Z31" s="5"/>
      <c r="AA31" s="5"/>
      <c r="AB31" s="5"/>
      <c r="AC31" s="5"/>
      <c r="AD31" s="5"/>
      <c r="AE31" s="5"/>
      <c r="AF31" s="5"/>
    </row>
    <row r="32" spans="1:32" s="10" customFormat="1" ht="18" customHeight="1" x14ac:dyDescent="0.4">
      <c r="A32" s="242" t="s">
        <v>76</v>
      </c>
      <c r="B32" s="177"/>
      <c r="C32" s="310">
        <f>+B35</f>
        <v>0</v>
      </c>
      <c r="D32" s="173">
        <f>+B35</f>
        <v>0</v>
      </c>
      <c r="E32" s="171">
        <f>+D32</f>
        <v>0</v>
      </c>
      <c r="F32" s="322" t="e">
        <f>+#REF!</f>
        <v>#REF!</v>
      </c>
      <c r="G32" s="324"/>
      <c r="H32" s="178">
        <f>+C35</f>
        <v>0</v>
      </c>
      <c r="I32" s="178">
        <f>+H35</f>
        <v>0</v>
      </c>
      <c r="J32" s="175"/>
      <c r="K32" s="225"/>
      <c r="L32" s="178">
        <f>+I35</f>
        <v>0</v>
      </c>
      <c r="M32" s="178">
        <f>+L35</f>
        <v>0</v>
      </c>
      <c r="N32" s="176"/>
      <c r="O32" s="9"/>
      <c r="P32" s="9"/>
      <c r="Q32" s="9"/>
      <c r="R32" s="9"/>
      <c r="S32" s="9"/>
      <c r="T32" s="9"/>
      <c r="U32" s="9"/>
      <c r="V32" s="9"/>
      <c r="W32" s="9"/>
      <c r="X32" s="9"/>
      <c r="Y32" s="9"/>
      <c r="Z32" s="9"/>
      <c r="AA32" s="9"/>
      <c r="AB32" s="9"/>
      <c r="AC32" s="9"/>
      <c r="AD32" s="9"/>
      <c r="AE32" s="9"/>
      <c r="AF32" s="9"/>
    </row>
    <row r="33" spans="1:32" s="66" customFormat="1" ht="15.75" x14ac:dyDescent="0.45">
      <c r="A33" s="179" t="s">
        <v>75</v>
      </c>
      <c r="B33" s="183">
        <f>+B30</f>
        <v>0</v>
      </c>
      <c r="C33" s="311">
        <f>+C30</f>
        <v>0</v>
      </c>
      <c r="D33" s="174">
        <f>+D30</f>
        <v>0</v>
      </c>
      <c r="E33" s="172">
        <f>+E30</f>
        <v>0</v>
      </c>
      <c r="F33" s="323">
        <f>+F30</f>
        <v>0</v>
      </c>
      <c r="G33" s="325"/>
      <c r="H33" s="184">
        <f>+H30</f>
        <v>0</v>
      </c>
      <c r="I33" s="184">
        <f>+I30</f>
        <v>0</v>
      </c>
      <c r="J33" s="182"/>
      <c r="K33" s="239"/>
      <c r="L33" s="184">
        <f>+L30</f>
        <v>0</v>
      </c>
      <c r="M33" s="184">
        <f>+M30</f>
        <v>0</v>
      </c>
      <c r="N33" s="64"/>
      <c r="O33" s="65"/>
      <c r="P33" s="65"/>
      <c r="Q33" s="65"/>
      <c r="R33" s="65"/>
      <c r="S33" s="65"/>
      <c r="T33" s="65"/>
      <c r="U33" s="65"/>
      <c r="V33" s="65"/>
      <c r="W33" s="65"/>
      <c r="X33" s="65"/>
      <c r="Y33" s="65"/>
      <c r="Z33" s="65"/>
      <c r="AA33" s="65"/>
      <c r="AB33" s="65"/>
      <c r="AC33" s="65"/>
      <c r="AD33" s="65"/>
      <c r="AE33" s="65"/>
      <c r="AF33" s="65"/>
    </row>
    <row r="34" spans="1:32" s="66" customFormat="1" ht="15.75" x14ac:dyDescent="0.45">
      <c r="A34" s="179" t="s">
        <v>82</v>
      </c>
      <c r="B34" s="183"/>
      <c r="C34" s="311"/>
      <c r="D34" s="174"/>
      <c r="E34" s="172"/>
      <c r="F34" s="323"/>
      <c r="G34" s="325"/>
      <c r="H34" s="184"/>
      <c r="I34" s="184"/>
      <c r="J34" s="182"/>
      <c r="K34" s="239"/>
      <c r="L34" s="184"/>
      <c r="M34" s="184"/>
      <c r="N34" s="64"/>
      <c r="O34" s="65"/>
      <c r="P34" s="65"/>
      <c r="Q34" s="65"/>
      <c r="R34" s="65"/>
      <c r="S34" s="65"/>
      <c r="T34" s="65"/>
      <c r="U34" s="65"/>
      <c r="V34" s="65"/>
      <c r="W34" s="65"/>
      <c r="X34" s="65"/>
      <c r="Y34" s="65"/>
      <c r="Z34" s="65"/>
      <c r="AA34" s="65"/>
      <c r="AB34" s="65"/>
      <c r="AC34" s="65"/>
      <c r="AD34" s="65"/>
      <c r="AE34" s="65"/>
      <c r="AF34" s="65"/>
    </row>
    <row r="35" spans="1:32" s="6" customFormat="1" ht="15.75" x14ac:dyDescent="0.45">
      <c r="A35" s="170" t="s">
        <v>78</v>
      </c>
      <c r="B35" s="177">
        <f>+B32+B33+B34</f>
        <v>0</v>
      </c>
      <c r="C35" s="177">
        <f t="shared" ref="C35:E35" si="2">+C32+C33+C34</f>
        <v>0</v>
      </c>
      <c r="D35" s="173">
        <f t="shared" si="2"/>
        <v>0</v>
      </c>
      <c r="E35" s="171">
        <f t="shared" si="2"/>
        <v>0</v>
      </c>
      <c r="F35" s="322" t="e">
        <f>+F32+F33</f>
        <v>#REF!</v>
      </c>
      <c r="G35" s="324"/>
      <c r="H35" s="178">
        <f t="shared" ref="H35:I35" si="3">+H32+H33+H34</f>
        <v>0</v>
      </c>
      <c r="I35" s="178">
        <f t="shared" si="3"/>
        <v>0</v>
      </c>
      <c r="J35" s="175"/>
      <c r="K35" s="225"/>
      <c r="L35" s="178">
        <f t="shared" ref="L35:M35" si="4">+L32+L33+L34</f>
        <v>0</v>
      </c>
      <c r="M35" s="178">
        <f t="shared" si="4"/>
        <v>0</v>
      </c>
      <c r="N35" s="29"/>
      <c r="O35" s="5"/>
      <c r="P35" s="65"/>
      <c r="Q35" s="65"/>
      <c r="R35" s="65"/>
      <c r="S35" s="65"/>
      <c r="T35" s="65"/>
      <c r="U35" s="5"/>
      <c r="V35" s="5"/>
      <c r="W35" s="5"/>
      <c r="X35" s="5"/>
      <c r="Y35" s="5"/>
      <c r="Z35" s="5"/>
      <c r="AA35" s="5"/>
      <c r="AB35" s="5"/>
      <c r="AC35" s="5"/>
      <c r="AD35" s="5"/>
      <c r="AE35" s="5"/>
      <c r="AF35" s="5"/>
    </row>
    <row r="36" spans="1:32" x14ac:dyDescent="0.35">
      <c r="B36" s="18"/>
      <c r="C36" s="18"/>
    </row>
    <row r="37" spans="1:32" ht="13.9" x14ac:dyDescent="0.4">
      <c r="A37" s="155"/>
    </row>
    <row r="38" spans="1:32" x14ac:dyDescent="0.35">
      <c r="B38" s="154"/>
      <c r="C38" s="154"/>
      <c r="D38" s="154"/>
      <c r="E38" s="154"/>
      <c r="F38" s="154"/>
      <c r="G38" s="154"/>
      <c r="H38" s="154"/>
      <c r="I38" s="154"/>
      <c r="J38" s="154"/>
      <c r="K38" s="154"/>
      <c r="L38" s="154"/>
      <c r="M38" s="154"/>
    </row>
    <row r="39" spans="1:32" x14ac:dyDescent="0.35">
      <c r="A39" s="154"/>
      <c r="B39" s="154"/>
      <c r="C39" s="154"/>
      <c r="D39" s="154"/>
      <c r="E39" s="154"/>
      <c r="F39" s="154"/>
      <c r="G39" s="154"/>
      <c r="H39" s="154"/>
      <c r="I39" s="154"/>
      <c r="J39" s="154"/>
      <c r="K39" s="154"/>
      <c r="L39" s="154"/>
      <c r="M39" s="154"/>
    </row>
  </sheetData>
  <protectedRanges>
    <protectedRange sqref="A36:A37 A39:A231 B36:XFD231" name="Range3"/>
    <protectedRange sqref="L26:M28 F11 F16:F23 H26:I28 H11:I11 L10:M11 H10 H16:I23 L16:M23 F26:F28" name="UnitEntry"/>
    <protectedRange sqref="O1:IJ1 O3:IJ1048576" name="Range2"/>
    <protectedRange sqref="I10 F10" name="UnitEntry_4"/>
    <protectedRange sqref="O2:IJ2" name="Range2_1"/>
  </protectedRanges>
  <mergeCells count="7">
    <mergeCell ref="A2:J2"/>
    <mergeCell ref="A3:E3"/>
    <mergeCell ref="A4:M4"/>
    <mergeCell ref="A5:M5"/>
    <mergeCell ref="B6:E6"/>
    <mergeCell ref="H6:I6"/>
    <mergeCell ref="L6:M6"/>
  </mergeCells>
  <dataValidations count="1">
    <dataValidation type="decimal" allowBlank="1" showInputMessage="1" showErrorMessage="1" error="You must enter a numerical value in this cell" sqref="F10:M30" xr:uid="{89C8C8EC-2799-4B41-86F4-DA0857432D93}">
      <formula1>-1E+32</formula1>
      <formula2>1E+31</formula2>
    </dataValidation>
  </dataValidations>
  <pageMargins left="0.25" right="0.25" top="0.13" bottom="0.14000000000000001" header="0" footer="0"/>
  <pageSetup scale="74"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7D307-B2D5-4B55-BCEE-09A9F4C24AF0}">
  <sheetPr codeName="Sheet26">
    <tabColor rgb="FF7030A0"/>
    <pageSetUpPr fitToPage="1"/>
  </sheetPr>
  <dimension ref="A1:AF37"/>
  <sheetViews>
    <sheetView zoomScaleNormal="100" zoomScaleSheetLayoutView="100" workbookViewId="0">
      <selection activeCell="A4" sqref="A4:P4"/>
    </sheetView>
  </sheetViews>
  <sheetFormatPr defaultColWidth="9.1328125" defaultRowHeight="12.75" x14ac:dyDescent="0.35"/>
  <cols>
    <col min="1" max="1" width="42.1328125" style="1" customWidth="1"/>
    <col min="2" max="5" width="16.53125" style="1" customWidth="1"/>
    <col min="6" max="6" width="16.53125" style="1" hidden="1" customWidth="1"/>
    <col min="7" max="7" width="1.86328125" style="1" customWidth="1"/>
    <col min="8" max="8" width="16.53125" style="1" customWidth="1"/>
    <col min="9" max="9" width="17" style="1" customWidth="1"/>
    <col min="10" max="10" width="16.53125" style="1" hidden="1" customWidth="1"/>
    <col min="11" max="11" width="1.86328125" style="1" customWidth="1"/>
    <col min="12" max="13" width="16.53125" style="1" customWidth="1"/>
    <col min="14" max="14" width="0" style="1" hidden="1" customWidth="1"/>
    <col min="15" max="15" width="9.1328125" style="1"/>
    <col min="16" max="19" width="10.46484375" style="1" bestFit="1" customWidth="1"/>
    <col min="20" max="16384" width="9.1328125" style="1"/>
  </cols>
  <sheetData>
    <row r="1" spans="1:32" ht="18" x14ac:dyDescent="0.4">
      <c r="A1" s="17"/>
      <c r="B1" s="17"/>
      <c r="C1" s="17"/>
      <c r="E1" s="17"/>
      <c r="F1" s="17"/>
      <c r="G1" s="17"/>
      <c r="H1" s="17"/>
      <c r="I1" s="17"/>
      <c r="J1" s="2"/>
      <c r="K1" s="17"/>
      <c r="L1" s="2"/>
      <c r="M1" s="2"/>
      <c r="N1" s="3"/>
      <c r="O1" s="3"/>
      <c r="P1" s="3"/>
      <c r="Q1" s="3"/>
      <c r="R1" s="3"/>
      <c r="S1" s="3"/>
      <c r="T1" s="3"/>
      <c r="U1" s="3"/>
      <c r="V1" s="3"/>
      <c r="W1" s="3"/>
      <c r="X1" s="3"/>
      <c r="Y1" s="3"/>
      <c r="Z1" s="3"/>
      <c r="AA1" s="3"/>
      <c r="AB1" s="3"/>
      <c r="AC1" s="3"/>
      <c r="AD1" s="3"/>
      <c r="AE1" s="3"/>
    </row>
    <row r="2" spans="1:32" s="17" customFormat="1" ht="15" x14ac:dyDescent="0.4">
      <c r="A2" s="356"/>
      <c r="B2" s="357"/>
      <c r="C2" s="357"/>
      <c r="D2" s="357"/>
      <c r="E2" s="357"/>
      <c r="F2" s="357"/>
      <c r="G2" s="357"/>
      <c r="H2" s="357"/>
      <c r="I2" s="357"/>
      <c r="J2" s="357"/>
    </row>
    <row r="3" spans="1:32" ht="14.25" x14ac:dyDescent="0.35">
      <c r="A3" s="366"/>
      <c r="B3" s="366"/>
      <c r="C3" s="366"/>
      <c r="D3" s="366"/>
      <c r="E3" s="366"/>
      <c r="F3" s="81"/>
      <c r="G3" s="21"/>
      <c r="H3" s="81"/>
      <c r="I3" s="81"/>
      <c r="J3" s="81"/>
      <c r="K3" s="21"/>
      <c r="L3" s="81"/>
      <c r="M3" s="81"/>
      <c r="N3" s="3"/>
      <c r="O3" s="3"/>
      <c r="P3" s="3"/>
      <c r="Q3" s="3"/>
      <c r="R3" s="3"/>
      <c r="S3" s="3"/>
      <c r="T3" s="3"/>
      <c r="U3" s="3"/>
      <c r="V3" s="3"/>
      <c r="W3" s="3"/>
      <c r="X3" s="3"/>
      <c r="Y3" s="3"/>
      <c r="Z3" s="3"/>
      <c r="AA3" s="3"/>
      <c r="AB3" s="3"/>
      <c r="AC3" s="3"/>
      <c r="AD3" s="3"/>
      <c r="AE3" s="3"/>
    </row>
    <row r="4" spans="1:32" ht="83.25" customHeight="1" x14ac:dyDescent="0.35">
      <c r="A4" s="370" t="s">
        <v>79</v>
      </c>
      <c r="B4" s="370"/>
      <c r="C4" s="370"/>
      <c r="D4" s="370"/>
      <c r="E4" s="370"/>
      <c r="F4" s="370"/>
      <c r="G4" s="370"/>
      <c r="H4" s="370"/>
      <c r="I4" s="370"/>
      <c r="J4" s="370"/>
      <c r="K4" s="370"/>
      <c r="L4" s="370"/>
      <c r="M4" s="370"/>
      <c r="N4" s="3"/>
      <c r="O4" s="3"/>
      <c r="P4" s="3"/>
      <c r="Q4" s="3"/>
      <c r="R4" s="3"/>
      <c r="S4" s="3"/>
      <c r="T4" s="3"/>
      <c r="U4" s="3"/>
      <c r="V4" s="3"/>
      <c r="W4" s="3"/>
      <c r="X4" s="3"/>
      <c r="Y4" s="3"/>
      <c r="Z4" s="3"/>
      <c r="AA4" s="3"/>
      <c r="AB4" s="3"/>
      <c r="AC4" s="3"/>
      <c r="AD4" s="3"/>
      <c r="AE4" s="3"/>
    </row>
    <row r="5" spans="1:32" ht="41.25" customHeight="1" x14ac:dyDescent="0.35">
      <c r="A5" s="369" t="s">
        <v>86</v>
      </c>
      <c r="B5" s="369"/>
      <c r="C5" s="369"/>
      <c r="D5" s="369"/>
      <c r="E5" s="369"/>
      <c r="F5" s="369"/>
      <c r="G5" s="369"/>
      <c r="H5" s="369"/>
      <c r="I5" s="369"/>
      <c r="J5" s="369"/>
      <c r="K5" s="369"/>
      <c r="L5" s="369"/>
      <c r="M5" s="369"/>
      <c r="N5" s="3"/>
      <c r="O5" s="3"/>
      <c r="P5" s="3"/>
      <c r="Q5" s="3"/>
      <c r="R5" s="3"/>
      <c r="S5" s="3"/>
      <c r="T5" s="3"/>
      <c r="U5" s="3"/>
      <c r="V5" s="3"/>
      <c r="W5" s="3"/>
      <c r="X5" s="3"/>
      <c r="Y5" s="3"/>
      <c r="Z5" s="3"/>
      <c r="AA5" s="3"/>
      <c r="AB5" s="3"/>
      <c r="AC5" s="3"/>
      <c r="AD5" s="3"/>
      <c r="AE5" s="3"/>
    </row>
    <row r="6" spans="1:32" s="6" customFormat="1" ht="15" customHeight="1" x14ac:dyDescent="0.4">
      <c r="A6" s="4"/>
      <c r="B6" s="358" t="s">
        <v>2</v>
      </c>
      <c r="C6" s="358"/>
      <c r="D6" s="358"/>
      <c r="E6" s="358"/>
      <c r="F6" s="157"/>
      <c r="G6" s="20"/>
      <c r="H6" s="359" t="s">
        <v>3</v>
      </c>
      <c r="I6" s="360"/>
      <c r="J6" s="22"/>
      <c r="K6" s="20"/>
      <c r="L6" s="359" t="s">
        <v>4</v>
      </c>
      <c r="M6" s="360"/>
      <c r="N6" s="22"/>
      <c r="O6" s="5"/>
      <c r="P6" s="5"/>
      <c r="Q6" s="5"/>
      <c r="R6" s="5"/>
      <c r="S6" s="5"/>
      <c r="T6" s="5"/>
      <c r="U6" s="5"/>
      <c r="V6" s="5"/>
      <c r="W6" s="5"/>
      <c r="X6" s="5"/>
      <c r="Y6" s="5"/>
      <c r="Z6" s="5"/>
      <c r="AA6" s="5"/>
      <c r="AB6" s="5"/>
      <c r="AC6" s="5"/>
      <c r="AD6" s="5"/>
      <c r="AE6" s="5"/>
      <c r="AF6" s="5"/>
    </row>
    <row r="7" spans="1:32" s="6" customFormat="1" ht="46.5" customHeight="1" x14ac:dyDescent="0.4">
      <c r="A7" s="7"/>
      <c r="B7" s="19" t="s">
        <v>5</v>
      </c>
      <c r="C7" s="19" t="s">
        <v>6</v>
      </c>
      <c r="D7" s="150" t="s">
        <v>7</v>
      </c>
      <c r="E7" s="150" t="s">
        <v>8</v>
      </c>
      <c r="F7" s="19" t="s">
        <v>9</v>
      </c>
      <c r="G7" s="8"/>
      <c r="H7" s="19" t="s">
        <v>10</v>
      </c>
      <c r="I7" s="19" t="s">
        <v>11</v>
      </c>
      <c r="J7" s="19" t="s">
        <v>9</v>
      </c>
      <c r="K7" s="8"/>
      <c r="L7" s="19" t="s">
        <v>12</v>
      </c>
      <c r="M7" s="19" t="s">
        <v>13</v>
      </c>
      <c r="N7" s="19" t="s">
        <v>9</v>
      </c>
      <c r="O7" s="5"/>
      <c r="P7" s="5"/>
      <c r="Q7" s="5"/>
      <c r="R7" s="5"/>
      <c r="S7" s="5"/>
      <c r="T7" s="5"/>
      <c r="U7" s="5"/>
      <c r="V7" s="5"/>
      <c r="W7" s="5"/>
      <c r="X7" s="5"/>
      <c r="Y7" s="5"/>
      <c r="Z7" s="5"/>
      <c r="AA7" s="5"/>
      <c r="AB7" s="5"/>
      <c r="AC7" s="5"/>
      <c r="AD7" s="5"/>
      <c r="AE7" s="5"/>
      <c r="AF7" s="5"/>
    </row>
    <row r="8" spans="1:32" s="6" customFormat="1" ht="15" customHeight="1" x14ac:dyDescent="0.4">
      <c r="A8" s="350" t="s">
        <v>14</v>
      </c>
      <c r="B8" s="210"/>
      <c r="C8" s="210"/>
      <c r="D8" s="212"/>
      <c r="E8" s="212"/>
      <c r="F8" s="213"/>
      <c r="G8" s="211"/>
      <c r="H8" s="210"/>
      <c r="I8" s="210"/>
      <c r="J8" s="210"/>
      <c r="K8" s="211"/>
      <c r="L8" s="210"/>
      <c r="M8" s="210"/>
      <c r="N8" s="25"/>
      <c r="O8" s="5"/>
      <c r="P8" s="5"/>
      <c r="Q8" s="5"/>
      <c r="R8" s="5"/>
      <c r="S8" s="5"/>
      <c r="T8" s="5"/>
      <c r="U8" s="5"/>
      <c r="V8" s="5"/>
      <c r="W8" s="5"/>
      <c r="X8" s="5"/>
      <c r="Y8" s="5"/>
      <c r="Z8" s="5"/>
      <c r="AA8" s="5"/>
      <c r="AB8" s="5"/>
      <c r="AC8" s="5"/>
      <c r="AD8" s="5"/>
      <c r="AE8" s="5"/>
      <c r="AF8" s="5"/>
    </row>
    <row r="9" spans="1:32" s="6" customFormat="1" ht="15" customHeight="1" x14ac:dyDescent="0.4">
      <c r="A9" s="350" t="s">
        <v>87</v>
      </c>
      <c r="B9" s="214"/>
      <c r="C9" s="214"/>
      <c r="D9" s="70"/>
      <c r="E9" s="70"/>
      <c r="F9" s="213"/>
      <c r="G9" s="211"/>
      <c r="H9" s="210"/>
      <c r="I9" s="210"/>
      <c r="J9" s="210"/>
      <c r="K9" s="211"/>
      <c r="L9" s="210"/>
      <c r="M9" s="210"/>
      <c r="N9" s="25"/>
      <c r="O9" s="5"/>
      <c r="P9" s="5"/>
      <c r="Q9" s="5"/>
      <c r="R9" s="5"/>
      <c r="S9" s="5"/>
      <c r="T9" s="5"/>
      <c r="U9" s="5"/>
      <c r="V9" s="5"/>
      <c r="W9" s="5"/>
      <c r="X9" s="5"/>
      <c r="Y9" s="5"/>
      <c r="Z9" s="5"/>
      <c r="AA9" s="5"/>
      <c r="AB9" s="5"/>
      <c r="AC9" s="5"/>
      <c r="AD9" s="5"/>
      <c r="AE9" s="5"/>
      <c r="AF9" s="5"/>
    </row>
    <row r="10" spans="1:32" s="10" customFormat="1" ht="15" customHeight="1" x14ac:dyDescent="0.4">
      <c r="A10" s="349" t="s">
        <v>88</v>
      </c>
      <c r="B10" s="220"/>
      <c r="C10" s="220"/>
      <c r="D10" s="67"/>
      <c r="E10" s="67">
        <f>+C10-D10</f>
        <v>0</v>
      </c>
      <c r="F10" s="223"/>
      <c r="G10" s="221"/>
      <c r="H10" s="222"/>
      <c r="I10" s="222"/>
      <c r="J10" s="224"/>
      <c r="K10" s="221"/>
      <c r="L10" s="222"/>
      <c r="M10" s="222"/>
      <c r="N10" s="23"/>
      <c r="O10" s="9"/>
      <c r="P10" s="9"/>
      <c r="Q10" s="9"/>
      <c r="R10" s="9"/>
      <c r="S10" s="9"/>
      <c r="T10" s="9"/>
      <c r="U10" s="9"/>
      <c r="V10" s="9"/>
      <c r="W10" s="9"/>
      <c r="X10" s="9"/>
      <c r="Y10" s="9"/>
      <c r="Z10" s="9"/>
      <c r="AA10" s="9"/>
      <c r="AB10" s="9"/>
      <c r="AC10" s="9"/>
      <c r="AD10" s="9"/>
      <c r="AE10" s="9"/>
      <c r="AF10" s="9"/>
    </row>
    <row r="11" spans="1:32" s="31" customFormat="1" ht="15" customHeight="1" x14ac:dyDescent="0.4">
      <c r="A11" s="60" t="s">
        <v>89</v>
      </c>
      <c r="B11" s="158">
        <f>SUM(B10:B10)</f>
        <v>0</v>
      </c>
      <c r="C11" s="158">
        <f>SUM(C10:C10)</f>
        <v>0</v>
      </c>
      <c r="D11" s="282">
        <f>SUM(D10:D10)</f>
        <v>0</v>
      </c>
      <c r="E11" s="282">
        <f>SUM(E10:E10)</f>
        <v>0</v>
      </c>
      <c r="F11" s="200">
        <f>SUM(F10:F10)</f>
        <v>0</v>
      </c>
      <c r="G11" s="225"/>
      <c r="H11" s="201">
        <f>SUM(H10:H10)</f>
        <v>0</v>
      </c>
      <c r="I11" s="201">
        <f>SUM(I10:I10)</f>
        <v>0</v>
      </c>
      <c r="J11" s="199">
        <f>SUM(J10:J10)</f>
        <v>0</v>
      </c>
      <c r="K11" s="225"/>
      <c r="L11" s="201">
        <f>SUM(L10:L10)</f>
        <v>0</v>
      </c>
      <c r="M11" s="201">
        <f>SUM(M10:M10)</f>
        <v>0</v>
      </c>
      <c r="N11" s="165"/>
      <c r="O11" s="30"/>
      <c r="P11" s="30"/>
      <c r="Q11" s="30"/>
      <c r="R11" s="30"/>
      <c r="S11" s="30"/>
      <c r="T11" s="30"/>
      <c r="U11" s="30"/>
      <c r="V11" s="30"/>
      <c r="W11" s="30"/>
      <c r="X11" s="30"/>
      <c r="Y11" s="30"/>
      <c r="Z11" s="30"/>
      <c r="AA11" s="30"/>
      <c r="AB11" s="30"/>
      <c r="AC11" s="30"/>
      <c r="AD11" s="30"/>
      <c r="AE11" s="30"/>
      <c r="AF11" s="30"/>
    </row>
    <row r="12" spans="1:32" s="10" customFormat="1" ht="15" customHeight="1" x14ac:dyDescent="0.4">
      <c r="A12" s="349"/>
      <c r="B12" s="214"/>
      <c r="C12" s="214"/>
      <c r="D12" s="70"/>
      <c r="E12" s="70"/>
      <c r="F12" s="213"/>
      <c r="G12" s="225"/>
      <c r="H12" s="227"/>
      <c r="I12" s="227"/>
      <c r="J12" s="227"/>
      <c r="K12" s="225"/>
      <c r="L12" s="227"/>
      <c r="M12" s="227"/>
      <c r="N12" s="25"/>
      <c r="O12" s="9"/>
      <c r="P12" s="30"/>
      <c r="Q12" s="30"/>
      <c r="R12" s="30"/>
      <c r="S12" s="30"/>
      <c r="T12" s="9"/>
      <c r="U12" s="9"/>
      <c r="V12" s="9"/>
      <c r="W12" s="9"/>
      <c r="X12" s="9"/>
      <c r="Y12" s="9"/>
      <c r="Z12" s="9"/>
      <c r="AA12" s="9"/>
      <c r="AB12" s="9"/>
      <c r="AC12" s="9"/>
      <c r="AD12" s="9"/>
      <c r="AE12" s="9"/>
      <c r="AF12" s="9"/>
    </row>
    <row r="13" spans="1:32" s="6" customFormat="1" ht="15.75" x14ac:dyDescent="0.4">
      <c r="A13" s="350" t="s">
        <v>34</v>
      </c>
      <c r="B13" s="214"/>
      <c r="C13" s="214"/>
      <c r="D13" s="70"/>
      <c r="E13" s="70"/>
      <c r="F13" s="213"/>
      <c r="G13" s="225"/>
      <c r="H13" s="227"/>
      <c r="I13" s="227"/>
      <c r="J13" s="227"/>
      <c r="K13" s="225"/>
      <c r="L13" s="227"/>
      <c r="M13" s="227"/>
      <c r="N13" s="25"/>
      <c r="O13" s="5"/>
      <c r="P13" s="30"/>
      <c r="Q13" s="30"/>
      <c r="R13" s="30"/>
      <c r="S13" s="30"/>
      <c r="T13" s="5"/>
      <c r="U13" s="5"/>
      <c r="V13" s="5"/>
      <c r="W13" s="5"/>
      <c r="X13" s="5"/>
      <c r="Y13" s="5"/>
      <c r="Z13" s="5"/>
      <c r="AA13" s="5"/>
      <c r="AB13" s="5"/>
      <c r="AC13" s="5"/>
      <c r="AD13" s="5"/>
      <c r="AE13" s="5"/>
      <c r="AF13" s="5"/>
    </row>
    <row r="14" spans="1:32" s="12" customFormat="1" ht="15" customHeight="1" x14ac:dyDescent="0.4">
      <c r="A14" s="58" t="s">
        <v>35</v>
      </c>
      <c r="B14" s="214"/>
      <c r="C14" s="214"/>
      <c r="D14" s="70"/>
      <c r="E14" s="70"/>
      <c r="F14" s="213"/>
      <c r="G14" s="225"/>
      <c r="H14" s="227"/>
      <c r="I14" s="227"/>
      <c r="J14" s="227"/>
      <c r="K14" s="225"/>
      <c r="L14" s="227"/>
      <c r="M14" s="227"/>
      <c r="N14" s="25"/>
      <c r="O14" s="11"/>
      <c r="P14" s="30"/>
      <c r="Q14" s="30"/>
      <c r="R14" s="30"/>
      <c r="S14" s="30"/>
      <c r="T14" s="11"/>
      <c r="U14" s="11"/>
      <c r="V14" s="11"/>
      <c r="W14" s="11"/>
      <c r="X14" s="11"/>
      <c r="Y14" s="11"/>
      <c r="Z14" s="11"/>
      <c r="AA14" s="11"/>
      <c r="AB14" s="11"/>
      <c r="AC14" s="11"/>
      <c r="AD14" s="11"/>
      <c r="AE14" s="11"/>
      <c r="AF14" s="11"/>
    </row>
    <row r="15" spans="1:32" s="14" customFormat="1" ht="15" customHeight="1" x14ac:dyDescent="0.4">
      <c r="A15" s="349" t="s">
        <v>36</v>
      </c>
      <c r="B15" s="214"/>
      <c r="C15" s="214"/>
      <c r="D15" s="70"/>
      <c r="E15" s="70">
        <f t="shared" ref="E15:E29" si="0">+C15-D15</f>
        <v>0</v>
      </c>
      <c r="F15" s="229"/>
      <c r="G15" s="225"/>
      <c r="H15" s="228"/>
      <c r="I15" s="228"/>
      <c r="J15" s="230"/>
      <c r="K15" s="225"/>
      <c r="L15" s="228"/>
      <c r="M15" s="228"/>
      <c r="N15" s="23"/>
      <c r="O15" s="13"/>
      <c r="P15" s="30"/>
      <c r="Q15" s="30"/>
      <c r="R15" s="30"/>
      <c r="S15" s="30"/>
      <c r="T15" s="13"/>
      <c r="U15" s="13"/>
      <c r="V15" s="13"/>
      <c r="W15" s="13"/>
      <c r="X15" s="13"/>
      <c r="Y15" s="13"/>
      <c r="Z15" s="13"/>
      <c r="AA15" s="13"/>
      <c r="AB15" s="13"/>
      <c r="AC15" s="13"/>
      <c r="AD15" s="13"/>
      <c r="AE15" s="13"/>
      <c r="AF15" s="13"/>
    </row>
    <row r="16" spans="1:32" s="14" customFormat="1" ht="15" customHeight="1" x14ac:dyDescent="0.4">
      <c r="A16" s="349" t="s">
        <v>37</v>
      </c>
      <c r="B16" s="220"/>
      <c r="C16" s="220"/>
      <c r="D16" s="67"/>
      <c r="E16" s="67">
        <f t="shared" si="0"/>
        <v>0</v>
      </c>
      <c r="F16" s="223"/>
      <c r="G16" s="225"/>
      <c r="H16" s="222"/>
      <c r="I16" s="222"/>
      <c r="J16" s="226"/>
      <c r="K16" s="225"/>
      <c r="L16" s="222"/>
      <c r="M16" s="222"/>
      <c r="N16" s="23"/>
      <c r="O16" s="13"/>
      <c r="P16" s="30"/>
      <c r="Q16" s="30"/>
      <c r="R16" s="30"/>
      <c r="S16" s="30"/>
      <c r="T16" s="13"/>
      <c r="U16" s="13"/>
      <c r="V16" s="13"/>
      <c r="W16" s="13"/>
      <c r="X16" s="13"/>
      <c r="Y16" s="13"/>
      <c r="Z16" s="13"/>
      <c r="AA16" s="13"/>
      <c r="AB16" s="13"/>
      <c r="AC16" s="13"/>
      <c r="AD16" s="13"/>
      <c r="AE16" s="13"/>
      <c r="AF16" s="13"/>
    </row>
    <row r="17" spans="1:32" s="14" customFormat="1" ht="15" customHeight="1" x14ac:dyDescent="0.4">
      <c r="A17" s="349" t="s">
        <v>38</v>
      </c>
      <c r="B17" s="220"/>
      <c r="C17" s="220"/>
      <c r="D17" s="67"/>
      <c r="E17" s="67">
        <f t="shared" si="0"/>
        <v>0</v>
      </c>
      <c r="F17" s="223"/>
      <c r="G17" s="225"/>
      <c r="H17" s="222"/>
      <c r="I17" s="222"/>
      <c r="J17" s="226"/>
      <c r="K17" s="225"/>
      <c r="L17" s="222"/>
      <c r="M17" s="222"/>
      <c r="N17" s="23"/>
      <c r="O17" s="13"/>
      <c r="P17" s="30"/>
      <c r="Q17" s="30"/>
      <c r="R17" s="30"/>
      <c r="S17" s="30"/>
      <c r="T17" s="13"/>
      <c r="U17" s="13"/>
      <c r="V17" s="13"/>
      <c r="W17" s="13"/>
      <c r="X17" s="13"/>
      <c r="Y17" s="13"/>
      <c r="Z17" s="13"/>
      <c r="AA17" s="13"/>
      <c r="AB17" s="13"/>
      <c r="AC17" s="13"/>
      <c r="AD17" s="13"/>
      <c r="AE17" s="13"/>
      <c r="AF17" s="13"/>
    </row>
    <row r="18" spans="1:32" s="14" customFormat="1" ht="15" customHeight="1" x14ac:dyDescent="0.4">
      <c r="A18" s="349" t="s">
        <v>39</v>
      </c>
      <c r="B18" s="220"/>
      <c r="C18" s="220"/>
      <c r="D18" s="67"/>
      <c r="E18" s="67">
        <f t="shared" si="0"/>
        <v>0</v>
      </c>
      <c r="F18" s="223"/>
      <c r="G18" s="225"/>
      <c r="H18" s="222"/>
      <c r="I18" s="222"/>
      <c r="J18" s="226"/>
      <c r="K18" s="225"/>
      <c r="L18" s="222"/>
      <c r="M18" s="222"/>
      <c r="N18" s="23"/>
      <c r="O18" s="13"/>
      <c r="P18" s="30"/>
      <c r="Q18" s="30"/>
      <c r="R18" s="30"/>
      <c r="S18" s="30"/>
      <c r="T18" s="13"/>
      <c r="U18" s="13"/>
      <c r="V18" s="13"/>
      <c r="W18" s="13"/>
      <c r="X18" s="13"/>
      <c r="Y18" s="13"/>
      <c r="Z18" s="13"/>
      <c r="AA18" s="13"/>
      <c r="AB18" s="13"/>
      <c r="AC18" s="13"/>
      <c r="AD18" s="13"/>
      <c r="AE18" s="13"/>
      <c r="AF18" s="13"/>
    </row>
    <row r="19" spans="1:32" s="14" customFormat="1" ht="15" customHeight="1" x14ac:dyDescent="0.4">
      <c r="A19" s="349" t="s">
        <v>40</v>
      </c>
      <c r="B19" s="220"/>
      <c r="C19" s="220"/>
      <c r="D19" s="67"/>
      <c r="E19" s="67">
        <f t="shared" si="0"/>
        <v>0</v>
      </c>
      <c r="F19" s="223"/>
      <c r="G19" s="225"/>
      <c r="H19" s="222"/>
      <c r="I19" s="222"/>
      <c r="J19" s="226"/>
      <c r="K19" s="225"/>
      <c r="L19" s="222"/>
      <c r="M19" s="222"/>
      <c r="N19" s="23"/>
      <c r="O19" s="13"/>
      <c r="P19" s="30"/>
      <c r="Q19" s="30"/>
      <c r="R19" s="30"/>
      <c r="S19" s="30"/>
      <c r="T19" s="13"/>
      <c r="U19" s="13"/>
      <c r="V19" s="13"/>
      <c r="W19" s="13"/>
      <c r="X19" s="13"/>
      <c r="Y19" s="13"/>
      <c r="Z19" s="13"/>
      <c r="AA19" s="13"/>
      <c r="AB19" s="13"/>
      <c r="AC19" s="13"/>
      <c r="AD19" s="13"/>
      <c r="AE19" s="13"/>
      <c r="AF19" s="13"/>
    </row>
    <row r="20" spans="1:32" s="14" customFormat="1" ht="15" customHeight="1" x14ac:dyDescent="0.4">
      <c r="A20" s="349" t="s">
        <v>41</v>
      </c>
      <c r="B20" s="220"/>
      <c r="C20" s="220"/>
      <c r="D20" s="67"/>
      <c r="E20" s="67">
        <f t="shared" si="0"/>
        <v>0</v>
      </c>
      <c r="F20" s="223"/>
      <c r="G20" s="225"/>
      <c r="H20" s="222"/>
      <c r="I20" s="222"/>
      <c r="J20" s="226"/>
      <c r="K20" s="225"/>
      <c r="L20" s="222"/>
      <c r="M20" s="222"/>
      <c r="N20" s="23"/>
      <c r="O20" s="13"/>
      <c r="P20" s="30"/>
      <c r="Q20" s="30"/>
      <c r="R20" s="30"/>
      <c r="S20" s="30"/>
      <c r="T20" s="13"/>
      <c r="U20" s="13"/>
      <c r="V20" s="13"/>
      <c r="W20" s="13"/>
      <c r="X20" s="13"/>
      <c r="Y20" s="13"/>
      <c r="Z20" s="13"/>
      <c r="AA20" s="13"/>
      <c r="AB20" s="13"/>
      <c r="AC20" s="13"/>
      <c r="AD20" s="13"/>
      <c r="AE20" s="13"/>
      <c r="AF20" s="13"/>
    </row>
    <row r="21" spans="1:32" s="14" customFormat="1" ht="15" customHeight="1" x14ac:dyDescent="0.4">
      <c r="A21" s="349" t="s">
        <v>42</v>
      </c>
      <c r="B21" s="220"/>
      <c r="C21" s="220"/>
      <c r="D21" s="67"/>
      <c r="E21" s="67">
        <f t="shared" si="0"/>
        <v>0</v>
      </c>
      <c r="F21" s="223"/>
      <c r="G21" s="225"/>
      <c r="H21" s="222"/>
      <c r="I21" s="222"/>
      <c r="J21" s="226"/>
      <c r="K21" s="225"/>
      <c r="L21" s="222"/>
      <c r="M21" s="222"/>
      <c r="N21" s="23"/>
      <c r="O21" s="13"/>
      <c r="P21" s="30"/>
      <c r="Q21" s="30"/>
      <c r="R21" s="30"/>
      <c r="S21" s="30"/>
      <c r="T21" s="13"/>
      <c r="U21" s="13"/>
      <c r="V21" s="13"/>
      <c r="W21" s="13"/>
      <c r="X21" s="13"/>
      <c r="Y21" s="13"/>
      <c r="Z21" s="13"/>
      <c r="AA21" s="13"/>
      <c r="AB21" s="13"/>
      <c r="AC21" s="13"/>
      <c r="AD21" s="13"/>
      <c r="AE21" s="13"/>
      <c r="AF21" s="13"/>
    </row>
    <row r="22" spans="1:32" s="14" customFormat="1" ht="15" customHeight="1" x14ac:dyDescent="0.4">
      <c r="A22" s="349" t="s">
        <v>43</v>
      </c>
      <c r="B22" s="220"/>
      <c r="C22" s="220"/>
      <c r="D22" s="67"/>
      <c r="E22" s="67">
        <f t="shared" si="0"/>
        <v>0</v>
      </c>
      <c r="F22" s="223"/>
      <c r="G22" s="225"/>
      <c r="H22" s="232"/>
      <c r="I22" s="232"/>
      <c r="J22" s="226"/>
      <c r="K22" s="225"/>
      <c r="L22" s="232"/>
      <c r="M22" s="232"/>
      <c r="N22" s="23"/>
      <c r="O22" s="13"/>
      <c r="P22" s="30"/>
      <c r="Q22" s="30"/>
      <c r="R22" s="30"/>
      <c r="S22" s="30"/>
      <c r="T22" s="13"/>
      <c r="U22" s="13"/>
      <c r="V22" s="13"/>
      <c r="W22" s="13"/>
      <c r="X22" s="13"/>
      <c r="Y22" s="13"/>
      <c r="Z22" s="13"/>
      <c r="AA22" s="13"/>
      <c r="AB22" s="13"/>
      <c r="AC22" s="13"/>
      <c r="AD22" s="13"/>
      <c r="AE22" s="13"/>
      <c r="AF22" s="13"/>
    </row>
    <row r="23" spans="1:32" s="14" customFormat="1" ht="15" customHeight="1" x14ac:dyDescent="0.4">
      <c r="A23" s="62" t="s">
        <v>44</v>
      </c>
      <c r="B23" s="220"/>
      <c r="C23" s="220"/>
      <c r="D23" s="283"/>
      <c r="E23" s="67">
        <f t="shared" si="0"/>
        <v>0</v>
      </c>
      <c r="F23" s="203">
        <f>(_xlfn.IFNA(VLOOKUP($A15,'Benefits Drivers'!$A$6:$F$13,4,FALSE)*F$15,0))+(_xlfn.IFNA(VLOOKUP($A16,'Benefits Drivers'!$A$6:$F$13,4,FALSE)*F$16,0))+(_xlfn.IFNA(VLOOKUP($A17,'Benefits Drivers'!$A$6:$F$13,4,FALSE)*F$17,0))+(_xlfn.IFNA(VLOOKUP($A18,'Benefits Drivers'!$A$6:$F$13,4,FALSE)*F$18,0))+(_xlfn.IFNA(VLOOKUP($A19,'Benefits Drivers'!$A$6:$F$13,4,FALSE)*F$19,0))+(_xlfn.IFNA(VLOOKUP($A21,'Benefits Drivers'!$A$6:$F$13,4,FALSE)*F$21,0))+(_xlfn.IFNA(VLOOKUP($A22,'Benefits Drivers'!$A$6:$F$13,4,FALSE)*F$22,0))+(_xlfn.IFNA(VLOOKUP($A20,'Benefits Drivers'!$A$6:$F$13,4,FALSE)*F$20,0))</f>
        <v>0</v>
      </c>
      <c r="G23" s="225"/>
      <c r="H23" s="169">
        <f>(_xlfn.IFNA(VLOOKUP($A15,'Benefits Drivers'!$A$6:$F$13,3,FALSE)*H$15,0))+(_xlfn.IFNA(VLOOKUP($A16,'Benefits Drivers'!$A$6:$F$13,3,FALSE)*H$16,0))+(_xlfn.IFNA(VLOOKUP($A17,'Benefits Drivers'!$A$6:$F$13,3,FALSE)*H$17,0))+(_xlfn.IFNA(VLOOKUP($A18,'Benefits Drivers'!$A$6:$F$13,3,FALSE)*H$18,0))+(_xlfn.IFNA(VLOOKUP($A19,'Benefits Drivers'!$A$6:$F$13,3,FALSE)*H$19,0))+(_xlfn.IFNA(VLOOKUP($A21,'Benefits Drivers'!$A$6:$F$13,3,FALSE)*H$21,0))+(_xlfn.IFNA(VLOOKUP($A22,'Benefits Drivers'!$A$6:$F$13,3,FALSE)*H$22,0))+(_xlfn.IFNA(VLOOKUP($A20,'Benefits Drivers'!$A$6:$F$13,3,FALSE)*H$20,0))</f>
        <v>0</v>
      </c>
      <c r="I23" s="169">
        <f>(_xlfn.IFNA(VLOOKUP($A15,'Benefits Drivers'!$A$6:$F$13,4,FALSE)*I$15,0))+(_xlfn.IFNA(VLOOKUP($A16,'Benefits Drivers'!$A$6:$F$13,4,FALSE)*I$16,0))+(_xlfn.IFNA(VLOOKUP($A17,'Benefits Drivers'!$A$6:$F$13,4,FALSE)*I$17,0))+(_xlfn.IFNA(VLOOKUP($A18,'Benefits Drivers'!$A$6:$F$13,4,FALSE)*I$18,0))+(_xlfn.IFNA(VLOOKUP($A19,'Benefits Drivers'!$A$6:$F$13,4,FALSE)*I$19,0))+(_xlfn.IFNA(VLOOKUP($A21,'Benefits Drivers'!$A$6:$F$13,4,FALSE)*I$21,0))+(_xlfn.IFNA(VLOOKUP($A22,'Benefits Drivers'!$A$6:$F$13,4,FALSE)*I$22,0))+(_xlfn.IFNA(VLOOKUP($A20,'Benefits Drivers'!$A$6:$F$13,4,FALSE)*I$20,0))</f>
        <v>0</v>
      </c>
      <c r="J23" s="167"/>
      <c r="K23" s="225"/>
      <c r="L23" s="169">
        <f>(_xlfn.IFNA(VLOOKUP($A15,'Benefits Drivers'!$A$6:$F$13,5,FALSE)*L$15,0))+(_xlfn.IFNA(VLOOKUP($A16,'Benefits Drivers'!$A$6:$F$13,5,FALSE)*L$16,0))+(_xlfn.IFNA(VLOOKUP($A17,'Benefits Drivers'!$A$6:$F$13,5,FALSE)*L$17,0))+(_xlfn.IFNA(VLOOKUP($A18,'Benefits Drivers'!$A$6:$F$13,5,FALSE)*L$18,0))+(_xlfn.IFNA(VLOOKUP($A19,'Benefits Drivers'!$A$6:$F$13,5,FALSE)*L$19,0))+(_xlfn.IFNA(VLOOKUP($A21,'Benefits Drivers'!$A$6:$F$13,5,FALSE)*L$21,0))+(_xlfn.IFNA(VLOOKUP($A22,'Benefits Drivers'!$A$6:$F$13,5,FALSE)*L$22,0))+(_xlfn.IFNA(VLOOKUP($A20,'Benefits Drivers'!$A$6:$F$13,5,FALSE)*L$20,0))</f>
        <v>0</v>
      </c>
      <c r="M23" s="169">
        <f>(_xlfn.IFNA(VLOOKUP($A15,'Benefits Drivers'!$A$6:$F$13,6,FALSE)*M$15,0))+(_xlfn.IFNA(VLOOKUP($A16,'Benefits Drivers'!$A$6:$F$13,6,FALSE)*M$16,0))+(_xlfn.IFNA(VLOOKUP($A17,'Benefits Drivers'!$A$6:$F$13,6,FALSE)*M$17,0))+(_xlfn.IFNA(VLOOKUP($A18,'Benefits Drivers'!$A$6:$F$13,6,FALSE)*M$18,0))+(_xlfn.IFNA(VLOOKUP($A19,'Benefits Drivers'!$A$6:$F$13,6,FALSE)*M$19,0))+(_xlfn.IFNA(VLOOKUP($A21,'Benefits Drivers'!$A$6:$F$13,6,FALSE)*M$21,0))+(_xlfn.IFNA(VLOOKUP($A22,'Benefits Drivers'!$A$6:$F$13,6,FALSE)*M$22,0))+(_xlfn.IFNA(VLOOKUP($A20,'Benefits Drivers'!$A$6:$F$13,6,FALSE)*M$20,0))</f>
        <v>0</v>
      </c>
      <c r="N23" s="29"/>
      <c r="O23" s="13"/>
      <c r="P23" s="30"/>
      <c r="Q23" s="30"/>
      <c r="R23" s="30"/>
      <c r="S23" s="30"/>
      <c r="T23" s="13"/>
      <c r="U23" s="13"/>
      <c r="V23" s="13"/>
      <c r="W23" s="13"/>
      <c r="X23" s="13"/>
      <c r="Y23" s="13"/>
      <c r="Z23" s="13"/>
      <c r="AA23" s="13"/>
      <c r="AB23" s="13"/>
      <c r="AC23" s="13"/>
      <c r="AD23" s="13"/>
      <c r="AE23" s="13"/>
      <c r="AF23" s="13"/>
    </row>
    <row r="24" spans="1:32" s="16" customFormat="1" ht="15" customHeight="1" x14ac:dyDescent="0.4">
      <c r="A24" s="160" t="s">
        <v>45</v>
      </c>
      <c r="B24" s="161">
        <f>SUM(B15:B23)</f>
        <v>0</v>
      </c>
      <c r="C24" s="161">
        <f>SUM(C15:C23)</f>
        <v>0</v>
      </c>
      <c r="D24" s="284">
        <f t="shared" ref="D24:M24" si="1">SUM(D15:D23)</f>
        <v>0</v>
      </c>
      <c r="E24" s="284">
        <f t="shared" si="0"/>
        <v>0</v>
      </c>
      <c r="F24" s="202">
        <f>SUM(F15:F23)</f>
        <v>0</v>
      </c>
      <c r="G24" s="225"/>
      <c r="H24" s="168">
        <f t="shared" si="1"/>
        <v>0</v>
      </c>
      <c r="I24" s="168">
        <f t="shared" si="1"/>
        <v>0</v>
      </c>
      <c r="J24" s="166">
        <f t="shared" si="1"/>
        <v>0</v>
      </c>
      <c r="K24" s="225"/>
      <c r="L24" s="168">
        <f t="shared" si="1"/>
        <v>0</v>
      </c>
      <c r="M24" s="168">
        <f t="shared" si="1"/>
        <v>0</v>
      </c>
      <c r="N24" s="29"/>
      <c r="O24" s="15"/>
      <c r="P24" s="15"/>
      <c r="Q24" s="15"/>
      <c r="R24" s="15"/>
      <c r="S24" s="15"/>
      <c r="T24" s="15"/>
      <c r="U24" s="15"/>
      <c r="V24" s="15"/>
      <c r="W24" s="15"/>
      <c r="X24" s="15"/>
      <c r="Y24" s="15"/>
      <c r="Z24" s="15"/>
      <c r="AA24" s="15"/>
      <c r="AB24" s="15"/>
      <c r="AC24" s="15"/>
      <c r="AD24" s="15"/>
      <c r="AE24" s="15"/>
      <c r="AF24" s="15"/>
    </row>
    <row r="25" spans="1:32" s="6" customFormat="1" ht="28.5" x14ac:dyDescent="0.4">
      <c r="A25" s="351" t="s">
        <v>46</v>
      </c>
      <c r="B25" s="233"/>
      <c r="C25" s="233"/>
      <c r="D25" s="285"/>
      <c r="E25" s="67">
        <f t="shared" si="0"/>
        <v>0</v>
      </c>
      <c r="F25" s="223"/>
      <c r="G25" s="225"/>
      <c r="H25" s="234"/>
      <c r="I25" s="234"/>
      <c r="J25" s="226"/>
      <c r="K25" s="225"/>
      <c r="L25" s="234"/>
      <c r="M25" s="234"/>
      <c r="N25" s="23"/>
      <c r="O25" s="5"/>
      <c r="P25" s="5"/>
      <c r="Q25" s="5"/>
      <c r="R25" s="5"/>
      <c r="S25" s="5"/>
      <c r="T25" s="5"/>
      <c r="U25" s="5"/>
      <c r="V25" s="5"/>
      <c r="W25" s="5"/>
      <c r="X25" s="5"/>
      <c r="Y25" s="5"/>
      <c r="Z25" s="5"/>
      <c r="AA25" s="5"/>
      <c r="AB25" s="5"/>
      <c r="AC25" s="5"/>
      <c r="AD25" s="5"/>
      <c r="AE25" s="5"/>
      <c r="AF25" s="5"/>
    </row>
    <row r="26" spans="1:32" s="6" customFormat="1" ht="15" customHeight="1" x14ac:dyDescent="0.4">
      <c r="A26" s="63" t="s">
        <v>47</v>
      </c>
      <c r="B26" s="220"/>
      <c r="C26" s="220"/>
      <c r="D26" s="67"/>
      <c r="E26" s="67">
        <f t="shared" si="0"/>
        <v>0</v>
      </c>
      <c r="F26" s="223"/>
      <c r="G26" s="225"/>
      <c r="H26" s="222"/>
      <c r="I26" s="222"/>
      <c r="J26" s="226"/>
      <c r="K26" s="225"/>
      <c r="L26" s="222"/>
      <c r="M26" s="222"/>
      <c r="N26" s="23"/>
      <c r="O26" s="5"/>
      <c r="P26" s="5"/>
      <c r="Q26" s="5"/>
      <c r="R26" s="5"/>
      <c r="S26" s="5"/>
      <c r="T26" s="5"/>
      <c r="U26" s="5"/>
      <c r="V26" s="5"/>
      <c r="W26" s="5"/>
      <c r="X26" s="5"/>
      <c r="Y26" s="5"/>
      <c r="Z26" s="5"/>
      <c r="AA26" s="5"/>
      <c r="AB26" s="5"/>
      <c r="AC26" s="5"/>
      <c r="AD26" s="5"/>
      <c r="AE26" s="5"/>
      <c r="AF26" s="5"/>
    </row>
    <row r="27" spans="1:32" s="6" customFormat="1" ht="15" customHeight="1" x14ac:dyDescent="0.4">
      <c r="A27" s="63" t="s">
        <v>48</v>
      </c>
      <c r="B27" s="220"/>
      <c r="C27" s="220"/>
      <c r="D27" s="67"/>
      <c r="E27" s="67">
        <f t="shared" si="0"/>
        <v>0</v>
      </c>
      <c r="F27" s="223"/>
      <c r="G27" s="225"/>
      <c r="H27" s="222"/>
      <c r="I27" s="222"/>
      <c r="J27" s="226"/>
      <c r="K27" s="225"/>
      <c r="L27" s="222"/>
      <c r="M27" s="222"/>
      <c r="N27" s="23"/>
      <c r="O27" s="5"/>
      <c r="P27" s="5"/>
      <c r="Q27" s="5"/>
      <c r="R27" s="5"/>
      <c r="S27" s="5"/>
      <c r="T27" s="5"/>
      <c r="U27" s="5"/>
      <c r="V27" s="5"/>
      <c r="W27" s="5"/>
      <c r="X27" s="5"/>
      <c r="Y27" s="5"/>
      <c r="Z27" s="5"/>
      <c r="AA27" s="5"/>
      <c r="AB27" s="5"/>
      <c r="AC27" s="5"/>
      <c r="AD27" s="5"/>
      <c r="AE27" s="5"/>
      <c r="AF27" s="5"/>
    </row>
    <row r="28" spans="1:32" s="16" customFormat="1" ht="15.75" x14ac:dyDescent="0.4">
      <c r="A28" s="204" t="s">
        <v>49</v>
      </c>
      <c r="B28" s="158">
        <f>SUM(B24:B27)</f>
        <v>0</v>
      </c>
      <c r="C28" s="158">
        <f>SUM(C24:C27)</f>
        <v>0</v>
      </c>
      <c r="D28" s="286">
        <f>SUM(D24:D27)</f>
        <v>0</v>
      </c>
      <c r="E28" s="314">
        <f t="shared" si="0"/>
        <v>0</v>
      </c>
      <c r="F28" s="206">
        <f>SUM(F24:F27)</f>
        <v>0</v>
      </c>
      <c r="G28" s="225"/>
      <c r="H28" s="201">
        <f>SUM(H24:H27)</f>
        <v>0</v>
      </c>
      <c r="I28" s="201">
        <f>SUM(I24:I27)</f>
        <v>0</v>
      </c>
      <c r="J28" s="208"/>
      <c r="K28" s="225"/>
      <c r="L28" s="201">
        <f>SUM(L24:L27)</f>
        <v>0</v>
      </c>
      <c r="M28" s="201">
        <f>SUM(M24:M27)</f>
        <v>0</v>
      </c>
      <c r="N28" s="165"/>
      <c r="O28" s="15"/>
      <c r="P28" s="15"/>
      <c r="Q28" s="15"/>
      <c r="R28" s="15"/>
      <c r="S28" s="15"/>
      <c r="T28" s="15"/>
      <c r="U28" s="15"/>
      <c r="V28" s="15"/>
      <c r="W28" s="15"/>
      <c r="X28" s="15"/>
      <c r="Y28" s="15"/>
      <c r="Z28" s="15"/>
      <c r="AA28" s="15"/>
      <c r="AB28" s="15"/>
      <c r="AC28" s="15"/>
      <c r="AD28" s="15"/>
      <c r="AE28" s="15"/>
      <c r="AF28" s="15"/>
    </row>
    <row r="29" spans="1:32" s="16" customFormat="1" ht="17.25" customHeight="1" thickBot="1" x14ac:dyDescent="0.45">
      <c r="A29" s="205" t="s">
        <v>75</v>
      </c>
      <c r="B29" s="312">
        <f>+B11-B28</f>
        <v>0</v>
      </c>
      <c r="C29" s="312">
        <f>+C11-C28</f>
        <v>0</v>
      </c>
      <c r="D29" s="288">
        <f>+D11-D28</f>
        <v>0</v>
      </c>
      <c r="E29" s="315">
        <f t="shared" si="0"/>
        <v>0</v>
      </c>
      <c r="F29" s="207">
        <f>+F11-F28</f>
        <v>0</v>
      </c>
      <c r="G29" s="225"/>
      <c r="H29" s="313">
        <f>+H11-H28</f>
        <v>0</v>
      </c>
      <c r="I29" s="313">
        <f>+I11-I28</f>
        <v>0</v>
      </c>
      <c r="J29" s="209"/>
      <c r="K29" s="225"/>
      <c r="L29" s="313">
        <f>+L11-L28</f>
        <v>0</v>
      </c>
      <c r="M29" s="313">
        <f>+M11-M28</f>
        <v>0</v>
      </c>
      <c r="N29" s="165"/>
      <c r="O29" s="15"/>
      <c r="P29" s="15"/>
      <c r="Q29" s="15"/>
      <c r="R29" s="15"/>
      <c r="S29" s="15"/>
      <c r="T29" s="15"/>
      <c r="U29" s="15"/>
      <c r="V29" s="15"/>
      <c r="W29" s="15"/>
      <c r="X29" s="15"/>
      <c r="Y29" s="15"/>
      <c r="Z29" s="15"/>
      <c r="AA29" s="15"/>
      <c r="AB29" s="15"/>
      <c r="AC29" s="15"/>
      <c r="AD29" s="15"/>
      <c r="AE29" s="15"/>
      <c r="AF29" s="15"/>
    </row>
    <row r="30" spans="1:32" s="6" customFormat="1" ht="9" customHeight="1" thickTop="1" x14ac:dyDescent="0.4">
      <c r="A30" s="59"/>
      <c r="B30" s="235"/>
      <c r="C30" s="235"/>
      <c r="D30" s="316"/>
      <c r="E30" s="316"/>
      <c r="F30" s="237"/>
      <c r="G30" s="225"/>
      <c r="H30" s="236"/>
      <c r="I30" s="236"/>
      <c r="J30" s="238"/>
      <c r="K30" s="225"/>
      <c r="L30" s="236"/>
      <c r="M30" s="236"/>
      <c r="N30" s="29"/>
      <c r="O30" s="5"/>
      <c r="P30" s="5"/>
      <c r="Q30" s="5"/>
      <c r="R30" s="5"/>
      <c r="S30" s="5"/>
      <c r="T30" s="5"/>
      <c r="U30" s="5"/>
      <c r="V30" s="5"/>
      <c r="W30" s="5"/>
      <c r="X30" s="5"/>
      <c r="Y30" s="5"/>
      <c r="Z30" s="5"/>
      <c r="AA30" s="5"/>
      <c r="AB30" s="5"/>
      <c r="AC30" s="5"/>
      <c r="AD30" s="5"/>
      <c r="AE30" s="5"/>
      <c r="AF30" s="5"/>
    </row>
    <row r="31" spans="1:32" s="10" customFormat="1" ht="18" customHeight="1" x14ac:dyDescent="0.4">
      <c r="A31" s="242" t="s">
        <v>76</v>
      </c>
      <c r="B31" s="177"/>
      <c r="C31" s="310">
        <f>+B33</f>
        <v>0</v>
      </c>
      <c r="D31" s="173">
        <f>+B33</f>
        <v>0</v>
      </c>
      <c r="E31" s="70">
        <f>+D31</f>
        <v>0</v>
      </c>
      <c r="F31" s="180" t="e">
        <f>+#REF!</f>
        <v>#REF!</v>
      </c>
      <c r="G31" s="225"/>
      <c r="H31" s="178">
        <f>+C33</f>
        <v>0</v>
      </c>
      <c r="I31" s="178">
        <f>+H33</f>
        <v>0</v>
      </c>
      <c r="J31" s="175"/>
      <c r="K31" s="225"/>
      <c r="L31" s="178">
        <f>+I33</f>
        <v>0</v>
      </c>
      <c r="M31" s="178">
        <f>+L33</f>
        <v>0</v>
      </c>
      <c r="N31" s="176"/>
      <c r="O31" s="9"/>
      <c r="P31" s="9"/>
      <c r="Q31" s="9"/>
      <c r="R31" s="9"/>
      <c r="S31" s="9"/>
      <c r="T31" s="9"/>
      <c r="U31" s="9"/>
      <c r="V31" s="9"/>
      <c r="W31" s="9"/>
      <c r="X31" s="9"/>
      <c r="Y31" s="9"/>
      <c r="Z31" s="9"/>
      <c r="AA31" s="9"/>
      <c r="AB31" s="9"/>
      <c r="AC31" s="9"/>
      <c r="AD31" s="9"/>
      <c r="AE31" s="9"/>
      <c r="AF31" s="9"/>
    </row>
    <row r="32" spans="1:32" s="66" customFormat="1" ht="15.75" x14ac:dyDescent="0.45">
      <c r="A32" s="179" t="s">
        <v>75</v>
      </c>
      <c r="B32" s="183">
        <f>+B29</f>
        <v>0</v>
      </c>
      <c r="C32" s="311">
        <f>+C29</f>
        <v>0</v>
      </c>
      <c r="D32" s="174">
        <f>+D29</f>
        <v>0</v>
      </c>
      <c r="E32" s="67">
        <f>+E29</f>
        <v>0</v>
      </c>
      <c r="F32" s="181">
        <f>+F29</f>
        <v>0</v>
      </c>
      <c r="G32" s="239"/>
      <c r="H32" s="184">
        <f>+H29</f>
        <v>0</v>
      </c>
      <c r="I32" s="184">
        <f>+I29</f>
        <v>0</v>
      </c>
      <c r="J32" s="182"/>
      <c r="K32" s="239"/>
      <c r="L32" s="184">
        <f>+L29</f>
        <v>0</v>
      </c>
      <c r="M32" s="184">
        <f>+M29</f>
        <v>0</v>
      </c>
      <c r="N32" s="64"/>
      <c r="O32" s="65"/>
      <c r="P32" s="65"/>
      <c r="Q32" s="65"/>
      <c r="R32" s="65"/>
      <c r="S32" s="65"/>
      <c r="T32" s="65"/>
      <c r="U32" s="65"/>
      <c r="V32" s="65"/>
      <c r="W32" s="65"/>
      <c r="X32" s="65"/>
      <c r="Y32" s="65"/>
      <c r="Z32" s="65"/>
      <c r="AA32" s="65"/>
      <c r="AB32" s="65"/>
      <c r="AC32" s="65"/>
      <c r="AD32" s="65"/>
      <c r="AE32" s="65"/>
      <c r="AF32" s="65"/>
    </row>
    <row r="33" spans="1:32" s="6" customFormat="1" ht="15.75" x14ac:dyDescent="0.45">
      <c r="A33" s="170" t="s">
        <v>78</v>
      </c>
      <c r="B33" s="177">
        <f>+B31+B32</f>
        <v>0</v>
      </c>
      <c r="C33" s="177">
        <f>+C31+C32</f>
        <v>0</v>
      </c>
      <c r="D33" s="173">
        <f>+D31+D32</f>
        <v>0</v>
      </c>
      <c r="E33" s="70">
        <f>+E31+E32</f>
        <v>0</v>
      </c>
      <c r="F33" s="180" t="e">
        <f>+F31+F32</f>
        <v>#REF!</v>
      </c>
      <c r="G33" s="225"/>
      <c r="H33" s="178">
        <f>+H31+H32</f>
        <v>0</v>
      </c>
      <c r="I33" s="178">
        <f>+I31+I32</f>
        <v>0</v>
      </c>
      <c r="J33" s="175"/>
      <c r="K33" s="225"/>
      <c r="L33" s="178">
        <f>+L31+L32</f>
        <v>0</v>
      </c>
      <c r="M33" s="178">
        <f>+M31+M32</f>
        <v>0</v>
      </c>
      <c r="N33" s="29"/>
      <c r="O33" s="5"/>
      <c r="P33" s="65"/>
      <c r="Q33" s="65"/>
      <c r="R33" s="65"/>
      <c r="S33" s="65"/>
      <c r="T33" s="65"/>
      <c r="U33" s="5"/>
      <c r="V33" s="5"/>
      <c r="W33" s="5"/>
      <c r="X33" s="5"/>
      <c r="Y33" s="5"/>
      <c r="Z33" s="5"/>
      <c r="AA33" s="5"/>
      <c r="AB33" s="5"/>
      <c r="AC33" s="5"/>
      <c r="AD33" s="5"/>
      <c r="AE33" s="5"/>
      <c r="AF33" s="5"/>
    </row>
    <row r="34" spans="1:32" x14ac:dyDescent="0.35">
      <c r="B34" s="18"/>
      <c r="C34" s="18"/>
    </row>
    <row r="35" spans="1:32" ht="13.9" x14ac:dyDescent="0.4">
      <c r="A35" s="155"/>
    </row>
    <row r="36" spans="1:32" x14ac:dyDescent="0.35">
      <c r="B36" s="154"/>
      <c r="C36" s="154"/>
      <c r="D36" s="154"/>
      <c r="E36" s="154"/>
      <c r="F36" s="154"/>
      <c r="G36" s="154"/>
      <c r="H36" s="154"/>
      <c r="I36" s="154"/>
      <c r="J36" s="154"/>
      <c r="K36" s="154"/>
      <c r="L36" s="154"/>
      <c r="M36" s="154"/>
    </row>
    <row r="37" spans="1:32" x14ac:dyDescent="0.35">
      <c r="A37" s="154"/>
      <c r="B37" s="154"/>
      <c r="C37" s="154"/>
      <c r="D37" s="154"/>
      <c r="E37" s="154"/>
      <c r="F37" s="154"/>
      <c r="G37" s="154"/>
      <c r="H37" s="154"/>
      <c r="I37" s="154"/>
      <c r="J37" s="154"/>
      <c r="K37" s="154"/>
      <c r="L37" s="154"/>
      <c r="M37" s="154"/>
    </row>
  </sheetData>
  <protectedRanges>
    <protectedRange sqref="A34:A35 A37:A229 B34:XFD229" name="Range3"/>
    <protectedRange sqref="L25:M27 F10 F15:F22 H25:I27 H10:I10 L10:M10 F25:F27 H15:I22 L15:M22" name="UnitEntry"/>
    <protectedRange sqref="O1:IJ1 O3:IJ1048576" name="Range2"/>
    <protectedRange sqref="O2:IJ2" name="Range2_1"/>
  </protectedRanges>
  <mergeCells count="7">
    <mergeCell ref="A2:J2"/>
    <mergeCell ref="A3:E3"/>
    <mergeCell ref="A4:M4"/>
    <mergeCell ref="A5:M5"/>
    <mergeCell ref="B6:E6"/>
    <mergeCell ref="H6:I6"/>
    <mergeCell ref="L6:M6"/>
  </mergeCells>
  <dataValidations count="1">
    <dataValidation type="decimal" allowBlank="1" showInputMessage="1" showErrorMessage="1" error="You must enter a numerical value in this cell" sqref="F10:M29" xr:uid="{B2B888D7-B618-4256-B6E0-CEE33F9E286B}">
      <formula1>-1E+32</formula1>
      <formula2>1E+31</formula2>
    </dataValidation>
  </dataValidations>
  <pageMargins left="0.25" right="0.25" top="0.13" bottom="0.14000000000000001" header="0" footer="0"/>
  <pageSetup scale="7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8A673-C160-43B4-9991-F14198F392C5}">
  <sheetPr codeName="Sheet25">
    <tabColor rgb="FF7030A0"/>
    <pageSetUpPr fitToPage="1"/>
  </sheetPr>
  <dimension ref="A1:AF37"/>
  <sheetViews>
    <sheetView zoomScaleNormal="100" zoomScaleSheetLayoutView="100" workbookViewId="0">
      <selection activeCell="A4" sqref="A4:P4"/>
    </sheetView>
  </sheetViews>
  <sheetFormatPr defaultColWidth="9.1328125" defaultRowHeight="12.75" x14ac:dyDescent="0.35"/>
  <cols>
    <col min="1" max="1" width="42.1328125" style="1" customWidth="1"/>
    <col min="2" max="5" width="16.53125" style="1" customWidth="1"/>
    <col min="6" max="6" width="16.53125" style="1" hidden="1" customWidth="1"/>
    <col min="7" max="7" width="1.86328125" style="1" customWidth="1"/>
    <col min="8" max="8" width="16.53125" style="1" customWidth="1"/>
    <col min="9" max="9" width="17" style="1" customWidth="1"/>
    <col min="10" max="10" width="16.53125" style="1" hidden="1" customWidth="1"/>
    <col min="11" max="11" width="1.86328125" style="1" customWidth="1"/>
    <col min="12" max="13" width="16.53125" style="1" customWidth="1"/>
    <col min="14" max="14" width="0" style="1" hidden="1" customWidth="1"/>
    <col min="15" max="15" width="9.1328125" style="1"/>
    <col min="16" max="19" width="10.46484375" style="1" bestFit="1" customWidth="1"/>
    <col min="20" max="16384" width="9.1328125" style="1"/>
  </cols>
  <sheetData>
    <row r="1" spans="1:32" ht="18" x14ac:dyDescent="0.4">
      <c r="A1" s="17"/>
      <c r="B1" s="17"/>
      <c r="C1" s="17"/>
      <c r="E1" s="17"/>
      <c r="F1" s="17"/>
      <c r="G1" s="17"/>
      <c r="H1" s="17"/>
      <c r="I1" s="17"/>
      <c r="J1" s="2"/>
      <c r="K1" s="17"/>
      <c r="L1" s="2"/>
      <c r="M1" s="2"/>
      <c r="N1" s="3"/>
      <c r="O1" s="3"/>
      <c r="P1" s="3"/>
      <c r="Q1" s="3"/>
      <c r="R1" s="3"/>
      <c r="S1" s="3"/>
      <c r="T1" s="3"/>
      <c r="U1" s="3"/>
      <c r="V1" s="3"/>
      <c r="W1" s="3"/>
      <c r="X1" s="3"/>
      <c r="Y1" s="3"/>
      <c r="Z1" s="3"/>
      <c r="AA1" s="3"/>
      <c r="AB1" s="3"/>
      <c r="AC1" s="3"/>
      <c r="AD1" s="3"/>
      <c r="AE1" s="3"/>
    </row>
    <row r="2" spans="1:32" s="17" customFormat="1" ht="15" x14ac:dyDescent="0.4">
      <c r="A2" s="356"/>
      <c r="B2" s="357"/>
      <c r="C2" s="357"/>
      <c r="D2" s="357"/>
      <c r="E2" s="357"/>
      <c r="F2" s="357"/>
      <c r="G2" s="357"/>
      <c r="H2" s="357"/>
      <c r="I2" s="357"/>
      <c r="J2" s="357"/>
    </row>
    <row r="3" spans="1:32" ht="14.25" x14ac:dyDescent="0.35">
      <c r="A3" s="366"/>
      <c r="B3" s="366"/>
      <c r="C3" s="366"/>
      <c r="D3" s="366"/>
      <c r="E3" s="366"/>
      <c r="F3" s="81"/>
      <c r="G3" s="21"/>
      <c r="H3" s="81"/>
      <c r="I3" s="81"/>
      <c r="J3" s="81"/>
      <c r="K3" s="21"/>
      <c r="L3" s="81"/>
      <c r="M3" s="81"/>
      <c r="N3" s="3"/>
      <c r="O3" s="3"/>
      <c r="P3" s="3"/>
      <c r="Q3" s="3"/>
      <c r="R3" s="3"/>
      <c r="S3" s="3"/>
      <c r="T3" s="3"/>
      <c r="U3" s="3"/>
      <c r="V3" s="3"/>
      <c r="W3" s="3"/>
      <c r="X3" s="3"/>
      <c r="Y3" s="3"/>
      <c r="Z3" s="3"/>
      <c r="AA3" s="3"/>
      <c r="AB3" s="3"/>
      <c r="AC3" s="3"/>
      <c r="AD3" s="3"/>
      <c r="AE3" s="3"/>
    </row>
    <row r="4" spans="1:32" ht="83.25" customHeight="1" x14ac:dyDescent="0.35">
      <c r="A4" s="370" t="s">
        <v>79</v>
      </c>
      <c r="B4" s="370"/>
      <c r="C4" s="370"/>
      <c r="D4" s="370"/>
      <c r="E4" s="370"/>
      <c r="F4" s="370"/>
      <c r="G4" s="370"/>
      <c r="H4" s="370"/>
      <c r="I4" s="370"/>
      <c r="J4" s="370"/>
      <c r="K4" s="370"/>
      <c r="L4" s="370"/>
      <c r="M4" s="370"/>
      <c r="N4" s="3"/>
      <c r="O4" s="3"/>
      <c r="P4" s="3"/>
      <c r="Q4" s="3"/>
      <c r="R4" s="3"/>
      <c r="S4" s="3"/>
      <c r="T4" s="3"/>
      <c r="U4" s="3"/>
      <c r="V4" s="3"/>
      <c r="W4" s="3"/>
      <c r="X4" s="3"/>
      <c r="Y4" s="3"/>
      <c r="Z4" s="3"/>
      <c r="AA4" s="3"/>
      <c r="AB4" s="3"/>
      <c r="AC4" s="3"/>
      <c r="AD4" s="3"/>
      <c r="AE4" s="3"/>
    </row>
    <row r="5" spans="1:32" ht="44" customHeight="1" x14ac:dyDescent="0.35">
      <c r="A5" s="369" t="s">
        <v>86</v>
      </c>
      <c r="B5" s="369"/>
      <c r="C5" s="369"/>
      <c r="D5" s="369"/>
      <c r="E5" s="369"/>
      <c r="F5" s="369"/>
      <c r="G5" s="369"/>
      <c r="H5" s="369"/>
      <c r="I5" s="369"/>
      <c r="J5" s="369"/>
      <c r="K5" s="369"/>
      <c r="L5" s="369"/>
      <c r="M5" s="369"/>
      <c r="N5" s="3"/>
      <c r="O5" s="3"/>
      <c r="P5" s="3"/>
      <c r="Q5" s="3"/>
      <c r="R5" s="3"/>
      <c r="S5" s="3"/>
      <c r="T5" s="3"/>
      <c r="U5" s="3"/>
      <c r="V5" s="3"/>
      <c r="W5" s="3"/>
      <c r="X5" s="3"/>
      <c r="Y5" s="3"/>
      <c r="Z5" s="3"/>
      <c r="AA5" s="3"/>
      <c r="AB5" s="3"/>
      <c r="AC5" s="3"/>
      <c r="AD5" s="3"/>
      <c r="AE5" s="3"/>
    </row>
    <row r="6" spans="1:32" s="6" customFormat="1" ht="15" customHeight="1" x14ac:dyDescent="0.4">
      <c r="A6" s="4"/>
      <c r="B6" s="358" t="s">
        <v>2</v>
      </c>
      <c r="C6" s="358"/>
      <c r="D6" s="358"/>
      <c r="E6" s="358"/>
      <c r="F6" s="157"/>
      <c r="G6" s="20"/>
      <c r="H6" s="359" t="s">
        <v>3</v>
      </c>
      <c r="I6" s="360"/>
      <c r="J6" s="22"/>
      <c r="K6" s="20"/>
      <c r="L6" s="359" t="s">
        <v>4</v>
      </c>
      <c r="M6" s="360"/>
      <c r="N6" s="22"/>
      <c r="O6" s="5"/>
      <c r="P6" s="5"/>
      <c r="Q6" s="5"/>
      <c r="R6" s="5"/>
      <c r="S6" s="5"/>
      <c r="T6" s="5"/>
      <c r="U6" s="5"/>
      <c r="V6" s="5"/>
      <c r="W6" s="5"/>
      <c r="X6" s="5"/>
      <c r="Y6" s="5"/>
      <c r="Z6" s="5"/>
      <c r="AA6" s="5"/>
      <c r="AB6" s="5"/>
      <c r="AC6" s="5"/>
      <c r="AD6" s="5"/>
      <c r="AE6" s="5"/>
      <c r="AF6" s="5"/>
    </row>
    <row r="7" spans="1:32" s="6" customFormat="1" ht="46.5" customHeight="1" x14ac:dyDescent="0.4">
      <c r="A7" s="7"/>
      <c r="B7" s="19" t="s">
        <v>5</v>
      </c>
      <c r="C7" s="19" t="s">
        <v>6</v>
      </c>
      <c r="D7" s="150" t="s">
        <v>7</v>
      </c>
      <c r="E7" s="150" t="s">
        <v>8</v>
      </c>
      <c r="F7" s="19" t="s">
        <v>9</v>
      </c>
      <c r="G7" s="8"/>
      <c r="H7" s="19" t="s">
        <v>10</v>
      </c>
      <c r="I7" s="19" t="s">
        <v>11</v>
      </c>
      <c r="J7" s="19" t="s">
        <v>9</v>
      </c>
      <c r="K7" s="8"/>
      <c r="L7" s="19" t="s">
        <v>12</v>
      </c>
      <c r="M7" s="19" t="s">
        <v>13</v>
      </c>
      <c r="N7" s="19" t="s">
        <v>9</v>
      </c>
      <c r="O7" s="5"/>
      <c r="P7" s="5"/>
      <c r="Q7" s="5"/>
      <c r="R7" s="5"/>
      <c r="S7" s="5"/>
      <c r="T7" s="5"/>
      <c r="U7" s="5"/>
      <c r="V7" s="5"/>
      <c r="W7" s="5"/>
      <c r="X7" s="5"/>
      <c r="Y7" s="5"/>
      <c r="Z7" s="5"/>
      <c r="AA7" s="5"/>
      <c r="AB7" s="5"/>
      <c r="AC7" s="5"/>
      <c r="AD7" s="5"/>
      <c r="AE7" s="5"/>
      <c r="AF7" s="5"/>
    </row>
    <row r="8" spans="1:32" s="6" customFormat="1" ht="15" customHeight="1" x14ac:dyDescent="0.4">
      <c r="A8" s="350" t="s">
        <v>14</v>
      </c>
      <c r="B8" s="210"/>
      <c r="C8" s="210"/>
      <c r="D8" s="212"/>
      <c r="E8" s="212"/>
      <c r="F8" s="213"/>
      <c r="G8" s="211"/>
      <c r="H8" s="210"/>
      <c r="I8" s="210"/>
      <c r="J8" s="210"/>
      <c r="K8" s="211"/>
      <c r="L8" s="210"/>
      <c r="M8" s="210"/>
      <c r="N8" s="25"/>
      <c r="O8" s="5"/>
      <c r="P8" s="5"/>
      <c r="Q8" s="5"/>
      <c r="R8" s="5"/>
      <c r="S8" s="5"/>
      <c r="T8" s="5"/>
      <c r="U8" s="5"/>
      <c r="V8" s="5"/>
      <c r="W8" s="5"/>
      <c r="X8" s="5"/>
      <c r="Y8" s="5"/>
      <c r="Z8" s="5"/>
      <c r="AA8" s="5"/>
      <c r="AB8" s="5"/>
      <c r="AC8" s="5"/>
      <c r="AD8" s="5"/>
      <c r="AE8" s="5"/>
      <c r="AF8" s="5"/>
    </row>
    <row r="9" spans="1:32" s="6" customFormat="1" ht="15" customHeight="1" x14ac:dyDescent="0.4">
      <c r="A9" s="350" t="s">
        <v>90</v>
      </c>
      <c r="B9" s="214"/>
      <c r="C9" s="214"/>
      <c r="D9" s="70"/>
      <c r="E9" s="70"/>
      <c r="F9" s="213"/>
      <c r="G9" s="211"/>
      <c r="H9" s="210"/>
      <c r="I9" s="210"/>
      <c r="J9" s="210"/>
      <c r="K9" s="211"/>
      <c r="L9" s="210"/>
      <c r="M9" s="210"/>
      <c r="N9" s="25"/>
      <c r="O9" s="5"/>
      <c r="P9" s="5"/>
      <c r="Q9" s="5"/>
      <c r="R9" s="5"/>
      <c r="S9" s="5"/>
      <c r="T9" s="5"/>
      <c r="U9" s="5"/>
      <c r="V9" s="5"/>
      <c r="W9" s="5"/>
      <c r="X9" s="5"/>
      <c r="Y9" s="5"/>
      <c r="Z9" s="5"/>
      <c r="AA9" s="5"/>
      <c r="AB9" s="5"/>
      <c r="AC9" s="5"/>
      <c r="AD9" s="5"/>
      <c r="AE9" s="5"/>
      <c r="AF9" s="5"/>
    </row>
    <row r="10" spans="1:32" s="10" customFormat="1" ht="15" customHeight="1" x14ac:dyDescent="0.4">
      <c r="A10" s="349" t="s">
        <v>88</v>
      </c>
      <c r="B10" s="220"/>
      <c r="C10" s="220"/>
      <c r="D10" s="67"/>
      <c r="E10" s="67">
        <f>+C10-D10</f>
        <v>0</v>
      </c>
      <c r="F10" s="223"/>
      <c r="G10" s="221"/>
      <c r="H10" s="222"/>
      <c r="I10" s="222"/>
      <c r="J10" s="224"/>
      <c r="K10" s="221"/>
      <c r="L10" s="222"/>
      <c r="M10" s="222"/>
      <c r="N10" s="23"/>
      <c r="O10" s="9"/>
      <c r="P10" s="9"/>
      <c r="Q10" s="9"/>
      <c r="R10" s="9"/>
      <c r="S10" s="9"/>
      <c r="T10" s="9"/>
      <c r="U10" s="9"/>
      <c r="V10" s="9"/>
      <c r="W10" s="9"/>
      <c r="X10" s="9"/>
      <c r="Y10" s="9"/>
      <c r="Z10" s="9"/>
      <c r="AA10" s="9"/>
      <c r="AB10" s="9"/>
      <c r="AC10" s="9"/>
      <c r="AD10" s="9"/>
      <c r="AE10" s="9"/>
      <c r="AF10" s="9"/>
    </row>
    <row r="11" spans="1:32" s="31" customFormat="1" ht="15" customHeight="1" x14ac:dyDescent="0.4">
      <c r="A11" s="60" t="s">
        <v>89</v>
      </c>
      <c r="B11" s="158">
        <f>SUM(B10:B10)</f>
        <v>0</v>
      </c>
      <c r="C11" s="158">
        <f>SUM(C10:C10)</f>
        <v>0</v>
      </c>
      <c r="D11" s="282">
        <f>SUM(D10:D10)</f>
        <v>0</v>
      </c>
      <c r="E11" s="282">
        <f>SUM(E10:E10)</f>
        <v>0</v>
      </c>
      <c r="F11" s="200">
        <f>SUM(F10:F10)</f>
        <v>0</v>
      </c>
      <c r="G11" s="225"/>
      <c r="H11" s="201">
        <f>SUM(H10:H10)</f>
        <v>0</v>
      </c>
      <c r="I11" s="201">
        <f>SUM(I10:I10)</f>
        <v>0</v>
      </c>
      <c r="J11" s="199">
        <f>SUM(J10:J10)</f>
        <v>0</v>
      </c>
      <c r="K11" s="225"/>
      <c r="L11" s="201">
        <f>SUM(L10:L10)</f>
        <v>0</v>
      </c>
      <c r="M11" s="201">
        <f>SUM(M10:M10)</f>
        <v>0</v>
      </c>
      <c r="N11" s="165"/>
      <c r="O11" s="30"/>
      <c r="P11" s="30"/>
      <c r="Q11" s="30"/>
      <c r="R11" s="30"/>
      <c r="S11" s="30"/>
      <c r="T11" s="30"/>
      <c r="U11" s="30"/>
      <c r="V11" s="30"/>
      <c r="W11" s="30"/>
      <c r="X11" s="30"/>
      <c r="Y11" s="30"/>
      <c r="Z11" s="30"/>
      <c r="AA11" s="30"/>
      <c r="AB11" s="30"/>
      <c r="AC11" s="30"/>
      <c r="AD11" s="30"/>
      <c r="AE11" s="30"/>
      <c r="AF11" s="30"/>
    </row>
    <row r="12" spans="1:32" s="10" customFormat="1" ht="15" customHeight="1" x14ac:dyDescent="0.4">
      <c r="A12" s="349"/>
      <c r="B12" s="214"/>
      <c r="C12" s="214"/>
      <c r="D12" s="70"/>
      <c r="E12" s="70"/>
      <c r="F12" s="213"/>
      <c r="G12" s="225"/>
      <c r="H12" s="227"/>
      <c r="I12" s="227"/>
      <c r="J12" s="227"/>
      <c r="K12" s="225"/>
      <c r="L12" s="227"/>
      <c r="M12" s="227"/>
      <c r="N12" s="25"/>
      <c r="O12" s="9"/>
      <c r="P12" s="30"/>
      <c r="Q12" s="30"/>
      <c r="R12" s="30"/>
      <c r="S12" s="30"/>
      <c r="T12" s="9"/>
      <c r="U12" s="9"/>
      <c r="V12" s="9"/>
      <c r="W12" s="9"/>
      <c r="X12" s="9"/>
      <c r="Y12" s="9"/>
      <c r="Z12" s="9"/>
      <c r="AA12" s="9"/>
      <c r="AB12" s="9"/>
      <c r="AC12" s="9"/>
      <c r="AD12" s="9"/>
      <c r="AE12" s="9"/>
      <c r="AF12" s="9"/>
    </row>
    <row r="13" spans="1:32" s="6" customFormat="1" ht="15.75" x14ac:dyDescent="0.4">
      <c r="A13" s="350" t="s">
        <v>34</v>
      </c>
      <c r="B13" s="214"/>
      <c r="C13" s="214"/>
      <c r="D13" s="70"/>
      <c r="E13" s="70"/>
      <c r="F13" s="213"/>
      <c r="G13" s="225"/>
      <c r="H13" s="227"/>
      <c r="I13" s="227"/>
      <c r="J13" s="227"/>
      <c r="K13" s="225"/>
      <c r="L13" s="227"/>
      <c r="M13" s="227"/>
      <c r="N13" s="25"/>
      <c r="O13" s="5"/>
      <c r="P13" s="30"/>
      <c r="Q13" s="30"/>
      <c r="R13" s="30"/>
      <c r="S13" s="30"/>
      <c r="T13" s="5"/>
      <c r="U13" s="5"/>
      <c r="V13" s="5"/>
      <c r="W13" s="5"/>
      <c r="X13" s="5"/>
      <c r="Y13" s="5"/>
      <c r="Z13" s="5"/>
      <c r="AA13" s="5"/>
      <c r="AB13" s="5"/>
      <c r="AC13" s="5"/>
      <c r="AD13" s="5"/>
      <c r="AE13" s="5"/>
      <c r="AF13" s="5"/>
    </row>
    <row r="14" spans="1:32" s="12" customFormat="1" ht="15" customHeight="1" x14ac:dyDescent="0.4">
      <c r="A14" s="58" t="s">
        <v>35</v>
      </c>
      <c r="B14" s="214"/>
      <c r="C14" s="214"/>
      <c r="D14" s="70"/>
      <c r="E14" s="70"/>
      <c r="F14" s="213"/>
      <c r="G14" s="225"/>
      <c r="H14" s="227"/>
      <c r="I14" s="227"/>
      <c r="J14" s="227"/>
      <c r="K14" s="225"/>
      <c r="L14" s="227"/>
      <c r="M14" s="227"/>
      <c r="N14" s="25"/>
      <c r="O14" s="11"/>
      <c r="P14" s="30"/>
      <c r="Q14" s="30"/>
      <c r="R14" s="30"/>
      <c r="S14" s="30"/>
      <c r="T14" s="11"/>
      <c r="U14" s="11"/>
      <c r="V14" s="11"/>
      <c r="W14" s="11"/>
      <c r="X14" s="11"/>
      <c r="Y14" s="11"/>
      <c r="Z14" s="11"/>
      <c r="AA14" s="11"/>
      <c r="AB14" s="11"/>
      <c r="AC14" s="11"/>
      <c r="AD14" s="11"/>
      <c r="AE14" s="11"/>
      <c r="AF14" s="11"/>
    </row>
    <row r="15" spans="1:32" s="14" customFormat="1" ht="15" customHeight="1" x14ac:dyDescent="0.4">
      <c r="A15" s="349" t="s">
        <v>36</v>
      </c>
      <c r="B15" s="214"/>
      <c r="C15" s="214"/>
      <c r="D15" s="70"/>
      <c r="E15" s="70">
        <f t="shared" ref="E15:E29" si="0">+C15-D15</f>
        <v>0</v>
      </c>
      <c r="F15" s="229"/>
      <c r="G15" s="225"/>
      <c r="H15" s="228"/>
      <c r="I15" s="228"/>
      <c r="J15" s="230"/>
      <c r="K15" s="225"/>
      <c r="L15" s="228"/>
      <c r="M15" s="228"/>
      <c r="N15" s="23"/>
      <c r="O15" s="13"/>
      <c r="P15" s="30"/>
      <c r="Q15" s="30"/>
      <c r="R15" s="30"/>
      <c r="S15" s="30"/>
      <c r="T15" s="13"/>
      <c r="U15" s="13"/>
      <c r="V15" s="13"/>
      <c r="W15" s="13"/>
      <c r="X15" s="13"/>
      <c r="Y15" s="13"/>
      <c r="Z15" s="13"/>
      <c r="AA15" s="13"/>
      <c r="AB15" s="13"/>
      <c r="AC15" s="13"/>
      <c r="AD15" s="13"/>
      <c r="AE15" s="13"/>
      <c r="AF15" s="13"/>
    </row>
    <row r="16" spans="1:32" s="14" customFormat="1" ht="15" customHeight="1" x14ac:dyDescent="0.4">
      <c r="A16" s="349" t="s">
        <v>37</v>
      </c>
      <c r="B16" s="220"/>
      <c r="C16" s="220"/>
      <c r="D16" s="67"/>
      <c r="E16" s="67">
        <f t="shared" si="0"/>
        <v>0</v>
      </c>
      <c r="F16" s="223"/>
      <c r="G16" s="225"/>
      <c r="H16" s="222"/>
      <c r="I16" s="222"/>
      <c r="J16" s="226"/>
      <c r="K16" s="225"/>
      <c r="L16" s="222"/>
      <c r="M16" s="222"/>
      <c r="N16" s="23"/>
      <c r="O16" s="13"/>
      <c r="P16" s="30"/>
      <c r="Q16" s="30"/>
      <c r="R16" s="30"/>
      <c r="S16" s="30"/>
      <c r="T16" s="13"/>
      <c r="U16" s="13"/>
      <c r="V16" s="13"/>
      <c r="W16" s="13"/>
      <c r="X16" s="13"/>
      <c r="Y16" s="13"/>
      <c r="Z16" s="13"/>
      <c r="AA16" s="13"/>
      <c r="AB16" s="13"/>
      <c r="AC16" s="13"/>
      <c r="AD16" s="13"/>
      <c r="AE16" s="13"/>
      <c r="AF16" s="13"/>
    </row>
    <row r="17" spans="1:32" s="14" customFormat="1" ht="15" customHeight="1" x14ac:dyDescent="0.4">
      <c r="A17" s="349" t="s">
        <v>38</v>
      </c>
      <c r="B17" s="220"/>
      <c r="C17" s="220"/>
      <c r="D17" s="67"/>
      <c r="E17" s="67">
        <f t="shared" si="0"/>
        <v>0</v>
      </c>
      <c r="F17" s="223"/>
      <c r="G17" s="225"/>
      <c r="H17" s="222"/>
      <c r="I17" s="222"/>
      <c r="J17" s="226"/>
      <c r="K17" s="225"/>
      <c r="L17" s="222"/>
      <c r="M17" s="222"/>
      <c r="N17" s="23"/>
      <c r="O17" s="13"/>
      <c r="P17" s="30"/>
      <c r="Q17" s="30"/>
      <c r="R17" s="30"/>
      <c r="S17" s="30"/>
      <c r="T17" s="13"/>
      <c r="U17" s="13"/>
      <c r="V17" s="13"/>
      <c r="W17" s="13"/>
      <c r="X17" s="13"/>
      <c r="Y17" s="13"/>
      <c r="Z17" s="13"/>
      <c r="AA17" s="13"/>
      <c r="AB17" s="13"/>
      <c r="AC17" s="13"/>
      <c r="AD17" s="13"/>
      <c r="AE17" s="13"/>
      <c r="AF17" s="13"/>
    </row>
    <row r="18" spans="1:32" s="14" customFormat="1" ht="15" customHeight="1" x14ac:dyDescent="0.4">
      <c r="A18" s="349" t="s">
        <v>39</v>
      </c>
      <c r="B18" s="220"/>
      <c r="C18" s="220"/>
      <c r="D18" s="67"/>
      <c r="E18" s="67">
        <f t="shared" si="0"/>
        <v>0</v>
      </c>
      <c r="F18" s="223"/>
      <c r="G18" s="225"/>
      <c r="H18" s="222"/>
      <c r="I18" s="222"/>
      <c r="J18" s="226"/>
      <c r="K18" s="225"/>
      <c r="L18" s="222"/>
      <c r="M18" s="222"/>
      <c r="N18" s="23"/>
      <c r="O18" s="13"/>
      <c r="P18" s="30"/>
      <c r="Q18" s="30"/>
      <c r="R18" s="30"/>
      <c r="S18" s="30"/>
      <c r="T18" s="13"/>
      <c r="U18" s="13"/>
      <c r="V18" s="13"/>
      <c r="W18" s="13"/>
      <c r="X18" s="13"/>
      <c r="Y18" s="13"/>
      <c r="Z18" s="13"/>
      <c r="AA18" s="13"/>
      <c r="AB18" s="13"/>
      <c r="AC18" s="13"/>
      <c r="AD18" s="13"/>
      <c r="AE18" s="13"/>
      <c r="AF18" s="13"/>
    </row>
    <row r="19" spans="1:32" s="14" customFormat="1" ht="15" customHeight="1" x14ac:dyDescent="0.4">
      <c r="A19" s="349" t="s">
        <v>40</v>
      </c>
      <c r="B19" s="220"/>
      <c r="C19" s="220"/>
      <c r="D19" s="67"/>
      <c r="E19" s="67">
        <f t="shared" si="0"/>
        <v>0</v>
      </c>
      <c r="F19" s="223"/>
      <c r="G19" s="225"/>
      <c r="H19" s="222"/>
      <c r="I19" s="222"/>
      <c r="J19" s="226"/>
      <c r="K19" s="225"/>
      <c r="L19" s="222"/>
      <c r="M19" s="222"/>
      <c r="N19" s="23"/>
      <c r="O19" s="13"/>
      <c r="P19" s="30"/>
      <c r="Q19" s="30"/>
      <c r="R19" s="30"/>
      <c r="S19" s="30"/>
      <c r="T19" s="13"/>
      <c r="U19" s="13"/>
      <c r="V19" s="13"/>
      <c r="W19" s="13"/>
      <c r="X19" s="13"/>
      <c r="Y19" s="13"/>
      <c r="Z19" s="13"/>
      <c r="AA19" s="13"/>
      <c r="AB19" s="13"/>
      <c r="AC19" s="13"/>
      <c r="AD19" s="13"/>
      <c r="AE19" s="13"/>
      <c r="AF19" s="13"/>
    </row>
    <row r="20" spans="1:32" s="14" customFormat="1" ht="15" customHeight="1" x14ac:dyDescent="0.4">
      <c r="A20" s="349" t="s">
        <v>41</v>
      </c>
      <c r="B20" s="220"/>
      <c r="C20" s="220"/>
      <c r="D20" s="67"/>
      <c r="E20" s="67">
        <f t="shared" si="0"/>
        <v>0</v>
      </c>
      <c r="F20" s="223"/>
      <c r="G20" s="225"/>
      <c r="H20" s="222"/>
      <c r="I20" s="222"/>
      <c r="J20" s="226"/>
      <c r="K20" s="225"/>
      <c r="L20" s="222"/>
      <c r="M20" s="222"/>
      <c r="N20" s="23"/>
      <c r="O20" s="13"/>
      <c r="P20" s="30"/>
      <c r="Q20" s="30"/>
      <c r="R20" s="30"/>
      <c r="S20" s="30"/>
      <c r="T20" s="13"/>
      <c r="U20" s="13"/>
      <c r="V20" s="13"/>
      <c r="W20" s="13"/>
      <c r="X20" s="13"/>
      <c r="Y20" s="13"/>
      <c r="Z20" s="13"/>
      <c r="AA20" s="13"/>
      <c r="AB20" s="13"/>
      <c r="AC20" s="13"/>
      <c r="AD20" s="13"/>
      <c r="AE20" s="13"/>
      <c r="AF20" s="13"/>
    </row>
    <row r="21" spans="1:32" s="14" customFormat="1" ht="15" customHeight="1" x14ac:dyDescent="0.4">
      <c r="A21" s="349" t="s">
        <v>42</v>
      </c>
      <c r="B21" s="220"/>
      <c r="C21" s="220"/>
      <c r="D21" s="67"/>
      <c r="E21" s="67">
        <f t="shared" si="0"/>
        <v>0</v>
      </c>
      <c r="F21" s="223"/>
      <c r="G21" s="225"/>
      <c r="H21" s="222"/>
      <c r="I21" s="222"/>
      <c r="J21" s="226"/>
      <c r="K21" s="225"/>
      <c r="L21" s="222"/>
      <c r="M21" s="222"/>
      <c r="N21" s="23"/>
      <c r="O21" s="13"/>
      <c r="P21" s="30"/>
      <c r="Q21" s="30"/>
      <c r="R21" s="30"/>
      <c r="S21" s="30"/>
      <c r="T21" s="13"/>
      <c r="U21" s="13"/>
      <c r="V21" s="13"/>
      <c r="W21" s="13"/>
      <c r="X21" s="13"/>
      <c r="Y21" s="13"/>
      <c r="Z21" s="13"/>
      <c r="AA21" s="13"/>
      <c r="AB21" s="13"/>
      <c r="AC21" s="13"/>
      <c r="AD21" s="13"/>
      <c r="AE21" s="13"/>
      <c r="AF21" s="13"/>
    </row>
    <row r="22" spans="1:32" s="14" customFormat="1" ht="15" customHeight="1" x14ac:dyDescent="0.4">
      <c r="A22" s="349" t="s">
        <v>43</v>
      </c>
      <c r="B22" s="220"/>
      <c r="C22" s="220"/>
      <c r="D22" s="67"/>
      <c r="E22" s="67">
        <f t="shared" si="0"/>
        <v>0</v>
      </c>
      <c r="F22" s="223"/>
      <c r="G22" s="225"/>
      <c r="H22" s="232"/>
      <c r="I22" s="232"/>
      <c r="J22" s="226"/>
      <c r="K22" s="225"/>
      <c r="L22" s="232"/>
      <c r="M22" s="232"/>
      <c r="N22" s="23"/>
      <c r="O22" s="13"/>
      <c r="P22" s="30"/>
      <c r="Q22" s="30"/>
      <c r="R22" s="30"/>
      <c r="S22" s="30"/>
      <c r="T22" s="13"/>
      <c r="U22" s="13"/>
      <c r="V22" s="13"/>
      <c r="W22" s="13"/>
      <c r="X22" s="13"/>
      <c r="Y22" s="13"/>
      <c r="Z22" s="13"/>
      <c r="AA22" s="13"/>
      <c r="AB22" s="13"/>
      <c r="AC22" s="13"/>
      <c r="AD22" s="13"/>
      <c r="AE22" s="13"/>
      <c r="AF22" s="13"/>
    </row>
    <row r="23" spans="1:32" s="14" customFormat="1" ht="15" customHeight="1" x14ac:dyDescent="0.4">
      <c r="A23" s="62" t="s">
        <v>44</v>
      </c>
      <c r="B23" s="220"/>
      <c r="C23" s="220"/>
      <c r="D23" s="283"/>
      <c r="E23" s="67">
        <f t="shared" si="0"/>
        <v>0</v>
      </c>
      <c r="F23" s="203">
        <f>(_xlfn.IFNA(VLOOKUP($A15,'Benefits Drivers'!$A$6:$F$13,4,FALSE)*F$15,0))+(_xlfn.IFNA(VLOOKUP($A16,'Benefits Drivers'!$A$6:$F$13,4,FALSE)*F$16,0))+(_xlfn.IFNA(VLOOKUP($A17,'Benefits Drivers'!$A$6:$F$13,4,FALSE)*F$17,0))+(_xlfn.IFNA(VLOOKUP($A18,'Benefits Drivers'!$A$6:$F$13,4,FALSE)*F$18,0))+(_xlfn.IFNA(VLOOKUP($A19,'Benefits Drivers'!$A$6:$F$13,4,FALSE)*F$19,0))+(_xlfn.IFNA(VLOOKUP($A21,'Benefits Drivers'!$A$6:$F$13,4,FALSE)*F$21,0))+(_xlfn.IFNA(VLOOKUP($A22,'Benefits Drivers'!$A$6:$F$13,4,FALSE)*F$22,0))+(_xlfn.IFNA(VLOOKUP($A20,'Benefits Drivers'!$A$6:$F$13,4,FALSE)*F$20,0))</f>
        <v>0</v>
      </c>
      <c r="G23" s="225"/>
      <c r="H23" s="169">
        <f>(_xlfn.IFNA(VLOOKUP($A15,'Benefits Drivers'!$A$6:$F$13,3,FALSE)*H$15,0))+(_xlfn.IFNA(VLOOKUP($A16,'Benefits Drivers'!$A$6:$F$13,3,FALSE)*H$16,0))+(_xlfn.IFNA(VLOOKUP($A17,'Benefits Drivers'!$A$6:$F$13,3,FALSE)*H$17,0))+(_xlfn.IFNA(VLOOKUP($A18,'Benefits Drivers'!$A$6:$F$13,3,FALSE)*H$18,0))+(_xlfn.IFNA(VLOOKUP($A19,'Benefits Drivers'!$A$6:$F$13,3,FALSE)*H$19,0))+(_xlfn.IFNA(VLOOKUP($A21,'Benefits Drivers'!$A$6:$F$13,3,FALSE)*H$21,0))+(_xlfn.IFNA(VLOOKUP($A22,'Benefits Drivers'!$A$6:$F$13,3,FALSE)*H$22,0))+(_xlfn.IFNA(VLOOKUP($A20,'Benefits Drivers'!$A$6:$F$13,3,FALSE)*H$20,0))</f>
        <v>0</v>
      </c>
      <c r="I23" s="169">
        <f>(_xlfn.IFNA(VLOOKUP($A15,'Benefits Drivers'!$A$6:$F$13,4,FALSE)*I$15,0))+(_xlfn.IFNA(VLOOKUP($A16,'Benefits Drivers'!$A$6:$F$13,4,FALSE)*I$16,0))+(_xlfn.IFNA(VLOOKUP($A17,'Benefits Drivers'!$A$6:$F$13,4,FALSE)*I$17,0))+(_xlfn.IFNA(VLOOKUP($A18,'Benefits Drivers'!$A$6:$F$13,4,FALSE)*I$18,0))+(_xlfn.IFNA(VLOOKUP($A19,'Benefits Drivers'!$A$6:$F$13,4,FALSE)*I$19,0))+(_xlfn.IFNA(VLOOKUP($A21,'Benefits Drivers'!$A$6:$F$13,4,FALSE)*I$21,0))+(_xlfn.IFNA(VLOOKUP($A22,'Benefits Drivers'!$A$6:$F$13,4,FALSE)*I$22,0))+(_xlfn.IFNA(VLOOKUP($A20,'Benefits Drivers'!$A$6:$F$13,4,FALSE)*I$20,0))</f>
        <v>0</v>
      </c>
      <c r="J23" s="167"/>
      <c r="K23" s="225"/>
      <c r="L23" s="169">
        <f>(_xlfn.IFNA(VLOOKUP($A15,'Benefits Drivers'!$A$6:$F$13,5,FALSE)*L$15,0))+(_xlfn.IFNA(VLOOKUP($A16,'Benefits Drivers'!$A$6:$F$13,5,FALSE)*L$16,0))+(_xlfn.IFNA(VLOOKUP($A17,'Benefits Drivers'!$A$6:$F$13,5,FALSE)*L$17,0))+(_xlfn.IFNA(VLOOKUP($A18,'Benefits Drivers'!$A$6:$F$13,5,FALSE)*L$18,0))+(_xlfn.IFNA(VLOOKUP($A19,'Benefits Drivers'!$A$6:$F$13,5,FALSE)*L$19,0))+(_xlfn.IFNA(VLOOKUP($A21,'Benefits Drivers'!$A$6:$F$13,5,FALSE)*L$21,0))+(_xlfn.IFNA(VLOOKUP($A22,'Benefits Drivers'!$A$6:$F$13,5,FALSE)*L$22,0))+(_xlfn.IFNA(VLOOKUP($A20,'Benefits Drivers'!$A$6:$F$13,5,FALSE)*L$20,0))</f>
        <v>0</v>
      </c>
      <c r="M23" s="169">
        <f>(_xlfn.IFNA(VLOOKUP($A15,'Benefits Drivers'!$A$6:$F$13,6,FALSE)*M$15,0))+(_xlfn.IFNA(VLOOKUP($A16,'Benefits Drivers'!$A$6:$F$13,6,FALSE)*M$16,0))+(_xlfn.IFNA(VLOOKUP($A17,'Benefits Drivers'!$A$6:$F$13,6,FALSE)*M$17,0))+(_xlfn.IFNA(VLOOKUP($A18,'Benefits Drivers'!$A$6:$F$13,6,FALSE)*M$18,0))+(_xlfn.IFNA(VLOOKUP($A19,'Benefits Drivers'!$A$6:$F$13,6,FALSE)*M$19,0))+(_xlfn.IFNA(VLOOKUP($A21,'Benefits Drivers'!$A$6:$F$13,6,FALSE)*M$21,0))+(_xlfn.IFNA(VLOOKUP($A22,'Benefits Drivers'!$A$6:$F$13,6,FALSE)*M$22,0))+(_xlfn.IFNA(VLOOKUP($A20,'Benefits Drivers'!$A$6:$F$13,6,FALSE)*M$20,0))</f>
        <v>0</v>
      </c>
      <c r="N23" s="29"/>
      <c r="O23" s="13"/>
      <c r="P23" s="30"/>
      <c r="Q23" s="30"/>
      <c r="R23" s="30"/>
      <c r="S23" s="30"/>
      <c r="T23" s="13"/>
      <c r="U23" s="13"/>
      <c r="V23" s="13"/>
      <c r="W23" s="13"/>
      <c r="X23" s="13"/>
      <c r="Y23" s="13"/>
      <c r="Z23" s="13"/>
      <c r="AA23" s="13"/>
      <c r="AB23" s="13"/>
      <c r="AC23" s="13"/>
      <c r="AD23" s="13"/>
      <c r="AE23" s="13"/>
      <c r="AF23" s="13"/>
    </row>
    <row r="24" spans="1:32" s="16" customFormat="1" ht="15" customHeight="1" x14ac:dyDescent="0.4">
      <c r="A24" s="160" t="s">
        <v>45</v>
      </c>
      <c r="B24" s="161">
        <f>SUM(B15:B23)</f>
        <v>0</v>
      </c>
      <c r="C24" s="161">
        <f>SUM(C15:C23)</f>
        <v>0</v>
      </c>
      <c r="D24" s="284">
        <f t="shared" ref="D24:M24" si="1">SUM(D15:D23)</f>
        <v>0</v>
      </c>
      <c r="E24" s="284">
        <f t="shared" si="0"/>
        <v>0</v>
      </c>
      <c r="F24" s="202">
        <f>SUM(F15:F23)</f>
        <v>0</v>
      </c>
      <c r="G24" s="225"/>
      <c r="H24" s="168">
        <f t="shared" si="1"/>
        <v>0</v>
      </c>
      <c r="I24" s="168">
        <f t="shared" si="1"/>
        <v>0</v>
      </c>
      <c r="J24" s="166">
        <f t="shared" si="1"/>
        <v>0</v>
      </c>
      <c r="K24" s="225"/>
      <c r="L24" s="168">
        <f t="shared" si="1"/>
        <v>0</v>
      </c>
      <c r="M24" s="168">
        <f t="shared" si="1"/>
        <v>0</v>
      </c>
      <c r="N24" s="29"/>
      <c r="O24" s="15"/>
      <c r="P24" s="15"/>
      <c r="Q24" s="15"/>
      <c r="R24" s="15"/>
      <c r="S24" s="15"/>
      <c r="T24" s="15"/>
      <c r="U24" s="15"/>
      <c r="V24" s="15"/>
      <c r="W24" s="15"/>
      <c r="X24" s="15"/>
      <c r="Y24" s="15"/>
      <c r="Z24" s="15"/>
      <c r="AA24" s="15"/>
      <c r="AB24" s="15"/>
      <c r="AC24" s="15"/>
      <c r="AD24" s="15"/>
      <c r="AE24" s="15"/>
      <c r="AF24" s="15"/>
    </row>
    <row r="25" spans="1:32" s="6" customFormat="1" ht="28.5" x14ac:dyDescent="0.4">
      <c r="A25" s="351" t="s">
        <v>46</v>
      </c>
      <c r="B25" s="233"/>
      <c r="C25" s="233"/>
      <c r="D25" s="285"/>
      <c r="E25" s="67">
        <f t="shared" si="0"/>
        <v>0</v>
      </c>
      <c r="F25" s="223"/>
      <c r="G25" s="225"/>
      <c r="H25" s="234"/>
      <c r="I25" s="234"/>
      <c r="J25" s="226"/>
      <c r="K25" s="225"/>
      <c r="L25" s="234"/>
      <c r="M25" s="234"/>
      <c r="N25" s="23"/>
      <c r="O25" s="5"/>
      <c r="P25" s="5"/>
      <c r="Q25" s="5"/>
      <c r="R25" s="5"/>
      <c r="S25" s="5"/>
      <c r="T25" s="5"/>
      <c r="U25" s="5"/>
      <c r="V25" s="5"/>
      <c r="W25" s="5"/>
      <c r="X25" s="5"/>
      <c r="Y25" s="5"/>
      <c r="Z25" s="5"/>
      <c r="AA25" s="5"/>
      <c r="AB25" s="5"/>
      <c r="AC25" s="5"/>
      <c r="AD25" s="5"/>
      <c r="AE25" s="5"/>
      <c r="AF25" s="5"/>
    </row>
    <row r="26" spans="1:32" s="6" customFormat="1" ht="15" customHeight="1" x14ac:dyDescent="0.4">
      <c r="A26" s="63" t="s">
        <v>47</v>
      </c>
      <c r="B26" s="220"/>
      <c r="C26" s="220"/>
      <c r="D26" s="67"/>
      <c r="E26" s="67">
        <f t="shared" si="0"/>
        <v>0</v>
      </c>
      <c r="F26" s="223"/>
      <c r="G26" s="225"/>
      <c r="H26" s="222"/>
      <c r="I26" s="222"/>
      <c r="J26" s="226"/>
      <c r="K26" s="225"/>
      <c r="L26" s="222"/>
      <c r="M26" s="222"/>
      <c r="N26" s="23"/>
      <c r="O26" s="5"/>
      <c r="P26" s="5"/>
      <c r="Q26" s="5"/>
      <c r="R26" s="5"/>
      <c r="S26" s="5"/>
      <c r="T26" s="5"/>
      <c r="U26" s="5"/>
      <c r="V26" s="5"/>
      <c r="W26" s="5"/>
      <c r="X26" s="5"/>
      <c r="Y26" s="5"/>
      <c r="Z26" s="5"/>
      <c r="AA26" s="5"/>
      <c r="AB26" s="5"/>
      <c r="AC26" s="5"/>
      <c r="AD26" s="5"/>
      <c r="AE26" s="5"/>
      <c r="AF26" s="5"/>
    </row>
    <row r="27" spans="1:32" s="6" customFormat="1" ht="15" customHeight="1" x14ac:dyDescent="0.4">
      <c r="A27" s="63" t="s">
        <v>48</v>
      </c>
      <c r="B27" s="220"/>
      <c r="C27" s="220"/>
      <c r="D27" s="67"/>
      <c r="E27" s="67">
        <f t="shared" si="0"/>
        <v>0</v>
      </c>
      <c r="F27" s="223"/>
      <c r="G27" s="225"/>
      <c r="H27" s="222"/>
      <c r="I27" s="222"/>
      <c r="J27" s="226"/>
      <c r="K27" s="225"/>
      <c r="L27" s="222"/>
      <c r="M27" s="222"/>
      <c r="N27" s="23"/>
      <c r="O27" s="5"/>
      <c r="P27" s="5"/>
      <c r="Q27" s="5"/>
      <c r="R27" s="5"/>
      <c r="S27" s="5"/>
      <c r="T27" s="5"/>
      <c r="U27" s="5"/>
      <c r="V27" s="5"/>
      <c r="W27" s="5"/>
      <c r="X27" s="5"/>
      <c r="Y27" s="5"/>
      <c r="Z27" s="5"/>
      <c r="AA27" s="5"/>
      <c r="AB27" s="5"/>
      <c r="AC27" s="5"/>
      <c r="AD27" s="5"/>
      <c r="AE27" s="5"/>
      <c r="AF27" s="5"/>
    </row>
    <row r="28" spans="1:32" s="16" customFormat="1" ht="15.75" x14ac:dyDescent="0.4">
      <c r="A28" s="204" t="s">
        <v>49</v>
      </c>
      <c r="B28" s="158">
        <f>SUM(B24:B27)</f>
        <v>0</v>
      </c>
      <c r="C28" s="158">
        <f>SUM(C24:C27)</f>
        <v>0</v>
      </c>
      <c r="D28" s="286">
        <f>SUM(D24:D27)</f>
        <v>0</v>
      </c>
      <c r="E28" s="314">
        <f t="shared" si="0"/>
        <v>0</v>
      </c>
      <c r="F28" s="206">
        <f>SUM(F24:F27)</f>
        <v>0</v>
      </c>
      <c r="G28" s="225"/>
      <c r="H28" s="201">
        <f>SUM(H24:H27)</f>
        <v>0</v>
      </c>
      <c r="I28" s="201">
        <f>SUM(I24:I27)</f>
        <v>0</v>
      </c>
      <c r="J28" s="208"/>
      <c r="K28" s="225"/>
      <c r="L28" s="201">
        <f>SUM(L24:L27)</f>
        <v>0</v>
      </c>
      <c r="M28" s="201">
        <f>SUM(M24:M27)</f>
        <v>0</v>
      </c>
      <c r="N28" s="165"/>
      <c r="O28" s="15"/>
      <c r="P28" s="15"/>
      <c r="Q28" s="15"/>
      <c r="R28" s="15"/>
      <c r="S28" s="15"/>
      <c r="T28" s="15"/>
      <c r="U28" s="15"/>
      <c r="V28" s="15"/>
      <c r="W28" s="15"/>
      <c r="X28" s="15"/>
      <c r="Y28" s="15"/>
      <c r="Z28" s="15"/>
      <c r="AA28" s="15"/>
      <c r="AB28" s="15"/>
      <c r="AC28" s="15"/>
      <c r="AD28" s="15"/>
      <c r="AE28" s="15"/>
      <c r="AF28" s="15"/>
    </row>
    <row r="29" spans="1:32" s="16" customFormat="1" ht="17.25" customHeight="1" thickBot="1" x14ac:dyDescent="0.45">
      <c r="A29" s="205" t="s">
        <v>75</v>
      </c>
      <c r="B29" s="312">
        <f>+B11-B28</f>
        <v>0</v>
      </c>
      <c r="C29" s="312">
        <f>+C11-C28</f>
        <v>0</v>
      </c>
      <c r="D29" s="288">
        <f>+D11-D28</f>
        <v>0</v>
      </c>
      <c r="E29" s="315">
        <f t="shared" si="0"/>
        <v>0</v>
      </c>
      <c r="F29" s="207">
        <f>+F11-F28</f>
        <v>0</v>
      </c>
      <c r="G29" s="225"/>
      <c r="H29" s="313">
        <f>+H11-H28</f>
        <v>0</v>
      </c>
      <c r="I29" s="313">
        <f>+I11-I28</f>
        <v>0</v>
      </c>
      <c r="J29" s="209"/>
      <c r="K29" s="225"/>
      <c r="L29" s="313">
        <f>+L11-L28</f>
        <v>0</v>
      </c>
      <c r="M29" s="313">
        <f>+M11-M28</f>
        <v>0</v>
      </c>
      <c r="N29" s="165"/>
      <c r="O29" s="15"/>
      <c r="P29" s="15"/>
      <c r="Q29" s="15"/>
      <c r="R29" s="15"/>
      <c r="S29" s="15"/>
      <c r="T29" s="15"/>
      <c r="U29" s="15"/>
      <c r="V29" s="15"/>
      <c r="W29" s="15"/>
      <c r="X29" s="15"/>
      <c r="Y29" s="15"/>
      <c r="Z29" s="15"/>
      <c r="AA29" s="15"/>
      <c r="AB29" s="15"/>
      <c r="AC29" s="15"/>
      <c r="AD29" s="15"/>
      <c r="AE29" s="15"/>
      <c r="AF29" s="15"/>
    </row>
    <row r="30" spans="1:32" s="6" customFormat="1" ht="9" customHeight="1" thickTop="1" x14ac:dyDescent="0.4">
      <c r="A30" s="59"/>
      <c r="B30" s="235"/>
      <c r="C30" s="235"/>
      <c r="D30" s="316"/>
      <c r="E30" s="316"/>
      <c r="F30" s="237"/>
      <c r="G30" s="225"/>
      <c r="H30" s="236"/>
      <c r="I30" s="236"/>
      <c r="J30" s="238"/>
      <c r="K30" s="225"/>
      <c r="L30" s="236"/>
      <c r="M30" s="236"/>
      <c r="N30" s="29"/>
      <c r="O30" s="5"/>
      <c r="P30" s="5"/>
      <c r="Q30" s="5"/>
      <c r="R30" s="5"/>
      <c r="S30" s="5"/>
      <c r="T30" s="5"/>
      <c r="U30" s="5"/>
      <c r="V30" s="5"/>
      <c r="W30" s="5"/>
      <c r="X30" s="5"/>
      <c r="Y30" s="5"/>
      <c r="Z30" s="5"/>
      <c r="AA30" s="5"/>
      <c r="AB30" s="5"/>
      <c r="AC30" s="5"/>
      <c r="AD30" s="5"/>
      <c r="AE30" s="5"/>
      <c r="AF30" s="5"/>
    </row>
    <row r="31" spans="1:32" s="10" customFormat="1" ht="18" customHeight="1" x14ac:dyDescent="0.4">
      <c r="A31" s="242" t="s">
        <v>76</v>
      </c>
      <c r="B31" s="177"/>
      <c r="C31" s="310">
        <f>+B33</f>
        <v>0</v>
      </c>
      <c r="D31" s="173">
        <f>+B33</f>
        <v>0</v>
      </c>
      <c r="E31" s="70">
        <f>+D31</f>
        <v>0</v>
      </c>
      <c r="F31" s="180" t="e">
        <f>+#REF!</f>
        <v>#REF!</v>
      </c>
      <c r="G31" s="225"/>
      <c r="H31" s="178">
        <f>+C33</f>
        <v>0</v>
      </c>
      <c r="I31" s="178">
        <f>+H33</f>
        <v>0</v>
      </c>
      <c r="J31" s="175"/>
      <c r="K31" s="225"/>
      <c r="L31" s="178">
        <f>+I33</f>
        <v>0</v>
      </c>
      <c r="M31" s="178">
        <f>+L33</f>
        <v>0</v>
      </c>
      <c r="N31" s="176"/>
      <c r="O31" s="9"/>
      <c r="P31" s="9"/>
      <c r="Q31" s="9"/>
      <c r="R31" s="9"/>
      <c r="S31" s="9"/>
      <c r="T31" s="9"/>
      <c r="U31" s="9"/>
      <c r="V31" s="9"/>
      <c r="W31" s="9"/>
      <c r="X31" s="9"/>
      <c r="Y31" s="9"/>
      <c r="Z31" s="9"/>
      <c r="AA31" s="9"/>
      <c r="AB31" s="9"/>
      <c r="AC31" s="9"/>
      <c r="AD31" s="9"/>
      <c r="AE31" s="9"/>
      <c r="AF31" s="9"/>
    </row>
    <row r="32" spans="1:32" s="66" customFormat="1" ht="15.75" x14ac:dyDescent="0.45">
      <c r="A32" s="179" t="s">
        <v>75</v>
      </c>
      <c r="B32" s="183">
        <f>+B29</f>
        <v>0</v>
      </c>
      <c r="C32" s="311">
        <f>+C29</f>
        <v>0</v>
      </c>
      <c r="D32" s="174">
        <f>+D29</f>
        <v>0</v>
      </c>
      <c r="E32" s="67">
        <f>+E29</f>
        <v>0</v>
      </c>
      <c r="F32" s="181">
        <f>+F29</f>
        <v>0</v>
      </c>
      <c r="G32" s="239"/>
      <c r="H32" s="184">
        <f>+H29</f>
        <v>0</v>
      </c>
      <c r="I32" s="184">
        <f>+I29</f>
        <v>0</v>
      </c>
      <c r="J32" s="182"/>
      <c r="K32" s="239"/>
      <c r="L32" s="184">
        <f>+L29</f>
        <v>0</v>
      </c>
      <c r="M32" s="184">
        <f>+M29</f>
        <v>0</v>
      </c>
      <c r="N32" s="64"/>
      <c r="O32" s="65"/>
      <c r="P32" s="65"/>
      <c r="Q32" s="65"/>
      <c r="R32" s="65"/>
      <c r="S32" s="65"/>
      <c r="T32" s="65"/>
      <c r="U32" s="65"/>
      <c r="V32" s="65"/>
      <c r="W32" s="65"/>
      <c r="X32" s="65"/>
      <c r="Y32" s="65"/>
      <c r="Z32" s="65"/>
      <c r="AA32" s="65"/>
      <c r="AB32" s="65"/>
      <c r="AC32" s="65"/>
      <c r="AD32" s="65"/>
      <c r="AE32" s="65"/>
      <c r="AF32" s="65"/>
    </row>
    <row r="33" spans="1:32" s="6" customFormat="1" ht="15.75" x14ac:dyDescent="0.45">
      <c r="A33" s="170" t="s">
        <v>78</v>
      </c>
      <c r="B33" s="177">
        <f>+B31+B32</f>
        <v>0</v>
      </c>
      <c r="C33" s="177">
        <f>+C31+C32</f>
        <v>0</v>
      </c>
      <c r="D33" s="173">
        <f>+D31+D32</f>
        <v>0</v>
      </c>
      <c r="E33" s="70">
        <f>+E31+E32</f>
        <v>0</v>
      </c>
      <c r="F33" s="180" t="e">
        <f>+F31+F32</f>
        <v>#REF!</v>
      </c>
      <c r="G33" s="225"/>
      <c r="H33" s="178">
        <f>+H31+H32</f>
        <v>0</v>
      </c>
      <c r="I33" s="178">
        <f>+I31+I32</f>
        <v>0</v>
      </c>
      <c r="J33" s="175"/>
      <c r="K33" s="225"/>
      <c r="L33" s="178">
        <f>+L31+L32</f>
        <v>0</v>
      </c>
      <c r="M33" s="178">
        <f>+M31+M32</f>
        <v>0</v>
      </c>
      <c r="N33" s="29"/>
      <c r="O33" s="5"/>
      <c r="P33" s="65"/>
      <c r="Q33" s="65"/>
      <c r="R33" s="65"/>
      <c r="S33" s="65"/>
      <c r="T33" s="65"/>
      <c r="U33" s="5"/>
      <c r="V33" s="5"/>
      <c r="W33" s="5"/>
      <c r="X33" s="5"/>
      <c r="Y33" s="5"/>
      <c r="Z33" s="5"/>
      <c r="AA33" s="5"/>
      <c r="AB33" s="5"/>
      <c r="AC33" s="5"/>
      <c r="AD33" s="5"/>
      <c r="AE33" s="5"/>
      <c r="AF33" s="5"/>
    </row>
    <row r="34" spans="1:32" x14ac:dyDescent="0.35">
      <c r="B34" s="18"/>
      <c r="C34" s="18"/>
    </row>
    <row r="35" spans="1:32" ht="13.9" x14ac:dyDescent="0.4">
      <c r="A35" s="155"/>
    </row>
    <row r="36" spans="1:32" x14ac:dyDescent="0.35">
      <c r="B36" s="154"/>
      <c r="C36" s="154"/>
      <c r="D36" s="154"/>
      <c r="E36" s="154"/>
      <c r="F36" s="154"/>
      <c r="G36" s="154"/>
      <c r="H36" s="154"/>
      <c r="I36" s="154"/>
      <c r="J36" s="154"/>
      <c r="K36" s="154"/>
      <c r="L36" s="154"/>
      <c r="M36" s="154"/>
    </row>
    <row r="37" spans="1:32" x14ac:dyDescent="0.35">
      <c r="A37" s="154"/>
      <c r="B37" s="154"/>
      <c r="C37" s="154"/>
      <c r="D37" s="154"/>
      <c r="E37" s="154"/>
      <c r="F37" s="154"/>
      <c r="G37" s="154"/>
      <c r="H37" s="154"/>
      <c r="I37" s="154"/>
      <c r="J37" s="154"/>
      <c r="K37" s="154"/>
      <c r="L37" s="154"/>
      <c r="M37" s="154"/>
    </row>
  </sheetData>
  <protectedRanges>
    <protectedRange sqref="A34:A35 A37:A229 B34:XFD229" name="Range3"/>
    <protectedRange sqref="L25:M27 F10 F15:F22 H25:I27 H10:I10 L10:M10 F25:F27 H15:I22 L15:M22" name="UnitEntry"/>
    <protectedRange sqref="O1:IJ1 O3:IJ1048576" name="Range2"/>
    <protectedRange sqref="O2:IJ2" name="Range2_1"/>
  </protectedRanges>
  <mergeCells count="7">
    <mergeCell ref="A2:J2"/>
    <mergeCell ref="A3:E3"/>
    <mergeCell ref="A4:M4"/>
    <mergeCell ref="A5:M5"/>
    <mergeCell ref="B6:E6"/>
    <mergeCell ref="H6:I6"/>
    <mergeCell ref="L6:M6"/>
  </mergeCells>
  <dataValidations count="1">
    <dataValidation type="decimal" allowBlank="1" showInputMessage="1" showErrorMessage="1" error="You must enter a numerical value in this cell" sqref="F10:M29" xr:uid="{7AAF01AD-AD5A-4045-82DA-A979D3E44778}">
      <formula1>-1E+32</formula1>
      <formula2>1E+31</formula2>
    </dataValidation>
  </dataValidations>
  <pageMargins left="0.25" right="0.25" top="0.13" bottom="0.14000000000000001" header="0" footer="0"/>
  <pageSetup scale="7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37257-7A89-4513-9FA4-9829E0FD34CE}">
  <sheetPr codeName="Sheet27">
    <tabColor rgb="FF7030A0"/>
    <pageSetUpPr fitToPage="1"/>
  </sheetPr>
  <dimension ref="A1:AF37"/>
  <sheetViews>
    <sheetView topLeftCell="A4" zoomScaleNormal="100" zoomScaleSheetLayoutView="100" workbookViewId="0">
      <selection activeCell="A4" sqref="A4:P4"/>
    </sheetView>
  </sheetViews>
  <sheetFormatPr defaultColWidth="9.1328125" defaultRowHeight="12.75" x14ac:dyDescent="0.35"/>
  <cols>
    <col min="1" max="1" width="42.1328125" style="1" customWidth="1"/>
    <col min="2" max="5" width="16.53125" style="1" customWidth="1"/>
    <col min="6" max="6" width="16.53125" style="1" hidden="1" customWidth="1"/>
    <col min="7" max="7" width="1.86328125" style="1" customWidth="1"/>
    <col min="8" max="8" width="16.53125" style="1" customWidth="1"/>
    <col min="9" max="9" width="17" style="1" customWidth="1"/>
    <col min="10" max="10" width="16.53125" style="1" hidden="1" customWidth="1"/>
    <col min="11" max="11" width="1.86328125" style="1" customWidth="1"/>
    <col min="12" max="13" width="16.53125" style="1" customWidth="1"/>
    <col min="14" max="14" width="0" style="1" hidden="1" customWidth="1"/>
    <col min="15" max="15" width="9.1328125" style="1"/>
    <col min="16" max="19" width="10.46484375" style="1" bestFit="1" customWidth="1"/>
    <col min="20" max="16384" width="9.1328125" style="1"/>
  </cols>
  <sheetData>
    <row r="1" spans="1:32" ht="18" x14ac:dyDescent="0.4">
      <c r="A1" s="17"/>
      <c r="B1" s="17"/>
      <c r="C1" s="17"/>
      <c r="E1" s="17"/>
      <c r="F1" s="17"/>
      <c r="G1" s="17"/>
      <c r="H1" s="17"/>
      <c r="I1" s="17"/>
      <c r="J1" s="2"/>
      <c r="K1" s="17"/>
      <c r="L1" s="2"/>
      <c r="M1" s="2"/>
      <c r="N1" s="3"/>
      <c r="O1" s="3"/>
      <c r="P1" s="3"/>
      <c r="Q1" s="3"/>
      <c r="R1" s="3"/>
      <c r="S1" s="3"/>
      <c r="T1" s="3"/>
      <c r="U1" s="3"/>
      <c r="V1" s="3"/>
      <c r="W1" s="3"/>
      <c r="X1" s="3"/>
      <c r="Y1" s="3"/>
      <c r="Z1" s="3"/>
      <c r="AA1" s="3"/>
      <c r="AB1" s="3"/>
      <c r="AC1" s="3"/>
      <c r="AD1" s="3"/>
      <c r="AE1" s="3"/>
    </row>
    <row r="2" spans="1:32" s="17" customFormat="1" ht="15" x14ac:dyDescent="0.4">
      <c r="A2" s="356"/>
      <c r="B2" s="357"/>
      <c r="C2" s="357"/>
      <c r="D2" s="357"/>
      <c r="E2" s="357"/>
      <c r="F2" s="357"/>
      <c r="G2" s="357"/>
      <c r="H2" s="357"/>
      <c r="I2" s="357"/>
      <c r="J2" s="357"/>
    </row>
    <row r="3" spans="1:32" ht="14.25" x14ac:dyDescent="0.35">
      <c r="A3" s="366"/>
      <c r="B3" s="366"/>
      <c r="C3" s="366"/>
      <c r="D3" s="366"/>
      <c r="E3" s="366"/>
      <c r="F3" s="81"/>
      <c r="G3" s="21"/>
      <c r="H3" s="81"/>
      <c r="I3" s="81"/>
      <c r="J3" s="81"/>
      <c r="K3" s="21"/>
      <c r="L3" s="81"/>
      <c r="M3" s="81"/>
      <c r="N3" s="3"/>
      <c r="O3" s="3"/>
      <c r="P3" s="3"/>
      <c r="Q3" s="3"/>
      <c r="R3" s="3"/>
      <c r="S3" s="3"/>
      <c r="T3" s="3"/>
      <c r="U3" s="3"/>
      <c r="V3" s="3"/>
      <c r="W3" s="3"/>
      <c r="X3" s="3"/>
      <c r="Y3" s="3"/>
      <c r="Z3" s="3"/>
      <c r="AA3" s="3"/>
      <c r="AB3" s="3"/>
      <c r="AC3" s="3"/>
      <c r="AD3" s="3"/>
      <c r="AE3" s="3"/>
    </row>
    <row r="4" spans="1:32" ht="83.25" customHeight="1" x14ac:dyDescent="0.35">
      <c r="A4" s="370" t="s">
        <v>79</v>
      </c>
      <c r="B4" s="370"/>
      <c r="C4" s="370"/>
      <c r="D4" s="370"/>
      <c r="E4" s="370"/>
      <c r="F4" s="370"/>
      <c r="G4" s="370"/>
      <c r="H4" s="370"/>
      <c r="I4" s="370"/>
      <c r="J4" s="370"/>
      <c r="K4" s="370"/>
      <c r="L4" s="370"/>
      <c r="M4" s="370"/>
      <c r="N4" s="3"/>
      <c r="O4" s="3"/>
      <c r="P4" s="3"/>
      <c r="Q4" s="3"/>
      <c r="R4" s="3"/>
      <c r="S4" s="3"/>
      <c r="T4" s="3"/>
      <c r="U4" s="3"/>
      <c r="V4" s="3"/>
      <c r="W4" s="3"/>
      <c r="X4" s="3"/>
      <c r="Y4" s="3"/>
      <c r="Z4" s="3"/>
      <c r="AA4" s="3"/>
      <c r="AB4" s="3"/>
      <c r="AC4" s="3"/>
      <c r="AD4" s="3"/>
      <c r="AE4" s="3"/>
    </row>
    <row r="5" spans="1:32" ht="34.5" customHeight="1" x14ac:dyDescent="0.35">
      <c r="A5" s="369" t="s">
        <v>91</v>
      </c>
      <c r="B5" s="369"/>
      <c r="C5" s="369"/>
      <c r="D5" s="369"/>
      <c r="E5" s="369"/>
      <c r="F5" s="369"/>
      <c r="G5" s="369"/>
      <c r="H5" s="369"/>
      <c r="I5" s="369"/>
      <c r="J5" s="369"/>
      <c r="K5" s="369"/>
      <c r="L5" s="369"/>
      <c r="M5" s="369"/>
      <c r="N5" s="3"/>
      <c r="O5" s="3"/>
      <c r="P5" s="3"/>
      <c r="Q5" s="3"/>
      <c r="R5" s="3"/>
      <c r="S5" s="3"/>
      <c r="T5" s="3"/>
      <c r="U5" s="3"/>
      <c r="V5" s="3"/>
      <c r="W5" s="3"/>
      <c r="X5" s="3"/>
      <c r="Y5" s="3"/>
      <c r="Z5" s="3"/>
      <c r="AA5" s="3"/>
      <c r="AB5" s="3"/>
      <c r="AC5" s="3"/>
      <c r="AD5" s="3"/>
      <c r="AE5" s="3"/>
    </row>
    <row r="6" spans="1:32" s="6" customFormat="1" ht="15" customHeight="1" x14ac:dyDescent="0.4">
      <c r="A6" s="4"/>
      <c r="B6" s="358" t="s">
        <v>2</v>
      </c>
      <c r="C6" s="358"/>
      <c r="D6" s="358"/>
      <c r="E6" s="358"/>
      <c r="F6" s="157"/>
      <c r="G6" s="20"/>
      <c r="H6" s="359" t="s">
        <v>3</v>
      </c>
      <c r="I6" s="360"/>
      <c r="J6" s="22"/>
      <c r="K6" s="20"/>
      <c r="L6" s="359" t="s">
        <v>4</v>
      </c>
      <c r="M6" s="360"/>
      <c r="N6" s="22"/>
      <c r="O6" s="5"/>
      <c r="P6" s="5"/>
      <c r="Q6" s="5"/>
      <c r="R6" s="5"/>
      <c r="S6" s="5"/>
      <c r="T6" s="5"/>
      <c r="U6" s="5"/>
      <c r="V6" s="5"/>
      <c r="W6" s="5"/>
      <c r="X6" s="5"/>
      <c r="Y6" s="5"/>
      <c r="Z6" s="5"/>
      <c r="AA6" s="5"/>
      <c r="AB6" s="5"/>
      <c r="AC6" s="5"/>
      <c r="AD6" s="5"/>
      <c r="AE6" s="5"/>
      <c r="AF6" s="5"/>
    </row>
    <row r="7" spans="1:32" s="6" customFormat="1" ht="46.5" customHeight="1" x14ac:dyDescent="0.4">
      <c r="A7" s="7"/>
      <c r="B7" s="19" t="s">
        <v>5</v>
      </c>
      <c r="C7" s="19" t="s">
        <v>6</v>
      </c>
      <c r="D7" s="150" t="s">
        <v>7</v>
      </c>
      <c r="E7" s="150" t="s">
        <v>8</v>
      </c>
      <c r="F7" s="19" t="s">
        <v>9</v>
      </c>
      <c r="G7" s="8"/>
      <c r="H7" s="19" t="s">
        <v>10</v>
      </c>
      <c r="I7" s="19" t="s">
        <v>11</v>
      </c>
      <c r="J7" s="19" t="s">
        <v>9</v>
      </c>
      <c r="K7" s="8"/>
      <c r="L7" s="19" t="s">
        <v>12</v>
      </c>
      <c r="M7" s="19" t="s">
        <v>13</v>
      </c>
      <c r="N7" s="19" t="s">
        <v>9</v>
      </c>
      <c r="O7" s="5"/>
      <c r="P7" s="5"/>
      <c r="Q7" s="5"/>
      <c r="R7" s="5"/>
      <c r="S7" s="5"/>
      <c r="T7" s="5"/>
      <c r="U7" s="5"/>
      <c r="V7" s="5"/>
      <c r="W7" s="5"/>
      <c r="X7" s="5"/>
      <c r="Y7" s="5"/>
      <c r="Z7" s="5"/>
      <c r="AA7" s="5"/>
      <c r="AB7" s="5"/>
      <c r="AC7" s="5"/>
      <c r="AD7" s="5"/>
      <c r="AE7" s="5"/>
      <c r="AF7" s="5"/>
    </row>
    <row r="8" spans="1:32" s="6" customFormat="1" ht="15" customHeight="1" x14ac:dyDescent="0.4">
      <c r="A8" s="350" t="s">
        <v>14</v>
      </c>
      <c r="B8" s="210"/>
      <c r="C8" s="210"/>
      <c r="D8" s="212"/>
      <c r="E8" s="212"/>
      <c r="F8" s="213"/>
      <c r="G8" s="211"/>
      <c r="H8" s="210"/>
      <c r="I8" s="210"/>
      <c r="J8" s="210"/>
      <c r="K8" s="211"/>
      <c r="L8" s="210"/>
      <c r="M8" s="210"/>
      <c r="N8" s="25"/>
      <c r="O8" s="5"/>
      <c r="P8" s="5"/>
      <c r="Q8" s="5"/>
      <c r="R8" s="5"/>
      <c r="S8" s="5"/>
      <c r="T8" s="5"/>
      <c r="U8" s="5"/>
      <c r="V8" s="5"/>
      <c r="W8" s="5"/>
      <c r="X8" s="5"/>
      <c r="Y8" s="5"/>
      <c r="Z8" s="5"/>
      <c r="AA8" s="5"/>
      <c r="AB8" s="5"/>
      <c r="AC8" s="5"/>
      <c r="AD8" s="5"/>
      <c r="AE8" s="5"/>
      <c r="AF8" s="5"/>
    </row>
    <row r="9" spans="1:32" s="6" customFormat="1" ht="15" customHeight="1" x14ac:dyDescent="0.4">
      <c r="A9" s="350" t="s">
        <v>92</v>
      </c>
      <c r="B9" s="214"/>
      <c r="C9" s="214"/>
      <c r="D9" s="70"/>
      <c r="E9" s="70"/>
      <c r="F9" s="213"/>
      <c r="G9" s="211"/>
      <c r="H9" s="210"/>
      <c r="I9" s="210"/>
      <c r="J9" s="210"/>
      <c r="K9" s="211"/>
      <c r="L9" s="210"/>
      <c r="M9" s="210"/>
      <c r="N9" s="25"/>
      <c r="O9" s="5"/>
      <c r="P9" s="5"/>
      <c r="Q9" s="5"/>
      <c r="R9" s="5"/>
      <c r="S9" s="5"/>
      <c r="T9" s="5"/>
      <c r="U9" s="5"/>
      <c r="V9" s="5"/>
      <c r="W9" s="5"/>
      <c r="X9" s="5"/>
      <c r="Y9" s="5"/>
      <c r="Z9" s="5"/>
      <c r="AA9" s="5"/>
      <c r="AB9" s="5"/>
      <c r="AC9" s="5"/>
      <c r="AD9" s="5"/>
      <c r="AE9" s="5"/>
      <c r="AF9" s="5"/>
    </row>
    <row r="10" spans="1:32" s="10" customFormat="1" ht="15" customHeight="1" x14ac:dyDescent="0.4">
      <c r="A10" s="349" t="s">
        <v>88</v>
      </c>
      <c r="B10" s="220"/>
      <c r="C10" s="220"/>
      <c r="D10" s="67"/>
      <c r="E10" s="67">
        <f>+C10-D10</f>
        <v>0</v>
      </c>
      <c r="F10" s="223"/>
      <c r="G10" s="221"/>
      <c r="H10" s="222"/>
      <c r="I10" s="222"/>
      <c r="J10" s="224"/>
      <c r="K10" s="221"/>
      <c r="L10" s="222"/>
      <c r="M10" s="222"/>
      <c r="N10" s="23"/>
      <c r="O10" s="9"/>
      <c r="P10" s="9"/>
      <c r="Q10" s="9"/>
      <c r="R10" s="9"/>
      <c r="S10" s="9"/>
      <c r="T10" s="9"/>
      <c r="U10" s="9"/>
      <c r="V10" s="9"/>
      <c r="W10" s="9"/>
      <c r="X10" s="9"/>
      <c r="Y10" s="9"/>
      <c r="Z10" s="9"/>
      <c r="AA10" s="9"/>
      <c r="AB10" s="9"/>
      <c r="AC10" s="9"/>
      <c r="AD10" s="9"/>
      <c r="AE10" s="9"/>
      <c r="AF10" s="9"/>
    </row>
    <row r="11" spans="1:32" s="31" customFormat="1" ht="15" customHeight="1" x14ac:dyDescent="0.4">
      <c r="A11" s="60" t="s">
        <v>89</v>
      </c>
      <c r="B11" s="158">
        <f>SUM(B10:B10)</f>
        <v>0</v>
      </c>
      <c r="C11" s="158">
        <f>SUM(C10:C10)</f>
        <v>0</v>
      </c>
      <c r="D11" s="282">
        <f>SUM(D10:D10)</f>
        <v>0</v>
      </c>
      <c r="E11" s="282">
        <f>SUM(E10:E10)</f>
        <v>0</v>
      </c>
      <c r="F11" s="200">
        <f>SUM(F10:F10)</f>
        <v>0</v>
      </c>
      <c r="G11" s="225"/>
      <c r="H11" s="201">
        <f>SUM(H10:H10)</f>
        <v>0</v>
      </c>
      <c r="I11" s="201">
        <f>SUM(I10:I10)</f>
        <v>0</v>
      </c>
      <c r="J11" s="199">
        <f>SUM(J10:J10)</f>
        <v>0</v>
      </c>
      <c r="K11" s="225"/>
      <c r="L11" s="201">
        <f>SUM(L10:L10)</f>
        <v>0</v>
      </c>
      <c r="M11" s="201">
        <f>SUM(M10:M10)</f>
        <v>0</v>
      </c>
      <c r="N11" s="165"/>
      <c r="O11" s="30"/>
      <c r="P11" s="30"/>
      <c r="Q11" s="30"/>
      <c r="R11" s="30"/>
      <c r="S11" s="30"/>
      <c r="T11" s="30"/>
      <c r="U11" s="30"/>
      <c r="V11" s="30"/>
      <c r="W11" s="30"/>
      <c r="X11" s="30"/>
      <c r="Y11" s="30"/>
      <c r="Z11" s="30"/>
      <c r="AA11" s="30"/>
      <c r="AB11" s="30"/>
      <c r="AC11" s="30"/>
      <c r="AD11" s="30"/>
      <c r="AE11" s="30"/>
      <c r="AF11" s="30"/>
    </row>
    <row r="12" spans="1:32" s="10" customFormat="1" ht="15" customHeight="1" x14ac:dyDescent="0.4">
      <c r="A12" s="349"/>
      <c r="B12" s="214"/>
      <c r="C12" s="214"/>
      <c r="D12" s="70"/>
      <c r="E12" s="70"/>
      <c r="F12" s="213"/>
      <c r="G12" s="225"/>
      <c r="H12" s="227"/>
      <c r="I12" s="227"/>
      <c r="J12" s="227"/>
      <c r="K12" s="225"/>
      <c r="L12" s="227"/>
      <c r="M12" s="227"/>
      <c r="N12" s="25"/>
      <c r="O12" s="9"/>
      <c r="P12" s="30"/>
      <c r="Q12" s="30"/>
      <c r="R12" s="30"/>
      <c r="S12" s="30"/>
      <c r="T12" s="9"/>
      <c r="U12" s="9"/>
      <c r="V12" s="9"/>
      <c r="W12" s="9"/>
      <c r="X12" s="9"/>
      <c r="Y12" s="9"/>
      <c r="Z12" s="9"/>
      <c r="AA12" s="9"/>
      <c r="AB12" s="9"/>
      <c r="AC12" s="9"/>
      <c r="AD12" s="9"/>
      <c r="AE12" s="9"/>
      <c r="AF12" s="9"/>
    </row>
    <row r="13" spans="1:32" s="6" customFormat="1" ht="15.75" x14ac:dyDescent="0.4">
      <c r="A13" s="350" t="s">
        <v>34</v>
      </c>
      <c r="B13" s="214"/>
      <c r="C13" s="214"/>
      <c r="D13" s="70"/>
      <c r="E13" s="70"/>
      <c r="F13" s="213"/>
      <c r="G13" s="225"/>
      <c r="H13" s="227"/>
      <c r="I13" s="227"/>
      <c r="J13" s="227"/>
      <c r="K13" s="225"/>
      <c r="L13" s="227"/>
      <c r="M13" s="227"/>
      <c r="N13" s="25"/>
      <c r="O13" s="5"/>
      <c r="P13" s="30"/>
      <c r="Q13" s="30"/>
      <c r="R13" s="30"/>
      <c r="S13" s="30"/>
      <c r="T13" s="5"/>
      <c r="U13" s="5"/>
      <c r="V13" s="5"/>
      <c r="W13" s="5"/>
      <c r="X13" s="5"/>
      <c r="Y13" s="5"/>
      <c r="Z13" s="5"/>
      <c r="AA13" s="5"/>
      <c r="AB13" s="5"/>
      <c r="AC13" s="5"/>
      <c r="AD13" s="5"/>
      <c r="AE13" s="5"/>
      <c r="AF13" s="5"/>
    </row>
    <row r="14" spans="1:32" s="12" customFormat="1" ht="15" customHeight="1" x14ac:dyDescent="0.4">
      <c r="A14" s="58" t="s">
        <v>35</v>
      </c>
      <c r="B14" s="214"/>
      <c r="C14" s="214"/>
      <c r="D14" s="70"/>
      <c r="E14" s="70"/>
      <c r="F14" s="213"/>
      <c r="G14" s="225"/>
      <c r="H14" s="227"/>
      <c r="I14" s="227"/>
      <c r="J14" s="227"/>
      <c r="K14" s="225"/>
      <c r="L14" s="227"/>
      <c r="M14" s="227"/>
      <c r="N14" s="25"/>
      <c r="O14" s="11"/>
      <c r="P14" s="30"/>
      <c r="Q14" s="30"/>
      <c r="R14" s="30"/>
      <c r="S14" s="30"/>
      <c r="T14" s="11"/>
      <c r="U14" s="11"/>
      <c r="V14" s="11"/>
      <c r="W14" s="11"/>
      <c r="X14" s="11"/>
      <c r="Y14" s="11"/>
      <c r="Z14" s="11"/>
      <c r="AA14" s="11"/>
      <c r="AB14" s="11"/>
      <c r="AC14" s="11"/>
      <c r="AD14" s="11"/>
      <c r="AE14" s="11"/>
      <c r="AF14" s="11"/>
    </row>
    <row r="15" spans="1:32" s="14" customFormat="1" ht="15" customHeight="1" x14ac:dyDescent="0.4">
      <c r="A15" s="349" t="s">
        <v>36</v>
      </c>
      <c r="B15" s="214"/>
      <c r="C15" s="214"/>
      <c r="D15" s="70"/>
      <c r="E15" s="70">
        <f t="shared" ref="E15:E29" si="0">+C15-D15</f>
        <v>0</v>
      </c>
      <c r="F15" s="229"/>
      <c r="G15" s="225"/>
      <c r="H15" s="228"/>
      <c r="I15" s="228"/>
      <c r="J15" s="230"/>
      <c r="K15" s="225"/>
      <c r="L15" s="228"/>
      <c r="M15" s="228"/>
      <c r="N15" s="23"/>
      <c r="O15" s="13"/>
      <c r="P15" s="30"/>
      <c r="Q15" s="30"/>
      <c r="R15" s="30"/>
      <c r="S15" s="30"/>
      <c r="T15" s="13"/>
      <c r="U15" s="13"/>
      <c r="V15" s="13"/>
      <c r="W15" s="13"/>
      <c r="X15" s="13"/>
      <c r="Y15" s="13"/>
      <c r="Z15" s="13"/>
      <c r="AA15" s="13"/>
      <c r="AB15" s="13"/>
      <c r="AC15" s="13"/>
      <c r="AD15" s="13"/>
      <c r="AE15" s="13"/>
      <c r="AF15" s="13"/>
    </row>
    <row r="16" spans="1:32" s="14" customFormat="1" ht="15" customHeight="1" x14ac:dyDescent="0.4">
      <c r="A16" s="349" t="s">
        <v>37</v>
      </c>
      <c r="B16" s="220"/>
      <c r="C16" s="220"/>
      <c r="D16" s="67"/>
      <c r="E16" s="67">
        <f t="shared" si="0"/>
        <v>0</v>
      </c>
      <c r="F16" s="223"/>
      <c r="G16" s="225"/>
      <c r="H16" s="222"/>
      <c r="I16" s="222"/>
      <c r="J16" s="226"/>
      <c r="K16" s="225"/>
      <c r="L16" s="222"/>
      <c r="M16" s="222"/>
      <c r="N16" s="23"/>
      <c r="O16" s="13"/>
      <c r="P16" s="30"/>
      <c r="Q16" s="30"/>
      <c r="R16" s="30"/>
      <c r="S16" s="30"/>
      <c r="T16" s="13"/>
      <c r="U16" s="13"/>
      <c r="V16" s="13"/>
      <c r="W16" s="13"/>
      <c r="X16" s="13"/>
      <c r="Y16" s="13"/>
      <c r="Z16" s="13"/>
      <c r="AA16" s="13"/>
      <c r="AB16" s="13"/>
      <c r="AC16" s="13"/>
      <c r="AD16" s="13"/>
      <c r="AE16" s="13"/>
      <c r="AF16" s="13"/>
    </row>
    <row r="17" spans="1:32" s="14" customFormat="1" ht="15" customHeight="1" x14ac:dyDescent="0.4">
      <c r="A17" s="349" t="s">
        <v>38</v>
      </c>
      <c r="B17" s="220"/>
      <c r="C17" s="220"/>
      <c r="D17" s="67"/>
      <c r="E17" s="67">
        <f t="shared" si="0"/>
        <v>0</v>
      </c>
      <c r="F17" s="223"/>
      <c r="G17" s="225"/>
      <c r="H17" s="222"/>
      <c r="I17" s="222"/>
      <c r="J17" s="226"/>
      <c r="K17" s="225"/>
      <c r="L17" s="222"/>
      <c r="M17" s="222"/>
      <c r="N17" s="23"/>
      <c r="O17" s="13"/>
      <c r="P17" s="30"/>
      <c r="Q17" s="30"/>
      <c r="R17" s="30"/>
      <c r="S17" s="30"/>
      <c r="T17" s="13"/>
      <c r="U17" s="13"/>
      <c r="V17" s="13"/>
      <c r="W17" s="13"/>
      <c r="X17" s="13"/>
      <c r="Y17" s="13"/>
      <c r="Z17" s="13"/>
      <c r="AA17" s="13"/>
      <c r="AB17" s="13"/>
      <c r="AC17" s="13"/>
      <c r="AD17" s="13"/>
      <c r="AE17" s="13"/>
      <c r="AF17" s="13"/>
    </row>
    <row r="18" spans="1:32" s="14" customFormat="1" ht="15" customHeight="1" x14ac:dyDescent="0.4">
      <c r="A18" s="349" t="s">
        <v>39</v>
      </c>
      <c r="B18" s="220"/>
      <c r="C18" s="220"/>
      <c r="D18" s="67"/>
      <c r="E18" s="67">
        <f t="shared" si="0"/>
        <v>0</v>
      </c>
      <c r="F18" s="223"/>
      <c r="G18" s="225"/>
      <c r="H18" s="222"/>
      <c r="I18" s="222"/>
      <c r="J18" s="226"/>
      <c r="K18" s="225"/>
      <c r="L18" s="222"/>
      <c r="M18" s="222"/>
      <c r="N18" s="23"/>
      <c r="O18" s="13"/>
      <c r="P18" s="30"/>
      <c r="Q18" s="30"/>
      <c r="R18" s="30"/>
      <c r="S18" s="30"/>
      <c r="T18" s="13"/>
      <c r="U18" s="13"/>
      <c r="V18" s="13"/>
      <c r="W18" s="13"/>
      <c r="X18" s="13"/>
      <c r="Y18" s="13"/>
      <c r="Z18" s="13"/>
      <c r="AA18" s="13"/>
      <c r="AB18" s="13"/>
      <c r="AC18" s="13"/>
      <c r="AD18" s="13"/>
      <c r="AE18" s="13"/>
      <c r="AF18" s="13"/>
    </row>
    <row r="19" spans="1:32" s="14" customFormat="1" ht="15" customHeight="1" x14ac:dyDescent="0.4">
      <c r="A19" s="349" t="s">
        <v>40</v>
      </c>
      <c r="B19" s="220"/>
      <c r="C19" s="220"/>
      <c r="D19" s="67"/>
      <c r="E19" s="67">
        <f t="shared" si="0"/>
        <v>0</v>
      </c>
      <c r="F19" s="223"/>
      <c r="G19" s="225"/>
      <c r="H19" s="222"/>
      <c r="I19" s="222"/>
      <c r="J19" s="226"/>
      <c r="K19" s="225"/>
      <c r="L19" s="222"/>
      <c r="M19" s="222"/>
      <c r="N19" s="23"/>
      <c r="O19" s="13"/>
      <c r="P19" s="30"/>
      <c r="Q19" s="30"/>
      <c r="R19" s="30"/>
      <c r="S19" s="30"/>
      <c r="T19" s="13"/>
      <c r="U19" s="13"/>
      <c r="V19" s="13"/>
      <c r="W19" s="13"/>
      <c r="X19" s="13"/>
      <c r="Y19" s="13"/>
      <c r="Z19" s="13"/>
      <c r="AA19" s="13"/>
      <c r="AB19" s="13"/>
      <c r="AC19" s="13"/>
      <c r="AD19" s="13"/>
      <c r="AE19" s="13"/>
      <c r="AF19" s="13"/>
    </row>
    <row r="20" spans="1:32" s="14" customFormat="1" ht="15" customHeight="1" x14ac:dyDescent="0.4">
      <c r="A20" s="349" t="s">
        <v>41</v>
      </c>
      <c r="B20" s="220"/>
      <c r="C20" s="220"/>
      <c r="D20" s="67"/>
      <c r="E20" s="67">
        <f t="shared" si="0"/>
        <v>0</v>
      </c>
      <c r="F20" s="223"/>
      <c r="G20" s="225"/>
      <c r="H20" s="222"/>
      <c r="I20" s="222"/>
      <c r="J20" s="226"/>
      <c r="K20" s="225"/>
      <c r="L20" s="222"/>
      <c r="M20" s="222"/>
      <c r="N20" s="23"/>
      <c r="O20" s="13"/>
      <c r="P20" s="30"/>
      <c r="Q20" s="30"/>
      <c r="R20" s="30"/>
      <c r="S20" s="30"/>
      <c r="T20" s="13"/>
      <c r="U20" s="13"/>
      <c r="V20" s="13"/>
      <c r="W20" s="13"/>
      <c r="X20" s="13"/>
      <c r="Y20" s="13"/>
      <c r="Z20" s="13"/>
      <c r="AA20" s="13"/>
      <c r="AB20" s="13"/>
      <c r="AC20" s="13"/>
      <c r="AD20" s="13"/>
      <c r="AE20" s="13"/>
      <c r="AF20" s="13"/>
    </row>
    <row r="21" spans="1:32" s="14" customFormat="1" ht="15" customHeight="1" x14ac:dyDescent="0.4">
      <c r="A21" s="349" t="s">
        <v>42</v>
      </c>
      <c r="B21" s="220"/>
      <c r="C21" s="220"/>
      <c r="D21" s="67"/>
      <c r="E21" s="67">
        <f t="shared" si="0"/>
        <v>0</v>
      </c>
      <c r="F21" s="223"/>
      <c r="G21" s="225"/>
      <c r="H21" s="222"/>
      <c r="I21" s="222"/>
      <c r="J21" s="226"/>
      <c r="K21" s="225"/>
      <c r="L21" s="222"/>
      <c r="M21" s="222"/>
      <c r="N21" s="23"/>
      <c r="O21" s="13"/>
      <c r="P21" s="30"/>
      <c r="Q21" s="30"/>
      <c r="R21" s="30"/>
      <c r="S21" s="30"/>
      <c r="T21" s="13"/>
      <c r="U21" s="13"/>
      <c r="V21" s="13"/>
      <c r="W21" s="13"/>
      <c r="X21" s="13"/>
      <c r="Y21" s="13"/>
      <c r="Z21" s="13"/>
      <c r="AA21" s="13"/>
      <c r="AB21" s="13"/>
      <c r="AC21" s="13"/>
      <c r="AD21" s="13"/>
      <c r="AE21" s="13"/>
      <c r="AF21" s="13"/>
    </row>
    <row r="22" spans="1:32" s="14" customFormat="1" ht="15" customHeight="1" x14ac:dyDescent="0.4">
      <c r="A22" s="349" t="s">
        <v>43</v>
      </c>
      <c r="B22" s="220"/>
      <c r="C22" s="220"/>
      <c r="D22" s="67"/>
      <c r="E22" s="67">
        <f t="shared" si="0"/>
        <v>0</v>
      </c>
      <c r="F22" s="223"/>
      <c r="G22" s="225"/>
      <c r="H22" s="232"/>
      <c r="I22" s="232"/>
      <c r="J22" s="226"/>
      <c r="K22" s="225"/>
      <c r="L22" s="232"/>
      <c r="M22" s="232"/>
      <c r="N22" s="23"/>
      <c r="O22" s="13"/>
      <c r="P22" s="30"/>
      <c r="Q22" s="30"/>
      <c r="R22" s="30"/>
      <c r="S22" s="30"/>
      <c r="T22" s="13"/>
      <c r="U22" s="13"/>
      <c r="V22" s="13"/>
      <c r="W22" s="13"/>
      <c r="X22" s="13"/>
      <c r="Y22" s="13"/>
      <c r="Z22" s="13"/>
      <c r="AA22" s="13"/>
      <c r="AB22" s="13"/>
      <c r="AC22" s="13"/>
      <c r="AD22" s="13"/>
      <c r="AE22" s="13"/>
      <c r="AF22" s="13"/>
    </row>
    <row r="23" spans="1:32" s="14" customFormat="1" ht="15" customHeight="1" x14ac:dyDescent="0.4">
      <c r="A23" s="62" t="s">
        <v>44</v>
      </c>
      <c r="B23" s="220"/>
      <c r="C23" s="220"/>
      <c r="D23" s="283"/>
      <c r="E23" s="67">
        <f t="shared" si="0"/>
        <v>0</v>
      </c>
      <c r="F23" s="203">
        <f>(_xlfn.IFNA(VLOOKUP($A15,'Benefits Drivers'!$A$6:$F$13,4,FALSE)*F$15,0))+(_xlfn.IFNA(VLOOKUP($A16,'Benefits Drivers'!$A$6:$F$13,4,FALSE)*F$16,0))+(_xlfn.IFNA(VLOOKUP($A17,'Benefits Drivers'!$A$6:$F$13,4,FALSE)*F$17,0))+(_xlfn.IFNA(VLOOKUP($A18,'Benefits Drivers'!$A$6:$F$13,4,FALSE)*F$18,0))+(_xlfn.IFNA(VLOOKUP($A19,'Benefits Drivers'!$A$6:$F$13,4,FALSE)*F$19,0))+(_xlfn.IFNA(VLOOKUP($A21,'Benefits Drivers'!$A$6:$F$13,4,FALSE)*F$21,0))+(_xlfn.IFNA(VLOOKUP($A22,'Benefits Drivers'!$A$6:$F$13,4,FALSE)*F$22,0))+(_xlfn.IFNA(VLOOKUP($A20,'Benefits Drivers'!$A$6:$F$13,4,FALSE)*F$20,0))</f>
        <v>0</v>
      </c>
      <c r="G23" s="225"/>
      <c r="H23" s="169">
        <f>(_xlfn.IFNA(VLOOKUP($A15,'Benefits Drivers'!$A$6:$F$13,3,FALSE)*H$15,0))+(_xlfn.IFNA(VLOOKUP($A16,'Benefits Drivers'!$A$6:$F$13,3,FALSE)*H$16,0))+(_xlfn.IFNA(VLOOKUP($A17,'Benefits Drivers'!$A$6:$F$13,3,FALSE)*H$17,0))+(_xlfn.IFNA(VLOOKUP($A18,'Benefits Drivers'!$A$6:$F$13,3,FALSE)*H$18,0))+(_xlfn.IFNA(VLOOKUP($A19,'Benefits Drivers'!$A$6:$F$13,3,FALSE)*H$19,0))+(_xlfn.IFNA(VLOOKUP($A21,'Benefits Drivers'!$A$6:$F$13,3,FALSE)*H$21,0))+(_xlfn.IFNA(VLOOKUP($A22,'Benefits Drivers'!$A$6:$F$13,3,FALSE)*H$22,0))+(_xlfn.IFNA(VLOOKUP($A20,'Benefits Drivers'!$A$6:$F$13,3,FALSE)*H$20,0))</f>
        <v>0</v>
      </c>
      <c r="I23" s="169">
        <f>(_xlfn.IFNA(VLOOKUP($A15,'Benefits Drivers'!$A$6:$F$13,4,FALSE)*I$15,0))+(_xlfn.IFNA(VLOOKUP($A16,'Benefits Drivers'!$A$6:$F$13,4,FALSE)*I$16,0))+(_xlfn.IFNA(VLOOKUP($A17,'Benefits Drivers'!$A$6:$F$13,4,FALSE)*I$17,0))+(_xlfn.IFNA(VLOOKUP($A18,'Benefits Drivers'!$A$6:$F$13,4,FALSE)*I$18,0))+(_xlfn.IFNA(VLOOKUP($A19,'Benefits Drivers'!$A$6:$F$13,4,FALSE)*I$19,0))+(_xlfn.IFNA(VLOOKUP($A21,'Benefits Drivers'!$A$6:$F$13,4,FALSE)*I$21,0))+(_xlfn.IFNA(VLOOKUP($A22,'Benefits Drivers'!$A$6:$F$13,4,FALSE)*I$22,0))+(_xlfn.IFNA(VLOOKUP($A20,'Benefits Drivers'!$A$6:$F$13,4,FALSE)*I$20,0))</f>
        <v>0</v>
      </c>
      <c r="J23" s="167"/>
      <c r="K23" s="225"/>
      <c r="L23" s="169">
        <f>(_xlfn.IFNA(VLOOKUP($A15,'Benefits Drivers'!$A$6:$F$13,5,FALSE)*L$15,0))+(_xlfn.IFNA(VLOOKUP($A16,'Benefits Drivers'!$A$6:$F$13,5,FALSE)*L$16,0))+(_xlfn.IFNA(VLOOKUP($A17,'Benefits Drivers'!$A$6:$F$13,5,FALSE)*L$17,0))+(_xlfn.IFNA(VLOOKUP($A18,'Benefits Drivers'!$A$6:$F$13,5,FALSE)*L$18,0))+(_xlfn.IFNA(VLOOKUP($A19,'Benefits Drivers'!$A$6:$F$13,5,FALSE)*L$19,0))+(_xlfn.IFNA(VLOOKUP($A21,'Benefits Drivers'!$A$6:$F$13,5,FALSE)*L$21,0))+(_xlfn.IFNA(VLOOKUP($A22,'Benefits Drivers'!$A$6:$F$13,5,FALSE)*L$22,0))+(_xlfn.IFNA(VLOOKUP($A20,'Benefits Drivers'!$A$6:$F$13,5,FALSE)*L$20,0))</f>
        <v>0</v>
      </c>
      <c r="M23" s="169">
        <f>(_xlfn.IFNA(VLOOKUP($A15,'Benefits Drivers'!$A$6:$F$13,6,FALSE)*M$15,0))+(_xlfn.IFNA(VLOOKUP($A16,'Benefits Drivers'!$A$6:$F$13,6,FALSE)*M$16,0))+(_xlfn.IFNA(VLOOKUP($A17,'Benefits Drivers'!$A$6:$F$13,6,FALSE)*M$17,0))+(_xlfn.IFNA(VLOOKUP($A18,'Benefits Drivers'!$A$6:$F$13,6,FALSE)*M$18,0))+(_xlfn.IFNA(VLOOKUP($A19,'Benefits Drivers'!$A$6:$F$13,6,FALSE)*M$19,0))+(_xlfn.IFNA(VLOOKUP($A21,'Benefits Drivers'!$A$6:$F$13,6,FALSE)*M$21,0))+(_xlfn.IFNA(VLOOKUP($A22,'Benefits Drivers'!$A$6:$F$13,6,FALSE)*M$22,0))+(_xlfn.IFNA(VLOOKUP($A20,'Benefits Drivers'!$A$6:$F$13,6,FALSE)*M$20,0))</f>
        <v>0</v>
      </c>
      <c r="N23" s="29"/>
      <c r="O23" s="13"/>
      <c r="P23" s="30"/>
      <c r="Q23" s="30"/>
      <c r="R23" s="30"/>
      <c r="S23" s="30"/>
      <c r="T23" s="13"/>
      <c r="U23" s="13"/>
      <c r="V23" s="13"/>
      <c r="W23" s="13"/>
      <c r="X23" s="13"/>
      <c r="Y23" s="13"/>
      <c r="Z23" s="13"/>
      <c r="AA23" s="13"/>
      <c r="AB23" s="13"/>
      <c r="AC23" s="13"/>
      <c r="AD23" s="13"/>
      <c r="AE23" s="13"/>
      <c r="AF23" s="13"/>
    </row>
    <row r="24" spans="1:32" s="16" customFormat="1" ht="15" customHeight="1" x14ac:dyDescent="0.4">
      <c r="A24" s="160" t="s">
        <v>45</v>
      </c>
      <c r="B24" s="161">
        <f>SUM(B15:B23)</f>
        <v>0</v>
      </c>
      <c r="C24" s="161">
        <f>SUM(C15:C23)</f>
        <v>0</v>
      </c>
      <c r="D24" s="284">
        <f t="shared" ref="D24:M24" si="1">SUM(D15:D23)</f>
        <v>0</v>
      </c>
      <c r="E24" s="284">
        <f t="shared" si="0"/>
        <v>0</v>
      </c>
      <c r="F24" s="202">
        <f>SUM(F15:F23)</f>
        <v>0</v>
      </c>
      <c r="G24" s="225"/>
      <c r="H24" s="168">
        <f t="shared" si="1"/>
        <v>0</v>
      </c>
      <c r="I24" s="168">
        <f t="shared" si="1"/>
        <v>0</v>
      </c>
      <c r="J24" s="166">
        <f t="shared" si="1"/>
        <v>0</v>
      </c>
      <c r="K24" s="225"/>
      <c r="L24" s="168">
        <f t="shared" si="1"/>
        <v>0</v>
      </c>
      <c r="M24" s="168">
        <f t="shared" si="1"/>
        <v>0</v>
      </c>
      <c r="N24" s="29"/>
      <c r="O24" s="15"/>
      <c r="P24" s="15"/>
      <c r="Q24" s="15"/>
      <c r="R24" s="15"/>
      <c r="S24" s="15"/>
      <c r="T24" s="15"/>
      <c r="U24" s="15"/>
      <c r="V24" s="15"/>
      <c r="W24" s="15"/>
      <c r="X24" s="15"/>
      <c r="Y24" s="15"/>
      <c r="Z24" s="15"/>
      <c r="AA24" s="15"/>
      <c r="AB24" s="15"/>
      <c r="AC24" s="15"/>
      <c r="AD24" s="15"/>
      <c r="AE24" s="15"/>
      <c r="AF24" s="15"/>
    </row>
    <row r="25" spans="1:32" s="6" customFormat="1" ht="28.5" x14ac:dyDescent="0.4">
      <c r="A25" s="351" t="s">
        <v>46</v>
      </c>
      <c r="B25" s="233"/>
      <c r="C25" s="233"/>
      <c r="D25" s="285"/>
      <c r="E25" s="67">
        <f t="shared" si="0"/>
        <v>0</v>
      </c>
      <c r="F25" s="223"/>
      <c r="G25" s="225"/>
      <c r="H25" s="234"/>
      <c r="I25" s="234"/>
      <c r="J25" s="226"/>
      <c r="K25" s="225"/>
      <c r="L25" s="234"/>
      <c r="M25" s="234"/>
      <c r="N25" s="23"/>
      <c r="O25" s="5"/>
      <c r="P25" s="5"/>
      <c r="Q25" s="5"/>
      <c r="R25" s="5"/>
      <c r="S25" s="5"/>
      <c r="T25" s="5"/>
      <c r="U25" s="5"/>
      <c r="V25" s="5"/>
      <c r="W25" s="5"/>
      <c r="X25" s="5"/>
      <c r="Y25" s="5"/>
      <c r="Z25" s="5"/>
      <c r="AA25" s="5"/>
      <c r="AB25" s="5"/>
      <c r="AC25" s="5"/>
      <c r="AD25" s="5"/>
      <c r="AE25" s="5"/>
      <c r="AF25" s="5"/>
    </row>
    <row r="26" spans="1:32" s="6" customFormat="1" ht="15" customHeight="1" x14ac:dyDescent="0.4">
      <c r="A26" s="63" t="s">
        <v>47</v>
      </c>
      <c r="B26" s="220"/>
      <c r="C26" s="220"/>
      <c r="D26" s="67"/>
      <c r="E26" s="67">
        <f t="shared" si="0"/>
        <v>0</v>
      </c>
      <c r="F26" s="223"/>
      <c r="G26" s="225"/>
      <c r="H26" s="222"/>
      <c r="I26" s="222"/>
      <c r="J26" s="226"/>
      <c r="K26" s="225"/>
      <c r="L26" s="222"/>
      <c r="M26" s="222"/>
      <c r="N26" s="23"/>
      <c r="O26" s="5"/>
      <c r="P26" s="5"/>
      <c r="Q26" s="5"/>
      <c r="R26" s="5"/>
      <c r="S26" s="5"/>
      <c r="T26" s="5"/>
      <c r="U26" s="5"/>
      <c r="V26" s="5"/>
      <c r="W26" s="5"/>
      <c r="X26" s="5"/>
      <c r="Y26" s="5"/>
      <c r="Z26" s="5"/>
      <c r="AA26" s="5"/>
      <c r="AB26" s="5"/>
      <c r="AC26" s="5"/>
      <c r="AD26" s="5"/>
      <c r="AE26" s="5"/>
      <c r="AF26" s="5"/>
    </row>
    <row r="27" spans="1:32" s="6" customFormat="1" ht="15" customHeight="1" x14ac:dyDescent="0.4">
      <c r="A27" s="63" t="s">
        <v>48</v>
      </c>
      <c r="B27" s="220"/>
      <c r="C27" s="220"/>
      <c r="D27" s="67"/>
      <c r="E27" s="67">
        <f t="shared" si="0"/>
        <v>0</v>
      </c>
      <c r="F27" s="223"/>
      <c r="G27" s="225"/>
      <c r="H27" s="222"/>
      <c r="I27" s="222"/>
      <c r="J27" s="226"/>
      <c r="K27" s="225"/>
      <c r="L27" s="222"/>
      <c r="M27" s="222"/>
      <c r="N27" s="23"/>
      <c r="O27" s="5"/>
      <c r="P27" s="5"/>
      <c r="Q27" s="5"/>
      <c r="R27" s="5"/>
      <c r="S27" s="5"/>
      <c r="T27" s="5"/>
      <c r="U27" s="5"/>
      <c r="V27" s="5"/>
      <c r="W27" s="5"/>
      <c r="X27" s="5"/>
      <c r="Y27" s="5"/>
      <c r="Z27" s="5"/>
      <c r="AA27" s="5"/>
      <c r="AB27" s="5"/>
      <c r="AC27" s="5"/>
      <c r="AD27" s="5"/>
      <c r="AE27" s="5"/>
      <c r="AF27" s="5"/>
    </row>
    <row r="28" spans="1:32" s="16" customFormat="1" ht="15.75" x14ac:dyDescent="0.4">
      <c r="A28" s="204" t="s">
        <v>49</v>
      </c>
      <c r="B28" s="158">
        <f>SUM(B24:B27)</f>
        <v>0</v>
      </c>
      <c r="C28" s="158">
        <f>SUM(C24:C27)</f>
        <v>0</v>
      </c>
      <c r="D28" s="286">
        <f>SUM(D24:D27)</f>
        <v>0</v>
      </c>
      <c r="E28" s="314">
        <f t="shared" si="0"/>
        <v>0</v>
      </c>
      <c r="F28" s="206">
        <f>SUM(F24:F27)</f>
        <v>0</v>
      </c>
      <c r="G28" s="225"/>
      <c r="H28" s="201">
        <f>SUM(H24:H27)</f>
        <v>0</v>
      </c>
      <c r="I28" s="201">
        <f>SUM(I24:I27)</f>
        <v>0</v>
      </c>
      <c r="J28" s="208"/>
      <c r="K28" s="225"/>
      <c r="L28" s="201">
        <f>SUM(L24:L27)</f>
        <v>0</v>
      </c>
      <c r="M28" s="201">
        <f>SUM(M24:M27)</f>
        <v>0</v>
      </c>
      <c r="N28" s="165"/>
      <c r="O28" s="15"/>
      <c r="P28" s="15"/>
      <c r="Q28" s="15"/>
      <c r="R28" s="15"/>
      <c r="S28" s="15"/>
      <c r="T28" s="15"/>
      <c r="U28" s="15"/>
      <c r="V28" s="15"/>
      <c r="W28" s="15"/>
      <c r="X28" s="15"/>
      <c r="Y28" s="15"/>
      <c r="Z28" s="15"/>
      <c r="AA28" s="15"/>
      <c r="AB28" s="15"/>
      <c r="AC28" s="15"/>
      <c r="AD28" s="15"/>
      <c r="AE28" s="15"/>
      <c r="AF28" s="15"/>
    </row>
    <row r="29" spans="1:32" s="16" customFormat="1" ht="17.25" customHeight="1" thickBot="1" x14ac:dyDescent="0.45">
      <c r="A29" s="205" t="s">
        <v>75</v>
      </c>
      <c r="B29" s="312">
        <f>+B11-B28</f>
        <v>0</v>
      </c>
      <c r="C29" s="312">
        <f>+C11-C28</f>
        <v>0</v>
      </c>
      <c r="D29" s="288">
        <f>+D11-D28</f>
        <v>0</v>
      </c>
      <c r="E29" s="315">
        <f t="shared" si="0"/>
        <v>0</v>
      </c>
      <c r="F29" s="207">
        <f>+F11-F28</f>
        <v>0</v>
      </c>
      <c r="G29" s="225"/>
      <c r="H29" s="313">
        <f>+H11-H28</f>
        <v>0</v>
      </c>
      <c r="I29" s="313">
        <f>+I11-I28</f>
        <v>0</v>
      </c>
      <c r="J29" s="209"/>
      <c r="K29" s="225"/>
      <c r="L29" s="313">
        <f>+L11-L28</f>
        <v>0</v>
      </c>
      <c r="M29" s="313">
        <f>+M11-M28</f>
        <v>0</v>
      </c>
      <c r="N29" s="165"/>
      <c r="O29" s="15"/>
      <c r="P29" s="15"/>
      <c r="Q29" s="15"/>
      <c r="R29" s="15"/>
      <c r="S29" s="15"/>
      <c r="T29" s="15"/>
      <c r="U29" s="15"/>
      <c r="V29" s="15"/>
      <c r="W29" s="15"/>
      <c r="X29" s="15"/>
      <c r="Y29" s="15"/>
      <c r="Z29" s="15"/>
      <c r="AA29" s="15"/>
      <c r="AB29" s="15"/>
      <c r="AC29" s="15"/>
      <c r="AD29" s="15"/>
      <c r="AE29" s="15"/>
      <c r="AF29" s="15"/>
    </row>
    <row r="30" spans="1:32" s="6" customFormat="1" ht="9" customHeight="1" thickTop="1" x14ac:dyDescent="0.4">
      <c r="A30" s="59"/>
      <c r="B30" s="235"/>
      <c r="C30" s="235"/>
      <c r="D30" s="316"/>
      <c r="E30" s="316"/>
      <c r="F30" s="237"/>
      <c r="G30" s="225"/>
      <c r="H30" s="236"/>
      <c r="I30" s="236"/>
      <c r="J30" s="238"/>
      <c r="K30" s="225"/>
      <c r="L30" s="236"/>
      <c r="M30" s="236"/>
      <c r="N30" s="29"/>
      <c r="O30" s="5"/>
      <c r="P30" s="5"/>
      <c r="Q30" s="5"/>
      <c r="R30" s="5"/>
      <c r="S30" s="5"/>
      <c r="T30" s="5"/>
      <c r="U30" s="5"/>
      <c r="V30" s="5"/>
      <c r="W30" s="5"/>
      <c r="X30" s="5"/>
      <c r="Y30" s="5"/>
      <c r="Z30" s="5"/>
      <c r="AA30" s="5"/>
      <c r="AB30" s="5"/>
      <c r="AC30" s="5"/>
      <c r="AD30" s="5"/>
      <c r="AE30" s="5"/>
      <c r="AF30" s="5"/>
    </row>
    <row r="31" spans="1:32" s="10" customFormat="1" ht="18" customHeight="1" x14ac:dyDescent="0.4">
      <c r="A31" s="242" t="s">
        <v>76</v>
      </c>
      <c r="B31" s="177"/>
      <c r="C31" s="310">
        <f>+B33</f>
        <v>0</v>
      </c>
      <c r="D31" s="173">
        <f>+B33</f>
        <v>0</v>
      </c>
      <c r="E31" s="70">
        <f>+D31</f>
        <v>0</v>
      </c>
      <c r="F31" s="180" t="e">
        <f>+#REF!</f>
        <v>#REF!</v>
      </c>
      <c r="G31" s="225"/>
      <c r="H31" s="178">
        <f>+C33</f>
        <v>0</v>
      </c>
      <c r="I31" s="178">
        <f>+H33</f>
        <v>0</v>
      </c>
      <c r="J31" s="175"/>
      <c r="K31" s="225"/>
      <c r="L31" s="178">
        <f>+I33</f>
        <v>0</v>
      </c>
      <c r="M31" s="178">
        <f>+L33</f>
        <v>0</v>
      </c>
      <c r="N31" s="176"/>
      <c r="O31" s="9"/>
      <c r="P31" s="9"/>
      <c r="Q31" s="9"/>
      <c r="R31" s="9"/>
      <c r="S31" s="9"/>
      <c r="T31" s="9"/>
      <c r="U31" s="9"/>
      <c r="V31" s="9"/>
      <c r="W31" s="9"/>
      <c r="X31" s="9"/>
      <c r="Y31" s="9"/>
      <c r="Z31" s="9"/>
      <c r="AA31" s="9"/>
      <c r="AB31" s="9"/>
      <c r="AC31" s="9"/>
      <c r="AD31" s="9"/>
      <c r="AE31" s="9"/>
      <c r="AF31" s="9"/>
    </row>
    <row r="32" spans="1:32" s="66" customFormat="1" ht="15.75" x14ac:dyDescent="0.45">
      <c r="A32" s="179" t="s">
        <v>75</v>
      </c>
      <c r="B32" s="183">
        <f>+B29</f>
        <v>0</v>
      </c>
      <c r="C32" s="311">
        <f>+C29</f>
        <v>0</v>
      </c>
      <c r="D32" s="174">
        <f>+D29</f>
        <v>0</v>
      </c>
      <c r="E32" s="67">
        <f>+E29</f>
        <v>0</v>
      </c>
      <c r="F32" s="181">
        <f>+F29</f>
        <v>0</v>
      </c>
      <c r="G32" s="239"/>
      <c r="H32" s="184">
        <f>+H29</f>
        <v>0</v>
      </c>
      <c r="I32" s="184">
        <f>+I29</f>
        <v>0</v>
      </c>
      <c r="J32" s="182"/>
      <c r="K32" s="239"/>
      <c r="L32" s="184">
        <f>+L29</f>
        <v>0</v>
      </c>
      <c r="M32" s="184">
        <f>+M29</f>
        <v>0</v>
      </c>
      <c r="N32" s="64"/>
      <c r="O32" s="65"/>
      <c r="P32" s="65"/>
      <c r="Q32" s="65"/>
      <c r="R32" s="65"/>
      <c r="S32" s="65"/>
      <c r="T32" s="65"/>
      <c r="U32" s="65"/>
      <c r="V32" s="65"/>
      <c r="W32" s="65"/>
      <c r="X32" s="65"/>
      <c r="Y32" s="65"/>
      <c r="Z32" s="65"/>
      <c r="AA32" s="65"/>
      <c r="AB32" s="65"/>
      <c r="AC32" s="65"/>
      <c r="AD32" s="65"/>
      <c r="AE32" s="65"/>
      <c r="AF32" s="65"/>
    </row>
    <row r="33" spans="1:32" s="6" customFormat="1" ht="15.75" x14ac:dyDescent="0.45">
      <c r="A33" s="170" t="s">
        <v>78</v>
      </c>
      <c r="B33" s="177">
        <f>+B31+B32</f>
        <v>0</v>
      </c>
      <c r="C33" s="177">
        <f>+C31+C32</f>
        <v>0</v>
      </c>
      <c r="D33" s="173">
        <f>+D31+D32</f>
        <v>0</v>
      </c>
      <c r="E33" s="70">
        <f>+E31+E32</f>
        <v>0</v>
      </c>
      <c r="F33" s="180" t="e">
        <f>+F31+F32</f>
        <v>#REF!</v>
      </c>
      <c r="G33" s="225"/>
      <c r="H33" s="178">
        <f>+H31+H32</f>
        <v>0</v>
      </c>
      <c r="I33" s="178">
        <f>+I31+I32</f>
        <v>0</v>
      </c>
      <c r="J33" s="175"/>
      <c r="K33" s="225"/>
      <c r="L33" s="178">
        <f>+L31+L32</f>
        <v>0</v>
      </c>
      <c r="M33" s="178">
        <f>+M31+M32</f>
        <v>0</v>
      </c>
      <c r="N33" s="29"/>
      <c r="O33" s="5"/>
      <c r="P33" s="65"/>
      <c r="Q33" s="65"/>
      <c r="R33" s="65"/>
      <c r="S33" s="65"/>
      <c r="T33" s="65"/>
      <c r="U33" s="5"/>
      <c r="V33" s="5"/>
      <c r="W33" s="5"/>
      <c r="X33" s="5"/>
      <c r="Y33" s="5"/>
      <c r="Z33" s="5"/>
      <c r="AA33" s="5"/>
      <c r="AB33" s="5"/>
      <c r="AC33" s="5"/>
      <c r="AD33" s="5"/>
      <c r="AE33" s="5"/>
      <c r="AF33" s="5"/>
    </row>
    <row r="34" spans="1:32" x14ac:dyDescent="0.35">
      <c r="B34" s="18"/>
      <c r="C34" s="18"/>
    </row>
    <row r="35" spans="1:32" ht="13.9" x14ac:dyDescent="0.4">
      <c r="A35" s="155"/>
    </row>
    <row r="36" spans="1:32" x14ac:dyDescent="0.35">
      <c r="B36" s="154"/>
      <c r="C36" s="154"/>
      <c r="D36" s="154"/>
      <c r="E36" s="154"/>
      <c r="F36" s="154"/>
      <c r="G36" s="154"/>
      <c r="H36" s="154"/>
      <c r="I36" s="154"/>
      <c r="J36" s="154"/>
      <c r="K36" s="154"/>
      <c r="L36" s="154"/>
      <c r="M36" s="154"/>
    </row>
    <row r="37" spans="1:32" x14ac:dyDescent="0.35">
      <c r="A37" s="154"/>
      <c r="B37" s="154"/>
      <c r="C37" s="154"/>
      <c r="D37" s="154"/>
      <c r="E37" s="154"/>
      <c r="F37" s="154"/>
      <c r="G37" s="154"/>
      <c r="H37" s="154"/>
      <c r="I37" s="154"/>
      <c r="J37" s="154"/>
      <c r="K37" s="154"/>
      <c r="L37" s="154"/>
      <c r="M37" s="154"/>
    </row>
  </sheetData>
  <protectedRanges>
    <protectedRange sqref="A34:A35 A37:A229 B34:XFD229" name="Range3"/>
    <protectedRange sqref="L25:M27 F10 F15:F22 H25:I27 H10:I10 L10:M10 F25:F27 H15:I22 L15:M22" name="UnitEntry"/>
    <protectedRange sqref="O1:IJ1 O3:IJ1048576" name="Range2"/>
    <protectedRange sqref="O2:IJ2" name="Range2_1"/>
  </protectedRanges>
  <mergeCells count="7">
    <mergeCell ref="A2:J2"/>
    <mergeCell ref="A3:E3"/>
    <mergeCell ref="A4:M4"/>
    <mergeCell ref="A5:M5"/>
    <mergeCell ref="B6:E6"/>
    <mergeCell ref="H6:I6"/>
    <mergeCell ref="L6:M6"/>
  </mergeCells>
  <dataValidations count="1">
    <dataValidation type="decimal" allowBlank="1" showInputMessage="1" showErrorMessage="1" error="You must enter a numerical value in this cell" sqref="F10:M29" xr:uid="{C3646ACC-AC28-4334-B018-BF22DEA94A1E}">
      <formula1>-1E+32</formula1>
      <formula2>1E+31</formula2>
    </dataValidation>
  </dataValidations>
  <pageMargins left="0.25" right="0.25" top="0.13" bottom="0.14000000000000001" header="0" footer="0"/>
  <pageSetup scale="7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4B9A1-310A-45AB-8A9E-8A695F0135CC}">
  <sheetPr codeName="Sheet28">
    <tabColor rgb="FF7030A0"/>
    <pageSetUpPr fitToPage="1"/>
  </sheetPr>
  <dimension ref="A1:AF37"/>
  <sheetViews>
    <sheetView zoomScaleNormal="100" zoomScaleSheetLayoutView="100" workbookViewId="0">
      <selection activeCell="A4" sqref="A4:P4"/>
    </sheetView>
  </sheetViews>
  <sheetFormatPr defaultColWidth="9.1328125" defaultRowHeight="12.75" x14ac:dyDescent="0.35"/>
  <cols>
    <col min="1" max="1" width="42.1328125" style="1" customWidth="1"/>
    <col min="2" max="5" width="16.53125" style="1" customWidth="1"/>
    <col min="6" max="6" width="16.53125" style="1" hidden="1" customWidth="1"/>
    <col min="7" max="7" width="1.86328125" style="1" customWidth="1"/>
    <col min="8" max="8" width="16.53125" style="1" customWidth="1"/>
    <col min="9" max="9" width="17" style="1" customWidth="1"/>
    <col min="10" max="10" width="16.53125" style="1" hidden="1" customWidth="1"/>
    <col min="11" max="11" width="1.86328125" style="1" customWidth="1"/>
    <col min="12" max="13" width="16.53125" style="1" customWidth="1"/>
    <col min="14" max="14" width="0" style="1" hidden="1" customWidth="1"/>
    <col min="15" max="15" width="9.1328125" style="1"/>
    <col min="16" max="19" width="10.46484375" style="1" bestFit="1" customWidth="1"/>
    <col min="20" max="16384" width="9.1328125" style="1"/>
  </cols>
  <sheetData>
    <row r="1" spans="1:32" ht="18" x14ac:dyDescent="0.4">
      <c r="A1" s="17"/>
      <c r="B1" s="17"/>
      <c r="C1" s="17"/>
      <c r="E1" s="17"/>
      <c r="F1" s="17"/>
      <c r="G1" s="17"/>
      <c r="H1" s="17"/>
      <c r="I1" s="17"/>
      <c r="J1" s="2"/>
      <c r="K1" s="17"/>
      <c r="L1" s="2"/>
      <c r="M1" s="2"/>
      <c r="N1" s="3"/>
      <c r="O1" s="3"/>
      <c r="P1" s="3"/>
      <c r="Q1" s="3"/>
      <c r="R1" s="3"/>
      <c r="S1" s="3"/>
      <c r="T1" s="3"/>
      <c r="U1" s="3"/>
      <c r="V1" s="3"/>
      <c r="W1" s="3"/>
      <c r="X1" s="3"/>
      <c r="Y1" s="3"/>
      <c r="Z1" s="3"/>
      <c r="AA1" s="3"/>
      <c r="AB1" s="3"/>
      <c r="AC1" s="3"/>
      <c r="AD1" s="3"/>
      <c r="AE1" s="3"/>
    </row>
    <row r="2" spans="1:32" s="17" customFormat="1" ht="15" x14ac:dyDescent="0.4">
      <c r="A2" s="356"/>
      <c r="B2" s="357"/>
      <c r="C2" s="357"/>
      <c r="D2" s="357"/>
      <c r="E2" s="357"/>
      <c r="F2" s="357"/>
      <c r="G2" s="357"/>
      <c r="H2" s="357"/>
      <c r="I2" s="357"/>
      <c r="J2" s="357"/>
    </row>
    <row r="3" spans="1:32" ht="14.25" x14ac:dyDescent="0.35">
      <c r="A3" s="366"/>
      <c r="B3" s="366"/>
      <c r="C3" s="366"/>
      <c r="D3" s="366"/>
      <c r="E3" s="366"/>
      <c r="F3" s="81"/>
      <c r="G3" s="21"/>
      <c r="H3" s="81"/>
      <c r="I3" s="81"/>
      <c r="J3" s="81"/>
      <c r="K3" s="21"/>
      <c r="L3" s="81"/>
      <c r="M3" s="81"/>
      <c r="N3" s="3"/>
      <c r="O3" s="3"/>
      <c r="P3" s="3"/>
      <c r="Q3" s="3"/>
      <c r="R3" s="3"/>
      <c r="S3" s="3"/>
      <c r="T3" s="3"/>
      <c r="U3" s="3"/>
      <c r="V3" s="3"/>
      <c r="W3" s="3"/>
      <c r="X3" s="3"/>
      <c r="Y3" s="3"/>
      <c r="Z3" s="3"/>
      <c r="AA3" s="3"/>
      <c r="AB3" s="3"/>
      <c r="AC3" s="3"/>
      <c r="AD3" s="3"/>
      <c r="AE3" s="3"/>
    </row>
    <row r="4" spans="1:32" ht="83.25" customHeight="1" x14ac:dyDescent="0.35">
      <c r="A4" s="370" t="s">
        <v>79</v>
      </c>
      <c r="B4" s="370"/>
      <c r="C4" s="370"/>
      <c r="D4" s="370"/>
      <c r="E4" s="370"/>
      <c r="F4" s="370"/>
      <c r="G4" s="370"/>
      <c r="H4" s="370"/>
      <c r="I4" s="370"/>
      <c r="J4" s="370"/>
      <c r="K4" s="370"/>
      <c r="L4" s="370"/>
      <c r="M4" s="370"/>
      <c r="N4" s="3"/>
      <c r="O4" s="3"/>
      <c r="P4" s="3"/>
      <c r="Q4" s="3"/>
      <c r="R4" s="3"/>
      <c r="S4" s="3"/>
      <c r="T4" s="3"/>
      <c r="U4" s="3"/>
      <c r="V4" s="3"/>
      <c r="W4" s="3"/>
      <c r="X4" s="3"/>
      <c r="Y4" s="3"/>
      <c r="Z4" s="3"/>
      <c r="AA4" s="3"/>
      <c r="AB4" s="3"/>
      <c r="AC4" s="3"/>
      <c r="AD4" s="3"/>
      <c r="AE4" s="3"/>
    </row>
    <row r="5" spans="1:32" ht="30" customHeight="1" x14ac:dyDescent="0.35">
      <c r="A5" s="369" t="s">
        <v>93</v>
      </c>
      <c r="B5" s="369"/>
      <c r="C5" s="369"/>
      <c r="D5" s="369"/>
      <c r="E5" s="369"/>
      <c r="F5" s="369"/>
      <c r="G5" s="369"/>
      <c r="H5" s="369"/>
      <c r="I5" s="369"/>
      <c r="J5" s="369"/>
      <c r="K5" s="369"/>
      <c r="L5" s="369"/>
      <c r="M5" s="369"/>
      <c r="N5" s="3"/>
      <c r="O5" s="3"/>
      <c r="P5" s="3"/>
      <c r="Q5" s="3"/>
      <c r="R5" s="3"/>
      <c r="S5" s="3"/>
      <c r="T5" s="3"/>
      <c r="U5" s="3"/>
      <c r="V5" s="3"/>
      <c r="W5" s="3"/>
      <c r="X5" s="3"/>
      <c r="Y5" s="3"/>
      <c r="Z5" s="3"/>
      <c r="AA5" s="3"/>
      <c r="AB5" s="3"/>
      <c r="AC5" s="3"/>
      <c r="AD5" s="3"/>
      <c r="AE5" s="3"/>
    </row>
    <row r="6" spans="1:32" s="6" customFormat="1" ht="15" customHeight="1" x14ac:dyDescent="0.4">
      <c r="A6" s="4"/>
      <c r="B6" s="358" t="s">
        <v>2</v>
      </c>
      <c r="C6" s="358"/>
      <c r="D6" s="358"/>
      <c r="E6" s="358"/>
      <c r="F6" s="157"/>
      <c r="G6" s="20"/>
      <c r="H6" s="359" t="s">
        <v>3</v>
      </c>
      <c r="I6" s="360"/>
      <c r="J6" s="22"/>
      <c r="K6" s="20"/>
      <c r="L6" s="359" t="s">
        <v>4</v>
      </c>
      <c r="M6" s="360"/>
      <c r="N6" s="22"/>
      <c r="O6" s="5"/>
      <c r="P6" s="5"/>
      <c r="Q6" s="5"/>
      <c r="R6" s="5"/>
      <c r="S6" s="5"/>
      <c r="T6" s="5"/>
      <c r="U6" s="5"/>
      <c r="V6" s="5"/>
      <c r="W6" s="5"/>
      <c r="X6" s="5"/>
      <c r="Y6" s="5"/>
      <c r="Z6" s="5"/>
      <c r="AA6" s="5"/>
      <c r="AB6" s="5"/>
      <c r="AC6" s="5"/>
      <c r="AD6" s="5"/>
      <c r="AE6" s="5"/>
      <c r="AF6" s="5"/>
    </row>
    <row r="7" spans="1:32" s="6" customFormat="1" ht="46.5" customHeight="1" x14ac:dyDescent="0.4">
      <c r="A7" s="7"/>
      <c r="B7" s="19" t="s">
        <v>5</v>
      </c>
      <c r="C7" s="19" t="s">
        <v>6</v>
      </c>
      <c r="D7" s="150" t="s">
        <v>7</v>
      </c>
      <c r="E7" s="150" t="s">
        <v>8</v>
      </c>
      <c r="F7" s="19" t="s">
        <v>9</v>
      </c>
      <c r="G7" s="8"/>
      <c r="H7" s="19" t="s">
        <v>10</v>
      </c>
      <c r="I7" s="19" t="s">
        <v>11</v>
      </c>
      <c r="J7" s="19" t="s">
        <v>9</v>
      </c>
      <c r="K7" s="8"/>
      <c r="L7" s="19" t="s">
        <v>12</v>
      </c>
      <c r="M7" s="19" t="s">
        <v>13</v>
      </c>
      <c r="N7" s="19" t="s">
        <v>9</v>
      </c>
      <c r="O7" s="5"/>
      <c r="P7" s="5"/>
      <c r="Q7" s="5"/>
      <c r="R7" s="5"/>
      <c r="S7" s="5"/>
      <c r="T7" s="5"/>
      <c r="U7" s="5"/>
      <c r="V7" s="5"/>
      <c r="W7" s="5"/>
      <c r="X7" s="5"/>
      <c r="Y7" s="5"/>
      <c r="Z7" s="5"/>
      <c r="AA7" s="5"/>
      <c r="AB7" s="5"/>
      <c r="AC7" s="5"/>
      <c r="AD7" s="5"/>
      <c r="AE7" s="5"/>
      <c r="AF7" s="5"/>
    </row>
    <row r="8" spans="1:32" s="6" customFormat="1" ht="15" customHeight="1" x14ac:dyDescent="0.4">
      <c r="A8" s="350" t="s">
        <v>14</v>
      </c>
      <c r="B8" s="210"/>
      <c r="C8" s="210"/>
      <c r="D8" s="212"/>
      <c r="E8" s="212"/>
      <c r="F8" s="213"/>
      <c r="G8" s="211"/>
      <c r="H8" s="210"/>
      <c r="I8" s="210"/>
      <c r="J8" s="210"/>
      <c r="K8" s="211"/>
      <c r="L8" s="210"/>
      <c r="M8" s="210"/>
      <c r="N8" s="25"/>
      <c r="O8" s="5"/>
      <c r="P8" s="5"/>
      <c r="Q8" s="5"/>
      <c r="R8" s="5"/>
      <c r="S8" s="5"/>
      <c r="T8" s="5"/>
      <c r="U8" s="5"/>
      <c r="V8" s="5"/>
      <c r="W8" s="5"/>
      <c r="X8" s="5"/>
      <c r="Y8" s="5"/>
      <c r="Z8" s="5"/>
      <c r="AA8" s="5"/>
      <c r="AB8" s="5"/>
      <c r="AC8" s="5"/>
      <c r="AD8" s="5"/>
      <c r="AE8" s="5"/>
      <c r="AF8" s="5"/>
    </row>
    <row r="9" spans="1:32" s="6" customFormat="1" ht="15" customHeight="1" x14ac:dyDescent="0.4">
      <c r="A9" s="350" t="s">
        <v>94</v>
      </c>
      <c r="B9" s="214"/>
      <c r="C9" s="214"/>
      <c r="D9" s="70"/>
      <c r="E9" s="70"/>
      <c r="F9" s="213"/>
      <c r="G9" s="211"/>
      <c r="H9" s="210"/>
      <c r="I9" s="210"/>
      <c r="J9" s="210"/>
      <c r="K9" s="211"/>
      <c r="L9" s="210"/>
      <c r="M9" s="210"/>
      <c r="N9" s="25"/>
      <c r="O9" s="5"/>
      <c r="P9" s="5"/>
      <c r="Q9" s="5"/>
      <c r="R9" s="5"/>
      <c r="S9" s="5"/>
      <c r="T9" s="5"/>
      <c r="U9" s="5"/>
      <c r="V9" s="5"/>
      <c r="W9" s="5"/>
      <c r="X9" s="5"/>
      <c r="Y9" s="5"/>
      <c r="Z9" s="5"/>
      <c r="AA9" s="5"/>
      <c r="AB9" s="5"/>
      <c r="AC9" s="5"/>
      <c r="AD9" s="5"/>
      <c r="AE9" s="5"/>
      <c r="AF9" s="5"/>
    </row>
    <row r="10" spans="1:32" s="10" customFormat="1" ht="15" customHeight="1" x14ac:dyDescent="0.4">
      <c r="A10" s="349" t="s">
        <v>88</v>
      </c>
      <c r="B10" s="220"/>
      <c r="C10" s="220"/>
      <c r="D10" s="67"/>
      <c r="E10" s="67">
        <f>+C10-D10</f>
        <v>0</v>
      </c>
      <c r="F10" s="223"/>
      <c r="G10" s="221"/>
      <c r="H10" s="222"/>
      <c r="I10" s="222"/>
      <c r="J10" s="224"/>
      <c r="K10" s="221"/>
      <c r="L10" s="222"/>
      <c r="M10" s="222"/>
      <c r="N10" s="23"/>
      <c r="O10" s="9"/>
      <c r="P10" s="9"/>
      <c r="Q10" s="9"/>
      <c r="R10" s="9"/>
      <c r="S10" s="9"/>
      <c r="T10" s="9"/>
      <c r="U10" s="9"/>
      <c r="V10" s="9"/>
      <c r="W10" s="9"/>
      <c r="X10" s="9"/>
      <c r="Y10" s="9"/>
      <c r="Z10" s="9"/>
      <c r="AA10" s="9"/>
      <c r="AB10" s="9"/>
      <c r="AC10" s="9"/>
      <c r="AD10" s="9"/>
      <c r="AE10" s="9"/>
      <c r="AF10" s="9"/>
    </row>
    <row r="11" spans="1:32" s="31" customFormat="1" ht="15" customHeight="1" x14ac:dyDescent="0.4">
      <c r="A11" s="60" t="s">
        <v>89</v>
      </c>
      <c r="B11" s="158">
        <f>SUM(B10:B10)</f>
        <v>0</v>
      </c>
      <c r="C11" s="158">
        <f>SUM(C10:C10)</f>
        <v>0</v>
      </c>
      <c r="D11" s="282">
        <f>SUM(D10:D10)</f>
        <v>0</v>
      </c>
      <c r="E11" s="282">
        <f>SUM(E10:E10)</f>
        <v>0</v>
      </c>
      <c r="F11" s="200">
        <f>SUM(F10:F10)</f>
        <v>0</v>
      </c>
      <c r="G11" s="225"/>
      <c r="H11" s="201">
        <f>SUM(H10:H10)</f>
        <v>0</v>
      </c>
      <c r="I11" s="201">
        <f>SUM(I10:I10)</f>
        <v>0</v>
      </c>
      <c r="J11" s="199">
        <f>SUM(J10:J10)</f>
        <v>0</v>
      </c>
      <c r="K11" s="225"/>
      <c r="L11" s="201">
        <f>SUM(L10:L10)</f>
        <v>0</v>
      </c>
      <c r="M11" s="201">
        <f>SUM(M10:M10)</f>
        <v>0</v>
      </c>
      <c r="N11" s="165"/>
      <c r="O11" s="30"/>
      <c r="P11" s="30"/>
      <c r="Q11" s="30"/>
      <c r="R11" s="30"/>
      <c r="S11" s="30"/>
      <c r="T11" s="30"/>
      <c r="U11" s="30"/>
      <c r="V11" s="30"/>
      <c r="W11" s="30"/>
      <c r="X11" s="30"/>
      <c r="Y11" s="30"/>
      <c r="Z11" s="30"/>
      <c r="AA11" s="30"/>
      <c r="AB11" s="30"/>
      <c r="AC11" s="30"/>
      <c r="AD11" s="30"/>
      <c r="AE11" s="30"/>
      <c r="AF11" s="30"/>
    </row>
    <row r="12" spans="1:32" s="10" customFormat="1" ht="15" customHeight="1" x14ac:dyDescent="0.4">
      <c r="A12" s="349"/>
      <c r="B12" s="214"/>
      <c r="C12" s="214"/>
      <c r="D12" s="70"/>
      <c r="E12" s="70"/>
      <c r="F12" s="213"/>
      <c r="G12" s="225"/>
      <c r="H12" s="227"/>
      <c r="I12" s="227"/>
      <c r="J12" s="227"/>
      <c r="K12" s="225"/>
      <c r="L12" s="227"/>
      <c r="M12" s="227"/>
      <c r="N12" s="25"/>
      <c r="O12" s="9"/>
      <c r="P12" s="30"/>
      <c r="Q12" s="30"/>
      <c r="R12" s="30"/>
      <c r="S12" s="30"/>
      <c r="T12" s="9"/>
      <c r="U12" s="9"/>
      <c r="V12" s="9"/>
      <c r="W12" s="9"/>
      <c r="X12" s="9"/>
      <c r="Y12" s="9"/>
      <c r="Z12" s="9"/>
      <c r="AA12" s="9"/>
      <c r="AB12" s="9"/>
      <c r="AC12" s="9"/>
      <c r="AD12" s="9"/>
      <c r="AE12" s="9"/>
      <c r="AF12" s="9"/>
    </row>
    <row r="13" spans="1:32" s="6" customFormat="1" ht="15.75" x14ac:dyDescent="0.4">
      <c r="A13" s="350" t="s">
        <v>34</v>
      </c>
      <c r="B13" s="214"/>
      <c r="C13" s="214"/>
      <c r="D13" s="70"/>
      <c r="E13" s="70"/>
      <c r="F13" s="213"/>
      <c r="G13" s="225"/>
      <c r="H13" s="227"/>
      <c r="I13" s="227"/>
      <c r="J13" s="227"/>
      <c r="K13" s="225"/>
      <c r="L13" s="227"/>
      <c r="M13" s="227"/>
      <c r="N13" s="25"/>
      <c r="O13" s="5"/>
      <c r="P13" s="30"/>
      <c r="Q13" s="30"/>
      <c r="R13" s="30"/>
      <c r="S13" s="30"/>
      <c r="T13" s="5"/>
      <c r="U13" s="5"/>
      <c r="V13" s="5"/>
      <c r="W13" s="5"/>
      <c r="X13" s="5"/>
      <c r="Y13" s="5"/>
      <c r="Z13" s="5"/>
      <c r="AA13" s="5"/>
      <c r="AB13" s="5"/>
      <c r="AC13" s="5"/>
      <c r="AD13" s="5"/>
      <c r="AE13" s="5"/>
      <c r="AF13" s="5"/>
    </row>
    <row r="14" spans="1:32" s="12" customFormat="1" ht="15" customHeight="1" x14ac:dyDescent="0.4">
      <c r="A14" s="58" t="s">
        <v>35</v>
      </c>
      <c r="B14" s="214"/>
      <c r="C14" s="214"/>
      <c r="D14" s="70"/>
      <c r="E14" s="70"/>
      <c r="F14" s="213"/>
      <c r="G14" s="225"/>
      <c r="H14" s="227"/>
      <c r="I14" s="227"/>
      <c r="J14" s="227"/>
      <c r="K14" s="225"/>
      <c r="L14" s="227"/>
      <c r="M14" s="227"/>
      <c r="N14" s="25"/>
      <c r="O14" s="11"/>
      <c r="P14" s="30"/>
      <c r="Q14" s="30"/>
      <c r="R14" s="30"/>
      <c r="S14" s="30"/>
      <c r="T14" s="11"/>
      <c r="U14" s="11"/>
      <c r="V14" s="11"/>
      <c r="W14" s="11"/>
      <c r="X14" s="11"/>
      <c r="Y14" s="11"/>
      <c r="Z14" s="11"/>
      <c r="AA14" s="11"/>
      <c r="AB14" s="11"/>
      <c r="AC14" s="11"/>
      <c r="AD14" s="11"/>
      <c r="AE14" s="11"/>
      <c r="AF14" s="11"/>
    </row>
    <row r="15" spans="1:32" s="14" customFormat="1" ht="15" customHeight="1" x14ac:dyDescent="0.4">
      <c r="A15" s="349" t="s">
        <v>36</v>
      </c>
      <c r="B15" s="214"/>
      <c r="C15" s="214"/>
      <c r="D15" s="70"/>
      <c r="E15" s="70">
        <f t="shared" ref="E15:E29" si="0">+C15-D15</f>
        <v>0</v>
      </c>
      <c r="F15" s="229"/>
      <c r="G15" s="225"/>
      <c r="H15" s="228"/>
      <c r="I15" s="228"/>
      <c r="J15" s="230"/>
      <c r="K15" s="225"/>
      <c r="L15" s="228"/>
      <c r="M15" s="228"/>
      <c r="N15" s="23"/>
      <c r="O15" s="13"/>
      <c r="P15" s="30"/>
      <c r="Q15" s="30"/>
      <c r="R15" s="30"/>
      <c r="S15" s="30"/>
      <c r="T15" s="13"/>
      <c r="U15" s="13"/>
      <c r="V15" s="13"/>
      <c r="W15" s="13"/>
      <c r="X15" s="13"/>
      <c r="Y15" s="13"/>
      <c r="Z15" s="13"/>
      <c r="AA15" s="13"/>
      <c r="AB15" s="13"/>
      <c r="AC15" s="13"/>
      <c r="AD15" s="13"/>
      <c r="AE15" s="13"/>
      <c r="AF15" s="13"/>
    </row>
    <row r="16" spans="1:32" s="14" customFormat="1" ht="15" customHeight="1" x14ac:dyDescent="0.4">
      <c r="A16" s="349" t="s">
        <v>37</v>
      </c>
      <c r="B16" s="220"/>
      <c r="C16" s="220"/>
      <c r="D16" s="67"/>
      <c r="E16" s="67">
        <f t="shared" si="0"/>
        <v>0</v>
      </c>
      <c r="F16" s="223"/>
      <c r="G16" s="225"/>
      <c r="H16" s="222"/>
      <c r="I16" s="222"/>
      <c r="J16" s="226"/>
      <c r="K16" s="225"/>
      <c r="L16" s="222"/>
      <c r="M16" s="222"/>
      <c r="N16" s="23"/>
      <c r="O16" s="13"/>
      <c r="P16" s="30"/>
      <c r="Q16" s="30"/>
      <c r="R16" s="30"/>
      <c r="S16" s="30"/>
      <c r="T16" s="13"/>
      <c r="U16" s="13"/>
      <c r="V16" s="13"/>
      <c r="W16" s="13"/>
      <c r="X16" s="13"/>
      <c r="Y16" s="13"/>
      <c r="Z16" s="13"/>
      <c r="AA16" s="13"/>
      <c r="AB16" s="13"/>
      <c r="AC16" s="13"/>
      <c r="AD16" s="13"/>
      <c r="AE16" s="13"/>
      <c r="AF16" s="13"/>
    </row>
    <row r="17" spans="1:32" s="14" customFormat="1" ht="15" customHeight="1" x14ac:dyDescent="0.4">
      <c r="A17" s="349" t="s">
        <v>38</v>
      </c>
      <c r="B17" s="220"/>
      <c r="C17" s="220"/>
      <c r="D17" s="67"/>
      <c r="E17" s="67">
        <f t="shared" si="0"/>
        <v>0</v>
      </c>
      <c r="F17" s="223"/>
      <c r="G17" s="225"/>
      <c r="H17" s="222"/>
      <c r="I17" s="222"/>
      <c r="J17" s="226"/>
      <c r="K17" s="225"/>
      <c r="L17" s="222"/>
      <c r="M17" s="222"/>
      <c r="N17" s="23"/>
      <c r="O17" s="13"/>
      <c r="P17" s="30"/>
      <c r="Q17" s="30"/>
      <c r="R17" s="30"/>
      <c r="S17" s="30"/>
      <c r="T17" s="13"/>
      <c r="U17" s="13"/>
      <c r="V17" s="13"/>
      <c r="W17" s="13"/>
      <c r="X17" s="13"/>
      <c r="Y17" s="13"/>
      <c r="Z17" s="13"/>
      <c r="AA17" s="13"/>
      <c r="AB17" s="13"/>
      <c r="AC17" s="13"/>
      <c r="AD17" s="13"/>
      <c r="AE17" s="13"/>
      <c r="AF17" s="13"/>
    </row>
    <row r="18" spans="1:32" s="14" customFormat="1" ht="15" customHeight="1" x14ac:dyDescent="0.4">
      <c r="A18" s="349" t="s">
        <v>39</v>
      </c>
      <c r="B18" s="220"/>
      <c r="C18" s="220"/>
      <c r="D18" s="67"/>
      <c r="E18" s="67">
        <f t="shared" si="0"/>
        <v>0</v>
      </c>
      <c r="F18" s="223"/>
      <c r="G18" s="225"/>
      <c r="H18" s="222"/>
      <c r="I18" s="222"/>
      <c r="J18" s="226"/>
      <c r="K18" s="225"/>
      <c r="L18" s="222"/>
      <c r="M18" s="222"/>
      <c r="N18" s="23"/>
      <c r="O18" s="13"/>
      <c r="P18" s="30"/>
      <c r="Q18" s="30"/>
      <c r="R18" s="30"/>
      <c r="S18" s="30"/>
      <c r="T18" s="13"/>
      <c r="U18" s="13"/>
      <c r="V18" s="13"/>
      <c r="W18" s="13"/>
      <c r="X18" s="13"/>
      <c r="Y18" s="13"/>
      <c r="Z18" s="13"/>
      <c r="AA18" s="13"/>
      <c r="AB18" s="13"/>
      <c r="AC18" s="13"/>
      <c r="AD18" s="13"/>
      <c r="AE18" s="13"/>
      <c r="AF18" s="13"/>
    </row>
    <row r="19" spans="1:32" s="14" customFormat="1" ht="15" customHeight="1" x14ac:dyDescent="0.4">
      <c r="A19" s="349" t="s">
        <v>40</v>
      </c>
      <c r="B19" s="220"/>
      <c r="C19" s="220"/>
      <c r="D19" s="67"/>
      <c r="E19" s="67">
        <f t="shared" si="0"/>
        <v>0</v>
      </c>
      <c r="F19" s="223"/>
      <c r="G19" s="225"/>
      <c r="H19" s="222"/>
      <c r="I19" s="222"/>
      <c r="J19" s="226"/>
      <c r="K19" s="225"/>
      <c r="L19" s="222"/>
      <c r="M19" s="222"/>
      <c r="N19" s="23"/>
      <c r="O19" s="13"/>
      <c r="P19" s="30"/>
      <c r="Q19" s="30"/>
      <c r="R19" s="30"/>
      <c r="S19" s="30"/>
      <c r="T19" s="13"/>
      <c r="U19" s="13"/>
      <c r="V19" s="13"/>
      <c r="W19" s="13"/>
      <c r="X19" s="13"/>
      <c r="Y19" s="13"/>
      <c r="Z19" s="13"/>
      <c r="AA19" s="13"/>
      <c r="AB19" s="13"/>
      <c r="AC19" s="13"/>
      <c r="AD19" s="13"/>
      <c r="AE19" s="13"/>
      <c r="AF19" s="13"/>
    </row>
    <row r="20" spans="1:32" s="14" customFormat="1" ht="15" customHeight="1" x14ac:dyDescent="0.4">
      <c r="A20" s="349" t="s">
        <v>41</v>
      </c>
      <c r="B20" s="220"/>
      <c r="C20" s="220"/>
      <c r="D20" s="67"/>
      <c r="E20" s="67">
        <f t="shared" si="0"/>
        <v>0</v>
      </c>
      <c r="F20" s="223"/>
      <c r="G20" s="225"/>
      <c r="H20" s="222"/>
      <c r="I20" s="222"/>
      <c r="J20" s="226"/>
      <c r="K20" s="225"/>
      <c r="L20" s="222"/>
      <c r="M20" s="222"/>
      <c r="N20" s="23"/>
      <c r="O20" s="13"/>
      <c r="P20" s="30"/>
      <c r="Q20" s="30"/>
      <c r="R20" s="30"/>
      <c r="S20" s="30"/>
      <c r="T20" s="13"/>
      <c r="U20" s="13"/>
      <c r="V20" s="13"/>
      <c r="W20" s="13"/>
      <c r="X20" s="13"/>
      <c r="Y20" s="13"/>
      <c r="Z20" s="13"/>
      <c r="AA20" s="13"/>
      <c r="AB20" s="13"/>
      <c r="AC20" s="13"/>
      <c r="AD20" s="13"/>
      <c r="AE20" s="13"/>
      <c r="AF20" s="13"/>
    </row>
    <row r="21" spans="1:32" s="14" customFormat="1" ht="15" customHeight="1" x14ac:dyDescent="0.4">
      <c r="A21" s="349" t="s">
        <v>42</v>
      </c>
      <c r="B21" s="220"/>
      <c r="C21" s="220"/>
      <c r="D21" s="67"/>
      <c r="E21" s="67">
        <f t="shared" si="0"/>
        <v>0</v>
      </c>
      <c r="F21" s="223"/>
      <c r="G21" s="225"/>
      <c r="H21" s="222"/>
      <c r="I21" s="222"/>
      <c r="J21" s="226"/>
      <c r="K21" s="225"/>
      <c r="L21" s="222"/>
      <c r="M21" s="222"/>
      <c r="N21" s="23"/>
      <c r="O21" s="13"/>
      <c r="P21" s="30"/>
      <c r="Q21" s="30"/>
      <c r="R21" s="30"/>
      <c r="S21" s="30"/>
      <c r="T21" s="13"/>
      <c r="U21" s="13"/>
      <c r="V21" s="13"/>
      <c r="W21" s="13"/>
      <c r="X21" s="13"/>
      <c r="Y21" s="13"/>
      <c r="Z21" s="13"/>
      <c r="AA21" s="13"/>
      <c r="AB21" s="13"/>
      <c r="AC21" s="13"/>
      <c r="AD21" s="13"/>
      <c r="AE21" s="13"/>
      <c r="AF21" s="13"/>
    </row>
    <row r="22" spans="1:32" s="14" customFormat="1" ht="15" customHeight="1" x14ac:dyDescent="0.4">
      <c r="A22" s="349" t="s">
        <v>43</v>
      </c>
      <c r="B22" s="220"/>
      <c r="C22" s="220"/>
      <c r="D22" s="67"/>
      <c r="E22" s="67">
        <f t="shared" si="0"/>
        <v>0</v>
      </c>
      <c r="F22" s="223"/>
      <c r="G22" s="225"/>
      <c r="H22" s="232"/>
      <c r="I22" s="232"/>
      <c r="J22" s="226"/>
      <c r="K22" s="225"/>
      <c r="L22" s="232"/>
      <c r="M22" s="232"/>
      <c r="N22" s="23"/>
      <c r="O22" s="13"/>
      <c r="P22" s="30"/>
      <c r="Q22" s="30"/>
      <c r="R22" s="30"/>
      <c r="S22" s="30"/>
      <c r="T22" s="13"/>
      <c r="U22" s="13"/>
      <c r="V22" s="13"/>
      <c r="W22" s="13"/>
      <c r="X22" s="13"/>
      <c r="Y22" s="13"/>
      <c r="Z22" s="13"/>
      <c r="AA22" s="13"/>
      <c r="AB22" s="13"/>
      <c r="AC22" s="13"/>
      <c r="AD22" s="13"/>
      <c r="AE22" s="13"/>
      <c r="AF22" s="13"/>
    </row>
    <row r="23" spans="1:32" s="14" customFormat="1" ht="15" customHeight="1" x14ac:dyDescent="0.4">
      <c r="A23" s="62" t="s">
        <v>44</v>
      </c>
      <c r="B23" s="220"/>
      <c r="C23" s="220"/>
      <c r="D23" s="283"/>
      <c r="E23" s="67">
        <f t="shared" si="0"/>
        <v>0</v>
      </c>
      <c r="F23" s="203">
        <f>(_xlfn.IFNA(VLOOKUP($A15,'Benefits Drivers'!$A$6:$F$13,4,FALSE)*F$15,0))+(_xlfn.IFNA(VLOOKUP($A16,'Benefits Drivers'!$A$6:$F$13,4,FALSE)*F$16,0))+(_xlfn.IFNA(VLOOKUP($A17,'Benefits Drivers'!$A$6:$F$13,4,FALSE)*F$17,0))+(_xlfn.IFNA(VLOOKUP($A18,'Benefits Drivers'!$A$6:$F$13,4,FALSE)*F$18,0))+(_xlfn.IFNA(VLOOKUP($A19,'Benefits Drivers'!$A$6:$F$13,4,FALSE)*F$19,0))+(_xlfn.IFNA(VLOOKUP($A21,'Benefits Drivers'!$A$6:$F$13,4,FALSE)*F$21,0))+(_xlfn.IFNA(VLOOKUP($A22,'Benefits Drivers'!$A$6:$F$13,4,FALSE)*F$22,0))+(_xlfn.IFNA(VLOOKUP($A20,'Benefits Drivers'!$A$6:$F$13,4,FALSE)*F$20,0))</f>
        <v>0</v>
      </c>
      <c r="G23" s="225"/>
      <c r="H23" s="169">
        <f>(_xlfn.IFNA(VLOOKUP($A15,'Benefits Drivers'!$A$6:$F$13,3,FALSE)*H$15,0))+(_xlfn.IFNA(VLOOKUP($A16,'Benefits Drivers'!$A$6:$F$13,3,FALSE)*H$16,0))+(_xlfn.IFNA(VLOOKUP($A17,'Benefits Drivers'!$A$6:$F$13,3,FALSE)*H$17,0))+(_xlfn.IFNA(VLOOKUP($A18,'Benefits Drivers'!$A$6:$F$13,3,FALSE)*H$18,0))+(_xlfn.IFNA(VLOOKUP($A19,'Benefits Drivers'!$A$6:$F$13,3,FALSE)*H$19,0))+(_xlfn.IFNA(VLOOKUP($A21,'Benefits Drivers'!$A$6:$F$13,3,FALSE)*H$21,0))+(_xlfn.IFNA(VLOOKUP($A22,'Benefits Drivers'!$A$6:$F$13,3,FALSE)*H$22,0))+(_xlfn.IFNA(VLOOKUP($A20,'Benefits Drivers'!$A$6:$F$13,3,FALSE)*H$20,0))</f>
        <v>0</v>
      </c>
      <c r="I23" s="169">
        <f>(_xlfn.IFNA(VLOOKUP($A15,'Benefits Drivers'!$A$6:$F$13,4,FALSE)*I$15,0))+(_xlfn.IFNA(VLOOKUP($A16,'Benefits Drivers'!$A$6:$F$13,4,FALSE)*I$16,0))+(_xlfn.IFNA(VLOOKUP($A17,'Benefits Drivers'!$A$6:$F$13,4,FALSE)*I$17,0))+(_xlfn.IFNA(VLOOKUP($A18,'Benefits Drivers'!$A$6:$F$13,4,FALSE)*I$18,0))+(_xlfn.IFNA(VLOOKUP($A19,'Benefits Drivers'!$A$6:$F$13,4,FALSE)*I$19,0))+(_xlfn.IFNA(VLOOKUP($A21,'Benefits Drivers'!$A$6:$F$13,4,FALSE)*I$21,0))+(_xlfn.IFNA(VLOOKUP($A22,'Benefits Drivers'!$A$6:$F$13,4,FALSE)*I$22,0))+(_xlfn.IFNA(VLOOKUP($A20,'Benefits Drivers'!$A$6:$F$13,4,FALSE)*I$20,0))</f>
        <v>0</v>
      </c>
      <c r="J23" s="167"/>
      <c r="K23" s="225"/>
      <c r="L23" s="169">
        <f>(_xlfn.IFNA(VLOOKUP($A15,'Benefits Drivers'!$A$6:$F$13,5,FALSE)*L$15,0))+(_xlfn.IFNA(VLOOKUP($A16,'Benefits Drivers'!$A$6:$F$13,5,FALSE)*L$16,0))+(_xlfn.IFNA(VLOOKUP($A17,'Benefits Drivers'!$A$6:$F$13,5,FALSE)*L$17,0))+(_xlfn.IFNA(VLOOKUP($A18,'Benefits Drivers'!$A$6:$F$13,5,FALSE)*L$18,0))+(_xlfn.IFNA(VLOOKUP($A19,'Benefits Drivers'!$A$6:$F$13,5,FALSE)*L$19,0))+(_xlfn.IFNA(VLOOKUP($A21,'Benefits Drivers'!$A$6:$F$13,5,FALSE)*L$21,0))+(_xlfn.IFNA(VLOOKUP($A22,'Benefits Drivers'!$A$6:$F$13,5,FALSE)*L$22,0))+(_xlfn.IFNA(VLOOKUP($A20,'Benefits Drivers'!$A$6:$F$13,5,FALSE)*L$20,0))</f>
        <v>0</v>
      </c>
      <c r="M23" s="169">
        <f>(_xlfn.IFNA(VLOOKUP($A15,'Benefits Drivers'!$A$6:$F$13,6,FALSE)*M$15,0))+(_xlfn.IFNA(VLOOKUP($A16,'Benefits Drivers'!$A$6:$F$13,6,FALSE)*M$16,0))+(_xlfn.IFNA(VLOOKUP($A17,'Benefits Drivers'!$A$6:$F$13,6,FALSE)*M$17,0))+(_xlfn.IFNA(VLOOKUP($A18,'Benefits Drivers'!$A$6:$F$13,6,FALSE)*M$18,0))+(_xlfn.IFNA(VLOOKUP($A19,'Benefits Drivers'!$A$6:$F$13,6,FALSE)*M$19,0))+(_xlfn.IFNA(VLOOKUP($A21,'Benefits Drivers'!$A$6:$F$13,6,FALSE)*M$21,0))+(_xlfn.IFNA(VLOOKUP($A22,'Benefits Drivers'!$A$6:$F$13,6,FALSE)*M$22,0))+(_xlfn.IFNA(VLOOKUP($A20,'Benefits Drivers'!$A$6:$F$13,6,FALSE)*M$20,0))</f>
        <v>0</v>
      </c>
      <c r="N23" s="29"/>
      <c r="O23" s="13"/>
      <c r="P23" s="30"/>
      <c r="Q23" s="30"/>
      <c r="R23" s="30"/>
      <c r="S23" s="30"/>
      <c r="T23" s="13"/>
      <c r="U23" s="13"/>
      <c r="V23" s="13"/>
      <c r="W23" s="13"/>
      <c r="X23" s="13"/>
      <c r="Y23" s="13"/>
      <c r="Z23" s="13"/>
      <c r="AA23" s="13"/>
      <c r="AB23" s="13"/>
      <c r="AC23" s="13"/>
      <c r="AD23" s="13"/>
      <c r="AE23" s="13"/>
      <c r="AF23" s="13"/>
    </row>
    <row r="24" spans="1:32" s="16" customFormat="1" ht="15" customHeight="1" x14ac:dyDescent="0.4">
      <c r="A24" s="160" t="s">
        <v>45</v>
      </c>
      <c r="B24" s="161">
        <f>SUM(B15:B23)</f>
        <v>0</v>
      </c>
      <c r="C24" s="161">
        <f>SUM(C15:C23)</f>
        <v>0</v>
      </c>
      <c r="D24" s="284">
        <f t="shared" ref="D24:M24" si="1">SUM(D15:D23)</f>
        <v>0</v>
      </c>
      <c r="E24" s="284">
        <f t="shared" si="0"/>
        <v>0</v>
      </c>
      <c r="F24" s="202">
        <f>SUM(F15:F23)</f>
        <v>0</v>
      </c>
      <c r="G24" s="225"/>
      <c r="H24" s="168">
        <f t="shared" si="1"/>
        <v>0</v>
      </c>
      <c r="I24" s="168">
        <f t="shared" si="1"/>
        <v>0</v>
      </c>
      <c r="J24" s="166">
        <f t="shared" si="1"/>
        <v>0</v>
      </c>
      <c r="K24" s="225"/>
      <c r="L24" s="168">
        <f t="shared" si="1"/>
        <v>0</v>
      </c>
      <c r="M24" s="168">
        <f t="shared" si="1"/>
        <v>0</v>
      </c>
      <c r="N24" s="29"/>
      <c r="O24" s="15"/>
      <c r="P24" s="15"/>
      <c r="Q24" s="15"/>
      <c r="R24" s="15"/>
      <c r="S24" s="15"/>
      <c r="T24" s="15"/>
      <c r="U24" s="15"/>
      <c r="V24" s="15"/>
      <c r="W24" s="15"/>
      <c r="X24" s="15"/>
      <c r="Y24" s="15"/>
      <c r="Z24" s="15"/>
      <c r="AA24" s="15"/>
      <c r="AB24" s="15"/>
      <c r="AC24" s="15"/>
      <c r="AD24" s="15"/>
      <c r="AE24" s="15"/>
      <c r="AF24" s="15"/>
    </row>
    <row r="25" spans="1:32" s="6" customFormat="1" ht="28.5" x14ac:dyDescent="0.4">
      <c r="A25" s="351" t="s">
        <v>46</v>
      </c>
      <c r="B25" s="233"/>
      <c r="C25" s="233"/>
      <c r="D25" s="285"/>
      <c r="E25" s="67">
        <f t="shared" si="0"/>
        <v>0</v>
      </c>
      <c r="F25" s="223"/>
      <c r="G25" s="225"/>
      <c r="H25" s="234"/>
      <c r="I25" s="234"/>
      <c r="J25" s="226"/>
      <c r="K25" s="225"/>
      <c r="L25" s="234"/>
      <c r="M25" s="234"/>
      <c r="N25" s="23"/>
      <c r="O25" s="5"/>
      <c r="P25" s="5"/>
      <c r="Q25" s="5"/>
      <c r="R25" s="5"/>
      <c r="S25" s="5"/>
      <c r="T25" s="5"/>
      <c r="U25" s="5"/>
      <c r="V25" s="5"/>
      <c r="W25" s="5"/>
      <c r="X25" s="5"/>
      <c r="Y25" s="5"/>
      <c r="Z25" s="5"/>
      <c r="AA25" s="5"/>
      <c r="AB25" s="5"/>
      <c r="AC25" s="5"/>
      <c r="AD25" s="5"/>
      <c r="AE25" s="5"/>
      <c r="AF25" s="5"/>
    </row>
    <row r="26" spans="1:32" s="6" customFormat="1" ht="15" customHeight="1" x14ac:dyDescent="0.4">
      <c r="A26" s="63" t="s">
        <v>47</v>
      </c>
      <c r="B26" s="220"/>
      <c r="C26" s="220"/>
      <c r="D26" s="67"/>
      <c r="E26" s="67">
        <f t="shared" si="0"/>
        <v>0</v>
      </c>
      <c r="F26" s="223"/>
      <c r="G26" s="225"/>
      <c r="H26" s="222"/>
      <c r="I26" s="222"/>
      <c r="J26" s="226"/>
      <c r="K26" s="225"/>
      <c r="L26" s="222"/>
      <c r="M26" s="222"/>
      <c r="N26" s="23"/>
      <c r="O26" s="5"/>
      <c r="P26" s="5"/>
      <c r="Q26" s="5"/>
      <c r="R26" s="5"/>
      <c r="S26" s="5"/>
      <c r="T26" s="5"/>
      <c r="U26" s="5"/>
      <c r="V26" s="5"/>
      <c r="W26" s="5"/>
      <c r="X26" s="5"/>
      <c r="Y26" s="5"/>
      <c r="Z26" s="5"/>
      <c r="AA26" s="5"/>
      <c r="AB26" s="5"/>
      <c r="AC26" s="5"/>
      <c r="AD26" s="5"/>
      <c r="AE26" s="5"/>
      <c r="AF26" s="5"/>
    </row>
    <row r="27" spans="1:32" s="6" customFormat="1" ht="15" customHeight="1" x14ac:dyDescent="0.4">
      <c r="A27" s="63" t="s">
        <v>48</v>
      </c>
      <c r="B27" s="220"/>
      <c r="C27" s="220"/>
      <c r="D27" s="67"/>
      <c r="E27" s="67">
        <f t="shared" si="0"/>
        <v>0</v>
      </c>
      <c r="F27" s="223"/>
      <c r="G27" s="225"/>
      <c r="H27" s="222"/>
      <c r="I27" s="222"/>
      <c r="J27" s="226"/>
      <c r="K27" s="225"/>
      <c r="L27" s="222"/>
      <c r="M27" s="222"/>
      <c r="N27" s="23"/>
      <c r="O27" s="5"/>
      <c r="P27" s="5"/>
      <c r="Q27" s="5"/>
      <c r="R27" s="5"/>
      <c r="S27" s="5"/>
      <c r="T27" s="5"/>
      <c r="U27" s="5"/>
      <c r="V27" s="5"/>
      <c r="W27" s="5"/>
      <c r="X27" s="5"/>
      <c r="Y27" s="5"/>
      <c r="Z27" s="5"/>
      <c r="AA27" s="5"/>
      <c r="AB27" s="5"/>
      <c r="AC27" s="5"/>
      <c r="AD27" s="5"/>
      <c r="AE27" s="5"/>
      <c r="AF27" s="5"/>
    </row>
    <row r="28" spans="1:32" s="16" customFormat="1" ht="15.75" x14ac:dyDescent="0.4">
      <c r="A28" s="204" t="s">
        <v>49</v>
      </c>
      <c r="B28" s="158">
        <f>SUM(B24:B27)</f>
        <v>0</v>
      </c>
      <c r="C28" s="158">
        <f>SUM(C24:C27)</f>
        <v>0</v>
      </c>
      <c r="D28" s="286">
        <f>SUM(D24:D27)</f>
        <v>0</v>
      </c>
      <c r="E28" s="314">
        <f t="shared" si="0"/>
        <v>0</v>
      </c>
      <c r="F28" s="206">
        <f>SUM(F24:F27)</f>
        <v>0</v>
      </c>
      <c r="G28" s="225"/>
      <c r="H28" s="201">
        <f>SUM(H24:H27)</f>
        <v>0</v>
      </c>
      <c r="I28" s="201">
        <f>SUM(I24:I27)</f>
        <v>0</v>
      </c>
      <c r="J28" s="208"/>
      <c r="K28" s="225"/>
      <c r="L28" s="201">
        <f>SUM(L24:L27)</f>
        <v>0</v>
      </c>
      <c r="M28" s="201">
        <f>SUM(M24:M27)</f>
        <v>0</v>
      </c>
      <c r="N28" s="165"/>
      <c r="O28" s="15"/>
      <c r="P28" s="15"/>
      <c r="Q28" s="15"/>
      <c r="R28" s="15"/>
      <c r="S28" s="15"/>
      <c r="T28" s="15"/>
      <c r="U28" s="15"/>
      <c r="V28" s="15"/>
      <c r="W28" s="15"/>
      <c r="X28" s="15"/>
      <c r="Y28" s="15"/>
      <c r="Z28" s="15"/>
      <c r="AA28" s="15"/>
      <c r="AB28" s="15"/>
      <c r="AC28" s="15"/>
      <c r="AD28" s="15"/>
      <c r="AE28" s="15"/>
      <c r="AF28" s="15"/>
    </row>
    <row r="29" spans="1:32" s="16" customFormat="1" ht="17.25" customHeight="1" thickBot="1" x14ac:dyDescent="0.45">
      <c r="A29" s="205" t="s">
        <v>75</v>
      </c>
      <c r="B29" s="312">
        <f>+B11-B28</f>
        <v>0</v>
      </c>
      <c r="C29" s="312">
        <f>+C11-C28</f>
        <v>0</v>
      </c>
      <c r="D29" s="288">
        <f>+D11-D28</f>
        <v>0</v>
      </c>
      <c r="E29" s="315">
        <f t="shared" si="0"/>
        <v>0</v>
      </c>
      <c r="F29" s="207">
        <f>+F11-F28</f>
        <v>0</v>
      </c>
      <c r="G29" s="225"/>
      <c r="H29" s="313">
        <f>+H11-H28</f>
        <v>0</v>
      </c>
      <c r="I29" s="313">
        <f>+I11-I28</f>
        <v>0</v>
      </c>
      <c r="J29" s="209"/>
      <c r="K29" s="225"/>
      <c r="L29" s="313">
        <f>+L11-L28</f>
        <v>0</v>
      </c>
      <c r="M29" s="313">
        <f>+M11-M28</f>
        <v>0</v>
      </c>
      <c r="N29" s="165"/>
      <c r="O29" s="15"/>
      <c r="P29" s="15"/>
      <c r="Q29" s="15"/>
      <c r="R29" s="15"/>
      <c r="S29" s="15"/>
      <c r="T29" s="15"/>
      <c r="U29" s="15"/>
      <c r="V29" s="15"/>
      <c r="W29" s="15"/>
      <c r="X29" s="15"/>
      <c r="Y29" s="15"/>
      <c r="Z29" s="15"/>
      <c r="AA29" s="15"/>
      <c r="AB29" s="15"/>
      <c r="AC29" s="15"/>
      <c r="AD29" s="15"/>
      <c r="AE29" s="15"/>
      <c r="AF29" s="15"/>
    </row>
    <row r="30" spans="1:32" s="6" customFormat="1" ht="9" customHeight="1" thickTop="1" x14ac:dyDescent="0.4">
      <c r="A30" s="59"/>
      <c r="B30" s="235"/>
      <c r="C30" s="235"/>
      <c r="D30" s="316"/>
      <c r="E30" s="316"/>
      <c r="F30" s="237"/>
      <c r="G30" s="225"/>
      <c r="H30" s="236"/>
      <c r="I30" s="236"/>
      <c r="J30" s="238"/>
      <c r="K30" s="225"/>
      <c r="L30" s="236"/>
      <c r="M30" s="236"/>
      <c r="N30" s="29"/>
      <c r="O30" s="5"/>
      <c r="P30" s="5"/>
      <c r="Q30" s="5"/>
      <c r="R30" s="5"/>
      <c r="S30" s="5"/>
      <c r="T30" s="5"/>
      <c r="U30" s="5"/>
      <c r="V30" s="5"/>
      <c r="W30" s="5"/>
      <c r="X30" s="5"/>
      <c r="Y30" s="5"/>
      <c r="Z30" s="5"/>
      <c r="AA30" s="5"/>
      <c r="AB30" s="5"/>
      <c r="AC30" s="5"/>
      <c r="AD30" s="5"/>
      <c r="AE30" s="5"/>
      <c r="AF30" s="5"/>
    </row>
    <row r="31" spans="1:32" s="10" customFormat="1" ht="18" customHeight="1" x14ac:dyDescent="0.4">
      <c r="A31" s="242" t="s">
        <v>76</v>
      </c>
      <c r="B31" s="177"/>
      <c r="C31" s="310">
        <f>+B33</f>
        <v>0</v>
      </c>
      <c r="D31" s="173">
        <f>+B33</f>
        <v>0</v>
      </c>
      <c r="E31" s="70">
        <f>+D31</f>
        <v>0</v>
      </c>
      <c r="F31" s="180" t="e">
        <f>+#REF!</f>
        <v>#REF!</v>
      </c>
      <c r="G31" s="225"/>
      <c r="H31" s="178">
        <f>+C33</f>
        <v>0</v>
      </c>
      <c r="I31" s="178">
        <f>+H33</f>
        <v>0</v>
      </c>
      <c r="J31" s="175"/>
      <c r="K31" s="225"/>
      <c r="L31" s="178">
        <f>+I33</f>
        <v>0</v>
      </c>
      <c r="M31" s="178">
        <f>+L33</f>
        <v>0</v>
      </c>
      <c r="N31" s="176"/>
      <c r="O31" s="9"/>
      <c r="P31" s="9"/>
      <c r="Q31" s="9"/>
      <c r="R31" s="9"/>
      <c r="S31" s="9"/>
      <c r="T31" s="9"/>
      <c r="U31" s="9"/>
      <c r="V31" s="9"/>
      <c r="W31" s="9"/>
      <c r="X31" s="9"/>
      <c r="Y31" s="9"/>
      <c r="Z31" s="9"/>
      <c r="AA31" s="9"/>
      <c r="AB31" s="9"/>
      <c r="AC31" s="9"/>
      <c r="AD31" s="9"/>
      <c r="AE31" s="9"/>
      <c r="AF31" s="9"/>
    </row>
    <row r="32" spans="1:32" s="66" customFormat="1" ht="15.75" x14ac:dyDescent="0.45">
      <c r="A32" s="179" t="s">
        <v>75</v>
      </c>
      <c r="B32" s="183">
        <f>+B29</f>
        <v>0</v>
      </c>
      <c r="C32" s="311">
        <f>+C29</f>
        <v>0</v>
      </c>
      <c r="D32" s="174">
        <f>+D29</f>
        <v>0</v>
      </c>
      <c r="E32" s="67">
        <f>+E29</f>
        <v>0</v>
      </c>
      <c r="F32" s="181">
        <f>+F29</f>
        <v>0</v>
      </c>
      <c r="G32" s="239"/>
      <c r="H32" s="184">
        <f>+H29</f>
        <v>0</v>
      </c>
      <c r="I32" s="184">
        <f>+I29</f>
        <v>0</v>
      </c>
      <c r="J32" s="182"/>
      <c r="K32" s="239"/>
      <c r="L32" s="184">
        <f>+L29</f>
        <v>0</v>
      </c>
      <c r="M32" s="184">
        <f>+M29</f>
        <v>0</v>
      </c>
      <c r="N32" s="64"/>
      <c r="O32" s="65"/>
      <c r="P32" s="65"/>
      <c r="Q32" s="65"/>
      <c r="R32" s="65"/>
      <c r="S32" s="65"/>
      <c r="T32" s="65"/>
      <c r="U32" s="65"/>
      <c r="V32" s="65"/>
      <c r="W32" s="65"/>
      <c r="X32" s="65"/>
      <c r="Y32" s="65"/>
      <c r="Z32" s="65"/>
      <c r="AA32" s="65"/>
      <c r="AB32" s="65"/>
      <c r="AC32" s="65"/>
      <c r="AD32" s="65"/>
      <c r="AE32" s="65"/>
      <c r="AF32" s="65"/>
    </row>
    <row r="33" spans="1:32" s="6" customFormat="1" ht="15.75" x14ac:dyDescent="0.45">
      <c r="A33" s="170" t="s">
        <v>78</v>
      </c>
      <c r="B33" s="177">
        <f>+B31+B32</f>
        <v>0</v>
      </c>
      <c r="C33" s="177">
        <f>+C31+C32</f>
        <v>0</v>
      </c>
      <c r="D33" s="173">
        <f>+D31+D32</f>
        <v>0</v>
      </c>
      <c r="E33" s="70">
        <f>+E31+E32</f>
        <v>0</v>
      </c>
      <c r="F33" s="180" t="e">
        <f>+F31+F32</f>
        <v>#REF!</v>
      </c>
      <c r="G33" s="225"/>
      <c r="H33" s="178">
        <f>+H31+H32</f>
        <v>0</v>
      </c>
      <c r="I33" s="178">
        <f>+I31+I32</f>
        <v>0</v>
      </c>
      <c r="J33" s="175"/>
      <c r="K33" s="225"/>
      <c r="L33" s="178">
        <f>+L31+L32</f>
        <v>0</v>
      </c>
      <c r="M33" s="178">
        <f>+M31+M32</f>
        <v>0</v>
      </c>
      <c r="N33" s="29"/>
      <c r="O33" s="5"/>
      <c r="P33" s="65"/>
      <c r="Q33" s="65"/>
      <c r="R33" s="65"/>
      <c r="S33" s="65"/>
      <c r="T33" s="65"/>
      <c r="U33" s="5"/>
      <c r="V33" s="5"/>
      <c r="W33" s="5"/>
      <c r="X33" s="5"/>
      <c r="Y33" s="5"/>
      <c r="Z33" s="5"/>
      <c r="AA33" s="5"/>
      <c r="AB33" s="5"/>
      <c r="AC33" s="5"/>
      <c r="AD33" s="5"/>
      <c r="AE33" s="5"/>
      <c r="AF33" s="5"/>
    </row>
    <row r="34" spans="1:32" x14ac:dyDescent="0.35">
      <c r="B34" s="18"/>
      <c r="C34" s="18"/>
    </row>
    <row r="35" spans="1:32" ht="13.9" x14ac:dyDescent="0.4">
      <c r="A35" s="155"/>
    </row>
    <row r="36" spans="1:32" x14ac:dyDescent="0.35">
      <c r="B36" s="154"/>
      <c r="C36" s="154"/>
      <c r="D36" s="154"/>
      <c r="E36" s="154"/>
      <c r="F36" s="154"/>
      <c r="G36" s="154"/>
      <c r="H36" s="154"/>
      <c r="I36" s="154"/>
      <c r="J36" s="154"/>
      <c r="K36" s="154"/>
      <c r="L36" s="154"/>
      <c r="M36" s="154"/>
    </row>
    <row r="37" spans="1:32" x14ac:dyDescent="0.35">
      <c r="A37" s="154"/>
      <c r="B37" s="154"/>
      <c r="C37" s="154"/>
      <c r="D37" s="154"/>
      <c r="E37" s="154"/>
      <c r="F37" s="154"/>
      <c r="G37" s="154"/>
      <c r="H37" s="154"/>
      <c r="I37" s="154"/>
      <c r="J37" s="154"/>
      <c r="K37" s="154"/>
      <c r="L37" s="154"/>
      <c r="M37" s="154"/>
    </row>
  </sheetData>
  <protectedRanges>
    <protectedRange sqref="A34:A35 A37:A229 B34:XFD229" name="Range3"/>
    <protectedRange sqref="L25:M27 F10 F15:F22 H25:I27 H10:I10 L10:M10 F25:F27 H15:I22 L15:M22" name="UnitEntry"/>
    <protectedRange sqref="O1:IJ1 O3:IJ1048576" name="Range2"/>
    <protectedRange sqref="O2:IJ2" name="Range2_1"/>
  </protectedRanges>
  <mergeCells count="7">
    <mergeCell ref="A2:J2"/>
    <mergeCell ref="A3:E3"/>
    <mergeCell ref="A4:M4"/>
    <mergeCell ref="A5:M5"/>
    <mergeCell ref="B6:E6"/>
    <mergeCell ref="H6:I6"/>
    <mergeCell ref="L6:M6"/>
  </mergeCells>
  <dataValidations count="1">
    <dataValidation type="decimal" allowBlank="1" showInputMessage="1" showErrorMessage="1" error="You must enter a numerical value in this cell" sqref="F10:M29" xr:uid="{EDEA7405-62CF-438F-912C-682CE9A1FE4B}">
      <formula1>-1E+32</formula1>
      <formula2>1E+31</formula2>
    </dataValidation>
  </dataValidations>
  <pageMargins left="0.25" right="0.25" top="0.13" bottom="0.14000000000000001" header="0" footer="0"/>
  <pageSetup scale="7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10376-D1D0-4A91-B073-9AF1D7B63240}">
  <sheetPr codeName="Sheet29">
    <tabColor rgb="FF7030A0"/>
    <pageSetUpPr fitToPage="1"/>
  </sheetPr>
  <dimension ref="A1:AF37"/>
  <sheetViews>
    <sheetView zoomScaleNormal="100" zoomScaleSheetLayoutView="100" workbookViewId="0">
      <selection activeCell="A4" sqref="A4:P4"/>
    </sheetView>
  </sheetViews>
  <sheetFormatPr defaultColWidth="9.1328125" defaultRowHeight="12.75" x14ac:dyDescent="0.35"/>
  <cols>
    <col min="1" max="1" width="42.1328125" style="1" customWidth="1"/>
    <col min="2" max="5" width="16.53125" style="1" customWidth="1"/>
    <col min="6" max="6" width="16.53125" style="1" hidden="1" customWidth="1"/>
    <col min="7" max="7" width="1.86328125" style="1" customWidth="1"/>
    <col min="8" max="8" width="16.53125" style="1" customWidth="1"/>
    <col min="9" max="9" width="17" style="1" customWidth="1"/>
    <col min="10" max="10" width="16.53125" style="1" hidden="1" customWidth="1"/>
    <col min="11" max="11" width="1.86328125" style="1" customWidth="1"/>
    <col min="12" max="13" width="16.53125" style="1" customWidth="1"/>
    <col min="14" max="14" width="0" style="1" hidden="1" customWidth="1"/>
    <col min="15" max="15" width="9.1328125" style="1"/>
    <col min="16" max="19" width="10.46484375" style="1" bestFit="1" customWidth="1"/>
    <col min="20" max="16384" width="9.1328125" style="1"/>
  </cols>
  <sheetData>
    <row r="1" spans="1:32" ht="18" x14ac:dyDescent="0.4">
      <c r="A1" s="17"/>
      <c r="B1" s="17"/>
      <c r="C1" s="17"/>
      <c r="E1" s="17"/>
      <c r="F1" s="17"/>
      <c r="G1" s="17"/>
      <c r="H1" s="17"/>
      <c r="I1" s="17"/>
      <c r="J1" s="2"/>
      <c r="K1" s="17"/>
      <c r="L1" s="2"/>
      <c r="M1" s="2"/>
      <c r="N1" s="3"/>
      <c r="O1" s="3"/>
      <c r="P1" s="3"/>
      <c r="Q1" s="3"/>
      <c r="R1" s="3"/>
      <c r="S1" s="3"/>
      <c r="T1" s="3"/>
      <c r="U1" s="3"/>
      <c r="V1" s="3"/>
      <c r="W1" s="3"/>
      <c r="X1" s="3"/>
      <c r="Y1" s="3"/>
      <c r="Z1" s="3"/>
      <c r="AA1" s="3"/>
      <c r="AB1" s="3"/>
      <c r="AC1" s="3"/>
      <c r="AD1" s="3"/>
      <c r="AE1" s="3"/>
    </row>
    <row r="2" spans="1:32" s="17" customFormat="1" ht="15" x14ac:dyDescent="0.4">
      <c r="A2" s="356"/>
      <c r="B2" s="357"/>
      <c r="C2" s="357"/>
      <c r="D2" s="357"/>
      <c r="E2" s="357"/>
      <c r="F2" s="357"/>
      <c r="G2" s="357"/>
      <c r="H2" s="357"/>
      <c r="I2" s="357"/>
      <c r="J2" s="357"/>
    </row>
    <row r="3" spans="1:32" ht="14.25" x14ac:dyDescent="0.35">
      <c r="A3" s="366"/>
      <c r="B3" s="366"/>
      <c r="C3" s="366"/>
      <c r="D3" s="366"/>
      <c r="E3" s="366"/>
      <c r="F3" s="81"/>
      <c r="G3" s="21"/>
      <c r="H3" s="81"/>
      <c r="I3" s="81"/>
      <c r="J3" s="81"/>
      <c r="K3" s="21"/>
      <c r="L3" s="81"/>
      <c r="M3" s="81"/>
      <c r="N3" s="3"/>
      <c r="O3" s="3"/>
      <c r="P3" s="3"/>
      <c r="Q3" s="3"/>
      <c r="R3" s="3"/>
      <c r="S3" s="3"/>
      <c r="T3" s="3"/>
      <c r="U3" s="3"/>
      <c r="V3" s="3"/>
      <c r="W3" s="3"/>
      <c r="X3" s="3"/>
      <c r="Y3" s="3"/>
      <c r="Z3" s="3"/>
      <c r="AA3" s="3"/>
      <c r="AB3" s="3"/>
      <c r="AC3" s="3"/>
      <c r="AD3" s="3"/>
      <c r="AE3" s="3"/>
    </row>
    <row r="4" spans="1:32" ht="83.25" customHeight="1" x14ac:dyDescent="0.35">
      <c r="A4" s="370" t="s">
        <v>79</v>
      </c>
      <c r="B4" s="370"/>
      <c r="C4" s="370"/>
      <c r="D4" s="370"/>
      <c r="E4" s="370"/>
      <c r="F4" s="370"/>
      <c r="G4" s="370"/>
      <c r="H4" s="370"/>
      <c r="I4" s="370"/>
      <c r="J4" s="370"/>
      <c r="K4" s="370"/>
      <c r="L4" s="370"/>
      <c r="M4" s="370"/>
      <c r="N4" s="3"/>
      <c r="O4" s="3"/>
      <c r="P4" s="3"/>
      <c r="Q4" s="3"/>
      <c r="R4" s="3"/>
      <c r="S4" s="3"/>
      <c r="T4" s="3"/>
      <c r="U4" s="3"/>
      <c r="V4" s="3"/>
      <c r="W4" s="3"/>
      <c r="X4" s="3"/>
      <c r="Y4" s="3"/>
      <c r="Z4" s="3"/>
      <c r="AA4" s="3"/>
      <c r="AB4" s="3"/>
      <c r="AC4" s="3"/>
      <c r="AD4" s="3"/>
      <c r="AE4" s="3"/>
    </row>
    <row r="5" spans="1:32" ht="27" customHeight="1" x14ac:dyDescent="0.35">
      <c r="A5" s="369" t="s">
        <v>93</v>
      </c>
      <c r="B5" s="369"/>
      <c r="C5" s="369"/>
      <c r="D5" s="369"/>
      <c r="E5" s="369"/>
      <c r="F5" s="369"/>
      <c r="G5" s="369"/>
      <c r="H5" s="369"/>
      <c r="I5" s="369"/>
      <c r="J5" s="369"/>
      <c r="K5" s="369"/>
      <c r="L5" s="369"/>
      <c r="M5" s="369"/>
      <c r="N5" s="3"/>
      <c r="O5" s="3"/>
      <c r="P5" s="3"/>
      <c r="Q5" s="3"/>
      <c r="R5" s="3"/>
      <c r="S5" s="3"/>
      <c r="T5" s="3"/>
      <c r="U5" s="3"/>
      <c r="V5" s="3"/>
      <c r="W5" s="3"/>
      <c r="X5" s="3"/>
      <c r="Y5" s="3"/>
      <c r="Z5" s="3"/>
      <c r="AA5" s="3"/>
      <c r="AB5" s="3"/>
      <c r="AC5" s="3"/>
      <c r="AD5" s="3"/>
      <c r="AE5" s="3"/>
    </row>
    <row r="6" spans="1:32" s="6" customFormat="1" ht="15" customHeight="1" x14ac:dyDescent="0.4">
      <c r="A6" s="4"/>
      <c r="B6" s="358" t="s">
        <v>2</v>
      </c>
      <c r="C6" s="358"/>
      <c r="D6" s="358"/>
      <c r="E6" s="358"/>
      <c r="F6" s="157"/>
      <c r="G6" s="20"/>
      <c r="H6" s="359" t="s">
        <v>3</v>
      </c>
      <c r="I6" s="360"/>
      <c r="J6" s="22"/>
      <c r="K6" s="20"/>
      <c r="L6" s="359" t="s">
        <v>4</v>
      </c>
      <c r="M6" s="360"/>
      <c r="N6" s="22"/>
      <c r="O6" s="5"/>
      <c r="P6" s="5"/>
      <c r="Q6" s="5"/>
      <c r="R6" s="5"/>
      <c r="S6" s="5"/>
      <c r="T6" s="5"/>
      <c r="U6" s="5"/>
      <c r="V6" s="5"/>
      <c r="W6" s="5"/>
      <c r="X6" s="5"/>
      <c r="Y6" s="5"/>
      <c r="Z6" s="5"/>
      <c r="AA6" s="5"/>
      <c r="AB6" s="5"/>
      <c r="AC6" s="5"/>
      <c r="AD6" s="5"/>
      <c r="AE6" s="5"/>
      <c r="AF6" s="5"/>
    </row>
    <row r="7" spans="1:32" s="6" customFormat="1" ht="46.5" customHeight="1" x14ac:dyDescent="0.4">
      <c r="A7" s="7"/>
      <c r="B7" s="19" t="s">
        <v>5</v>
      </c>
      <c r="C7" s="19" t="s">
        <v>6</v>
      </c>
      <c r="D7" s="150" t="s">
        <v>7</v>
      </c>
      <c r="E7" s="150" t="s">
        <v>8</v>
      </c>
      <c r="F7" s="19" t="s">
        <v>9</v>
      </c>
      <c r="G7" s="8"/>
      <c r="H7" s="19" t="s">
        <v>10</v>
      </c>
      <c r="I7" s="19" t="s">
        <v>11</v>
      </c>
      <c r="J7" s="19" t="s">
        <v>9</v>
      </c>
      <c r="K7" s="8"/>
      <c r="L7" s="19" t="s">
        <v>12</v>
      </c>
      <c r="M7" s="19" t="s">
        <v>13</v>
      </c>
      <c r="N7" s="19" t="s">
        <v>9</v>
      </c>
      <c r="O7" s="5"/>
      <c r="P7" s="5"/>
      <c r="Q7" s="5"/>
      <c r="R7" s="5"/>
      <c r="S7" s="5"/>
      <c r="T7" s="5"/>
      <c r="U7" s="5"/>
      <c r="V7" s="5"/>
      <c r="W7" s="5"/>
      <c r="X7" s="5"/>
      <c r="Y7" s="5"/>
      <c r="Z7" s="5"/>
      <c r="AA7" s="5"/>
      <c r="AB7" s="5"/>
      <c r="AC7" s="5"/>
      <c r="AD7" s="5"/>
      <c r="AE7" s="5"/>
      <c r="AF7" s="5"/>
    </row>
    <row r="8" spans="1:32" s="6" customFormat="1" ht="15" customHeight="1" x14ac:dyDescent="0.4">
      <c r="A8" s="350" t="s">
        <v>14</v>
      </c>
      <c r="B8" s="210"/>
      <c r="C8" s="210"/>
      <c r="D8" s="212"/>
      <c r="E8" s="212"/>
      <c r="F8" s="213"/>
      <c r="G8" s="211"/>
      <c r="H8" s="210"/>
      <c r="I8" s="210"/>
      <c r="J8" s="210"/>
      <c r="K8" s="211"/>
      <c r="L8" s="210"/>
      <c r="M8" s="210"/>
      <c r="N8" s="25"/>
      <c r="O8" s="5"/>
      <c r="P8" s="5"/>
      <c r="Q8" s="5"/>
      <c r="R8" s="5"/>
      <c r="S8" s="5"/>
      <c r="T8" s="5"/>
      <c r="U8" s="5"/>
      <c r="V8" s="5"/>
      <c r="W8" s="5"/>
      <c r="X8" s="5"/>
      <c r="Y8" s="5"/>
      <c r="Z8" s="5"/>
      <c r="AA8" s="5"/>
      <c r="AB8" s="5"/>
      <c r="AC8" s="5"/>
      <c r="AD8" s="5"/>
      <c r="AE8" s="5"/>
      <c r="AF8" s="5"/>
    </row>
    <row r="9" spans="1:32" s="6" customFormat="1" ht="15" customHeight="1" x14ac:dyDescent="0.4">
      <c r="A9" s="354" t="s">
        <v>95</v>
      </c>
      <c r="B9" s="214"/>
      <c r="C9" s="214"/>
      <c r="D9" s="70"/>
      <c r="E9" s="70"/>
      <c r="F9" s="213"/>
      <c r="G9" s="211"/>
      <c r="H9" s="210"/>
      <c r="I9" s="210"/>
      <c r="J9" s="210"/>
      <c r="K9" s="211"/>
      <c r="L9" s="210"/>
      <c r="M9" s="210"/>
      <c r="N9" s="25"/>
      <c r="O9" s="5"/>
      <c r="P9" s="5"/>
      <c r="Q9" s="5"/>
      <c r="R9" s="5"/>
      <c r="S9" s="5"/>
      <c r="T9" s="5"/>
      <c r="U9" s="5"/>
      <c r="V9" s="5"/>
      <c r="W9" s="5"/>
      <c r="X9" s="5"/>
      <c r="Y9" s="5"/>
      <c r="Z9" s="5"/>
      <c r="AA9" s="5"/>
      <c r="AB9" s="5"/>
      <c r="AC9" s="5"/>
      <c r="AD9" s="5"/>
      <c r="AE9" s="5"/>
      <c r="AF9" s="5"/>
    </row>
    <row r="10" spans="1:32" s="10" customFormat="1" ht="15" customHeight="1" x14ac:dyDescent="0.4">
      <c r="A10" s="349" t="s">
        <v>88</v>
      </c>
      <c r="B10" s="220"/>
      <c r="C10" s="220"/>
      <c r="D10" s="67"/>
      <c r="E10" s="67">
        <f>+C10-D10</f>
        <v>0</v>
      </c>
      <c r="F10" s="223"/>
      <c r="G10" s="221"/>
      <c r="H10" s="222"/>
      <c r="I10" s="222"/>
      <c r="J10" s="224"/>
      <c r="K10" s="221"/>
      <c r="L10" s="222"/>
      <c r="M10" s="222"/>
      <c r="N10" s="23"/>
      <c r="O10" s="9"/>
      <c r="P10" s="9"/>
      <c r="Q10" s="9"/>
      <c r="R10" s="9"/>
      <c r="S10" s="9"/>
      <c r="T10" s="9"/>
      <c r="U10" s="9"/>
      <c r="V10" s="9"/>
      <c r="W10" s="9"/>
      <c r="X10" s="9"/>
      <c r="Y10" s="9"/>
      <c r="Z10" s="9"/>
      <c r="AA10" s="9"/>
      <c r="AB10" s="9"/>
      <c r="AC10" s="9"/>
      <c r="AD10" s="9"/>
      <c r="AE10" s="9"/>
      <c r="AF10" s="9"/>
    </row>
    <row r="11" spans="1:32" s="31" customFormat="1" ht="15" customHeight="1" x14ac:dyDescent="0.4">
      <c r="A11" s="60" t="s">
        <v>89</v>
      </c>
      <c r="B11" s="158">
        <f>SUM(B10:B10)</f>
        <v>0</v>
      </c>
      <c r="C11" s="158">
        <f>SUM(C10:C10)</f>
        <v>0</v>
      </c>
      <c r="D11" s="282">
        <f>SUM(D10:D10)</f>
        <v>0</v>
      </c>
      <c r="E11" s="282">
        <f>SUM(E10:E10)</f>
        <v>0</v>
      </c>
      <c r="F11" s="200">
        <f>SUM(F10:F10)</f>
        <v>0</v>
      </c>
      <c r="G11" s="225"/>
      <c r="H11" s="201">
        <f>SUM(H10:H10)</f>
        <v>0</v>
      </c>
      <c r="I11" s="201">
        <f>SUM(I10:I10)</f>
        <v>0</v>
      </c>
      <c r="J11" s="199">
        <f>SUM(J10:J10)</f>
        <v>0</v>
      </c>
      <c r="K11" s="225"/>
      <c r="L11" s="201">
        <f>SUM(L10:L10)</f>
        <v>0</v>
      </c>
      <c r="M11" s="201">
        <f>SUM(M10:M10)</f>
        <v>0</v>
      </c>
      <c r="N11" s="165"/>
      <c r="O11" s="30"/>
      <c r="P11" s="30"/>
      <c r="Q11" s="30"/>
      <c r="R11" s="30"/>
      <c r="S11" s="30"/>
      <c r="T11" s="30"/>
      <c r="U11" s="30"/>
      <c r="V11" s="30"/>
      <c r="W11" s="30"/>
      <c r="X11" s="30"/>
      <c r="Y11" s="30"/>
      <c r="Z11" s="30"/>
      <c r="AA11" s="30"/>
      <c r="AB11" s="30"/>
      <c r="AC11" s="30"/>
      <c r="AD11" s="30"/>
      <c r="AE11" s="30"/>
      <c r="AF11" s="30"/>
    </row>
    <row r="12" spans="1:32" s="10" customFormat="1" ht="15" customHeight="1" x14ac:dyDescent="0.4">
      <c r="A12" s="349"/>
      <c r="B12" s="214"/>
      <c r="C12" s="214"/>
      <c r="D12" s="70"/>
      <c r="E12" s="70"/>
      <c r="F12" s="213"/>
      <c r="G12" s="225"/>
      <c r="H12" s="227"/>
      <c r="I12" s="227"/>
      <c r="J12" s="227"/>
      <c r="K12" s="225"/>
      <c r="L12" s="227"/>
      <c r="M12" s="227"/>
      <c r="N12" s="25"/>
      <c r="O12" s="9"/>
      <c r="P12" s="30"/>
      <c r="Q12" s="30"/>
      <c r="R12" s="30"/>
      <c r="S12" s="30"/>
      <c r="T12" s="9"/>
      <c r="U12" s="9"/>
      <c r="V12" s="9"/>
      <c r="W12" s="9"/>
      <c r="X12" s="9"/>
      <c r="Y12" s="9"/>
      <c r="Z12" s="9"/>
      <c r="AA12" s="9"/>
      <c r="AB12" s="9"/>
      <c r="AC12" s="9"/>
      <c r="AD12" s="9"/>
      <c r="AE12" s="9"/>
      <c r="AF12" s="9"/>
    </row>
    <row r="13" spans="1:32" s="6" customFormat="1" ht="15.75" x14ac:dyDescent="0.4">
      <c r="A13" s="350" t="s">
        <v>34</v>
      </c>
      <c r="B13" s="214"/>
      <c r="C13" s="214"/>
      <c r="D13" s="70"/>
      <c r="E13" s="70"/>
      <c r="F13" s="213"/>
      <c r="G13" s="225"/>
      <c r="H13" s="227"/>
      <c r="I13" s="227"/>
      <c r="J13" s="227"/>
      <c r="K13" s="225"/>
      <c r="L13" s="227"/>
      <c r="M13" s="227"/>
      <c r="N13" s="25"/>
      <c r="O13" s="5"/>
      <c r="P13" s="30"/>
      <c r="Q13" s="30"/>
      <c r="R13" s="30"/>
      <c r="S13" s="30"/>
      <c r="T13" s="5"/>
      <c r="U13" s="5"/>
      <c r="V13" s="5"/>
      <c r="W13" s="5"/>
      <c r="X13" s="5"/>
      <c r="Y13" s="5"/>
      <c r="Z13" s="5"/>
      <c r="AA13" s="5"/>
      <c r="AB13" s="5"/>
      <c r="AC13" s="5"/>
      <c r="AD13" s="5"/>
      <c r="AE13" s="5"/>
      <c r="AF13" s="5"/>
    </row>
    <row r="14" spans="1:32" s="12" customFormat="1" ht="15" customHeight="1" x14ac:dyDescent="0.4">
      <c r="A14" s="58" t="s">
        <v>35</v>
      </c>
      <c r="B14" s="214"/>
      <c r="C14" s="214"/>
      <c r="D14" s="70"/>
      <c r="E14" s="70"/>
      <c r="F14" s="213"/>
      <c r="G14" s="225"/>
      <c r="H14" s="227"/>
      <c r="I14" s="227"/>
      <c r="J14" s="227"/>
      <c r="K14" s="225"/>
      <c r="L14" s="227"/>
      <c r="M14" s="227"/>
      <c r="N14" s="25"/>
      <c r="O14" s="11"/>
      <c r="P14" s="30"/>
      <c r="Q14" s="30"/>
      <c r="R14" s="30"/>
      <c r="S14" s="30"/>
      <c r="T14" s="11"/>
      <c r="U14" s="11"/>
      <c r="V14" s="11"/>
      <c r="W14" s="11"/>
      <c r="X14" s="11"/>
      <c r="Y14" s="11"/>
      <c r="Z14" s="11"/>
      <c r="AA14" s="11"/>
      <c r="AB14" s="11"/>
      <c r="AC14" s="11"/>
      <c r="AD14" s="11"/>
      <c r="AE14" s="11"/>
      <c r="AF14" s="11"/>
    </row>
    <row r="15" spans="1:32" s="14" customFormat="1" ht="15" customHeight="1" x14ac:dyDescent="0.4">
      <c r="A15" s="349" t="s">
        <v>36</v>
      </c>
      <c r="B15" s="214"/>
      <c r="C15" s="214"/>
      <c r="D15" s="70"/>
      <c r="E15" s="70">
        <f t="shared" ref="E15:E29" si="0">+C15-D15</f>
        <v>0</v>
      </c>
      <c r="F15" s="229"/>
      <c r="G15" s="225"/>
      <c r="H15" s="228"/>
      <c r="I15" s="228"/>
      <c r="J15" s="230"/>
      <c r="K15" s="225"/>
      <c r="L15" s="228"/>
      <c r="M15" s="228"/>
      <c r="N15" s="23"/>
      <c r="O15" s="13"/>
      <c r="P15" s="30"/>
      <c r="Q15" s="30"/>
      <c r="R15" s="30"/>
      <c r="S15" s="30"/>
      <c r="T15" s="13"/>
      <c r="U15" s="13"/>
      <c r="V15" s="13"/>
      <c r="W15" s="13"/>
      <c r="X15" s="13"/>
      <c r="Y15" s="13"/>
      <c r="Z15" s="13"/>
      <c r="AA15" s="13"/>
      <c r="AB15" s="13"/>
      <c r="AC15" s="13"/>
      <c r="AD15" s="13"/>
      <c r="AE15" s="13"/>
      <c r="AF15" s="13"/>
    </row>
    <row r="16" spans="1:32" s="14" customFormat="1" ht="15" customHeight="1" x14ac:dyDescent="0.4">
      <c r="A16" s="349" t="s">
        <v>37</v>
      </c>
      <c r="B16" s="220"/>
      <c r="C16" s="220"/>
      <c r="D16" s="67"/>
      <c r="E16" s="67">
        <f t="shared" si="0"/>
        <v>0</v>
      </c>
      <c r="F16" s="223"/>
      <c r="G16" s="225"/>
      <c r="H16" s="222"/>
      <c r="I16" s="222"/>
      <c r="J16" s="226"/>
      <c r="K16" s="225"/>
      <c r="L16" s="222"/>
      <c r="M16" s="222"/>
      <c r="N16" s="23"/>
      <c r="O16" s="13"/>
      <c r="P16" s="30"/>
      <c r="Q16" s="30"/>
      <c r="R16" s="30"/>
      <c r="S16" s="30"/>
      <c r="T16" s="13"/>
      <c r="U16" s="13"/>
      <c r="V16" s="13"/>
      <c r="W16" s="13"/>
      <c r="X16" s="13"/>
      <c r="Y16" s="13"/>
      <c r="Z16" s="13"/>
      <c r="AA16" s="13"/>
      <c r="AB16" s="13"/>
      <c r="AC16" s="13"/>
      <c r="AD16" s="13"/>
      <c r="AE16" s="13"/>
      <c r="AF16" s="13"/>
    </row>
    <row r="17" spans="1:32" s="14" customFormat="1" ht="15" customHeight="1" x14ac:dyDescent="0.4">
      <c r="A17" s="349" t="s">
        <v>38</v>
      </c>
      <c r="B17" s="220"/>
      <c r="C17" s="220"/>
      <c r="D17" s="67"/>
      <c r="E17" s="67">
        <f t="shared" si="0"/>
        <v>0</v>
      </c>
      <c r="F17" s="223"/>
      <c r="G17" s="225"/>
      <c r="H17" s="222"/>
      <c r="I17" s="222"/>
      <c r="J17" s="226"/>
      <c r="K17" s="225"/>
      <c r="L17" s="222"/>
      <c r="M17" s="222"/>
      <c r="N17" s="23"/>
      <c r="O17" s="13"/>
      <c r="P17" s="30"/>
      <c r="Q17" s="30"/>
      <c r="R17" s="30"/>
      <c r="S17" s="30"/>
      <c r="T17" s="13"/>
      <c r="U17" s="13"/>
      <c r="V17" s="13"/>
      <c r="W17" s="13"/>
      <c r="X17" s="13"/>
      <c r="Y17" s="13"/>
      <c r="Z17" s="13"/>
      <c r="AA17" s="13"/>
      <c r="AB17" s="13"/>
      <c r="AC17" s="13"/>
      <c r="AD17" s="13"/>
      <c r="AE17" s="13"/>
      <c r="AF17" s="13"/>
    </row>
    <row r="18" spans="1:32" s="14" customFormat="1" ht="15" customHeight="1" x14ac:dyDescent="0.4">
      <c r="A18" s="349" t="s">
        <v>39</v>
      </c>
      <c r="B18" s="220"/>
      <c r="C18" s="220"/>
      <c r="D18" s="67"/>
      <c r="E18" s="67">
        <f t="shared" si="0"/>
        <v>0</v>
      </c>
      <c r="F18" s="223"/>
      <c r="G18" s="225"/>
      <c r="H18" s="222"/>
      <c r="I18" s="222"/>
      <c r="J18" s="226"/>
      <c r="K18" s="225"/>
      <c r="L18" s="222"/>
      <c r="M18" s="222"/>
      <c r="N18" s="23"/>
      <c r="O18" s="13"/>
      <c r="P18" s="30"/>
      <c r="Q18" s="30"/>
      <c r="R18" s="30"/>
      <c r="S18" s="30"/>
      <c r="T18" s="13"/>
      <c r="U18" s="13"/>
      <c r="V18" s="13"/>
      <c r="W18" s="13"/>
      <c r="X18" s="13"/>
      <c r="Y18" s="13"/>
      <c r="Z18" s="13"/>
      <c r="AA18" s="13"/>
      <c r="AB18" s="13"/>
      <c r="AC18" s="13"/>
      <c r="AD18" s="13"/>
      <c r="AE18" s="13"/>
      <c r="AF18" s="13"/>
    </row>
    <row r="19" spans="1:32" s="14" customFormat="1" ht="15" customHeight="1" x14ac:dyDescent="0.4">
      <c r="A19" s="349" t="s">
        <v>40</v>
      </c>
      <c r="B19" s="220"/>
      <c r="C19" s="220"/>
      <c r="D19" s="67"/>
      <c r="E19" s="67">
        <f t="shared" si="0"/>
        <v>0</v>
      </c>
      <c r="F19" s="223"/>
      <c r="G19" s="225"/>
      <c r="H19" s="222"/>
      <c r="I19" s="222"/>
      <c r="J19" s="226"/>
      <c r="K19" s="225"/>
      <c r="L19" s="222"/>
      <c r="M19" s="222"/>
      <c r="N19" s="23"/>
      <c r="O19" s="13"/>
      <c r="P19" s="30"/>
      <c r="Q19" s="30"/>
      <c r="R19" s="30"/>
      <c r="S19" s="30"/>
      <c r="T19" s="13"/>
      <c r="U19" s="13"/>
      <c r="V19" s="13"/>
      <c r="W19" s="13"/>
      <c r="X19" s="13"/>
      <c r="Y19" s="13"/>
      <c r="Z19" s="13"/>
      <c r="AA19" s="13"/>
      <c r="AB19" s="13"/>
      <c r="AC19" s="13"/>
      <c r="AD19" s="13"/>
      <c r="AE19" s="13"/>
      <c r="AF19" s="13"/>
    </row>
    <row r="20" spans="1:32" s="14" customFormat="1" ht="15" customHeight="1" x14ac:dyDescent="0.4">
      <c r="A20" s="349" t="s">
        <v>41</v>
      </c>
      <c r="B20" s="220"/>
      <c r="C20" s="220"/>
      <c r="D20" s="67"/>
      <c r="E20" s="67">
        <f t="shared" si="0"/>
        <v>0</v>
      </c>
      <c r="F20" s="223"/>
      <c r="G20" s="225"/>
      <c r="H20" s="222"/>
      <c r="I20" s="222"/>
      <c r="J20" s="226"/>
      <c r="K20" s="225"/>
      <c r="L20" s="222"/>
      <c r="M20" s="222"/>
      <c r="N20" s="23"/>
      <c r="O20" s="13"/>
      <c r="P20" s="30"/>
      <c r="Q20" s="30"/>
      <c r="R20" s="30"/>
      <c r="S20" s="30"/>
      <c r="T20" s="13"/>
      <c r="U20" s="13"/>
      <c r="V20" s="13"/>
      <c r="W20" s="13"/>
      <c r="X20" s="13"/>
      <c r="Y20" s="13"/>
      <c r="Z20" s="13"/>
      <c r="AA20" s="13"/>
      <c r="AB20" s="13"/>
      <c r="AC20" s="13"/>
      <c r="AD20" s="13"/>
      <c r="AE20" s="13"/>
      <c r="AF20" s="13"/>
    </row>
    <row r="21" spans="1:32" s="14" customFormat="1" ht="15" customHeight="1" x14ac:dyDescent="0.4">
      <c r="A21" s="349" t="s">
        <v>42</v>
      </c>
      <c r="B21" s="220"/>
      <c r="C21" s="220"/>
      <c r="D21" s="67"/>
      <c r="E21" s="67">
        <f t="shared" si="0"/>
        <v>0</v>
      </c>
      <c r="F21" s="223"/>
      <c r="G21" s="225"/>
      <c r="H21" s="222"/>
      <c r="I21" s="222"/>
      <c r="J21" s="226"/>
      <c r="K21" s="225"/>
      <c r="L21" s="222"/>
      <c r="M21" s="222"/>
      <c r="N21" s="23"/>
      <c r="O21" s="13"/>
      <c r="P21" s="30"/>
      <c r="Q21" s="30"/>
      <c r="R21" s="30"/>
      <c r="S21" s="30"/>
      <c r="T21" s="13"/>
      <c r="U21" s="13"/>
      <c r="V21" s="13"/>
      <c r="W21" s="13"/>
      <c r="X21" s="13"/>
      <c r="Y21" s="13"/>
      <c r="Z21" s="13"/>
      <c r="AA21" s="13"/>
      <c r="AB21" s="13"/>
      <c r="AC21" s="13"/>
      <c r="AD21" s="13"/>
      <c r="AE21" s="13"/>
      <c r="AF21" s="13"/>
    </row>
    <row r="22" spans="1:32" s="14" customFormat="1" ht="15" customHeight="1" x14ac:dyDescent="0.4">
      <c r="A22" s="349" t="s">
        <v>43</v>
      </c>
      <c r="B22" s="220"/>
      <c r="C22" s="220"/>
      <c r="D22" s="67"/>
      <c r="E22" s="67">
        <f t="shared" si="0"/>
        <v>0</v>
      </c>
      <c r="F22" s="223"/>
      <c r="G22" s="225"/>
      <c r="H22" s="232"/>
      <c r="I22" s="232"/>
      <c r="J22" s="226"/>
      <c r="K22" s="225"/>
      <c r="L22" s="232"/>
      <c r="M22" s="232"/>
      <c r="N22" s="23"/>
      <c r="O22" s="13"/>
      <c r="P22" s="30"/>
      <c r="Q22" s="30"/>
      <c r="R22" s="30"/>
      <c r="S22" s="30"/>
      <c r="T22" s="13"/>
      <c r="U22" s="13"/>
      <c r="V22" s="13"/>
      <c r="W22" s="13"/>
      <c r="X22" s="13"/>
      <c r="Y22" s="13"/>
      <c r="Z22" s="13"/>
      <c r="AA22" s="13"/>
      <c r="AB22" s="13"/>
      <c r="AC22" s="13"/>
      <c r="AD22" s="13"/>
      <c r="AE22" s="13"/>
      <c r="AF22" s="13"/>
    </row>
    <row r="23" spans="1:32" s="14" customFormat="1" ht="15" customHeight="1" x14ac:dyDescent="0.4">
      <c r="A23" s="62" t="s">
        <v>44</v>
      </c>
      <c r="B23" s="220"/>
      <c r="C23" s="220"/>
      <c r="D23" s="283"/>
      <c r="E23" s="67">
        <f t="shared" si="0"/>
        <v>0</v>
      </c>
      <c r="F23" s="203">
        <f>(_xlfn.IFNA(VLOOKUP($A15,'Benefits Drivers'!$A$6:$F$13,4,FALSE)*F$15,0))+(_xlfn.IFNA(VLOOKUP($A16,'Benefits Drivers'!$A$6:$F$13,4,FALSE)*F$16,0))+(_xlfn.IFNA(VLOOKUP($A17,'Benefits Drivers'!$A$6:$F$13,4,FALSE)*F$17,0))+(_xlfn.IFNA(VLOOKUP($A18,'Benefits Drivers'!$A$6:$F$13,4,FALSE)*F$18,0))+(_xlfn.IFNA(VLOOKUP($A19,'Benefits Drivers'!$A$6:$F$13,4,FALSE)*F$19,0))+(_xlfn.IFNA(VLOOKUP($A21,'Benefits Drivers'!$A$6:$F$13,4,FALSE)*F$21,0))+(_xlfn.IFNA(VLOOKUP($A22,'Benefits Drivers'!$A$6:$F$13,4,FALSE)*F$22,0))+(_xlfn.IFNA(VLOOKUP($A20,'Benefits Drivers'!$A$6:$F$13,4,FALSE)*F$20,0))</f>
        <v>0</v>
      </c>
      <c r="G23" s="225"/>
      <c r="H23" s="169">
        <f>(_xlfn.IFNA(VLOOKUP($A15,'Benefits Drivers'!$A$6:$F$13,3,FALSE)*H$15,0))+(_xlfn.IFNA(VLOOKUP($A16,'Benefits Drivers'!$A$6:$F$13,3,FALSE)*H$16,0))+(_xlfn.IFNA(VLOOKUP($A17,'Benefits Drivers'!$A$6:$F$13,3,FALSE)*H$17,0))+(_xlfn.IFNA(VLOOKUP($A18,'Benefits Drivers'!$A$6:$F$13,3,FALSE)*H$18,0))+(_xlfn.IFNA(VLOOKUP($A19,'Benefits Drivers'!$A$6:$F$13,3,FALSE)*H$19,0))+(_xlfn.IFNA(VLOOKUP($A21,'Benefits Drivers'!$A$6:$F$13,3,FALSE)*H$21,0))+(_xlfn.IFNA(VLOOKUP($A22,'Benefits Drivers'!$A$6:$F$13,3,FALSE)*H$22,0))+(_xlfn.IFNA(VLOOKUP($A20,'Benefits Drivers'!$A$6:$F$13,3,FALSE)*H$20,0))</f>
        <v>0</v>
      </c>
      <c r="I23" s="169">
        <f>(_xlfn.IFNA(VLOOKUP($A15,'Benefits Drivers'!$A$6:$F$13,4,FALSE)*I$15,0))+(_xlfn.IFNA(VLOOKUP($A16,'Benefits Drivers'!$A$6:$F$13,4,FALSE)*I$16,0))+(_xlfn.IFNA(VLOOKUP($A17,'Benefits Drivers'!$A$6:$F$13,4,FALSE)*I$17,0))+(_xlfn.IFNA(VLOOKUP($A18,'Benefits Drivers'!$A$6:$F$13,4,FALSE)*I$18,0))+(_xlfn.IFNA(VLOOKUP($A19,'Benefits Drivers'!$A$6:$F$13,4,FALSE)*I$19,0))+(_xlfn.IFNA(VLOOKUP($A21,'Benefits Drivers'!$A$6:$F$13,4,FALSE)*I$21,0))+(_xlfn.IFNA(VLOOKUP($A22,'Benefits Drivers'!$A$6:$F$13,4,FALSE)*I$22,0))+(_xlfn.IFNA(VLOOKUP($A20,'Benefits Drivers'!$A$6:$F$13,4,FALSE)*I$20,0))</f>
        <v>0</v>
      </c>
      <c r="J23" s="167"/>
      <c r="K23" s="225"/>
      <c r="L23" s="169">
        <f>(_xlfn.IFNA(VLOOKUP($A15,'Benefits Drivers'!$A$6:$F$13,5,FALSE)*L$15,0))+(_xlfn.IFNA(VLOOKUP($A16,'Benefits Drivers'!$A$6:$F$13,5,FALSE)*L$16,0))+(_xlfn.IFNA(VLOOKUP($A17,'Benefits Drivers'!$A$6:$F$13,5,FALSE)*L$17,0))+(_xlfn.IFNA(VLOOKUP($A18,'Benefits Drivers'!$A$6:$F$13,5,FALSE)*L$18,0))+(_xlfn.IFNA(VLOOKUP($A19,'Benefits Drivers'!$A$6:$F$13,5,FALSE)*L$19,0))+(_xlfn.IFNA(VLOOKUP($A21,'Benefits Drivers'!$A$6:$F$13,5,FALSE)*L$21,0))+(_xlfn.IFNA(VLOOKUP($A22,'Benefits Drivers'!$A$6:$F$13,5,FALSE)*L$22,0))+(_xlfn.IFNA(VLOOKUP($A20,'Benefits Drivers'!$A$6:$F$13,5,FALSE)*L$20,0))</f>
        <v>0</v>
      </c>
      <c r="M23" s="169">
        <f>(_xlfn.IFNA(VLOOKUP($A15,'Benefits Drivers'!$A$6:$F$13,6,FALSE)*M$15,0))+(_xlfn.IFNA(VLOOKUP($A16,'Benefits Drivers'!$A$6:$F$13,6,FALSE)*M$16,0))+(_xlfn.IFNA(VLOOKUP($A17,'Benefits Drivers'!$A$6:$F$13,6,FALSE)*M$17,0))+(_xlfn.IFNA(VLOOKUP($A18,'Benefits Drivers'!$A$6:$F$13,6,FALSE)*M$18,0))+(_xlfn.IFNA(VLOOKUP($A19,'Benefits Drivers'!$A$6:$F$13,6,FALSE)*M$19,0))+(_xlfn.IFNA(VLOOKUP($A21,'Benefits Drivers'!$A$6:$F$13,6,FALSE)*M$21,0))+(_xlfn.IFNA(VLOOKUP($A22,'Benefits Drivers'!$A$6:$F$13,6,FALSE)*M$22,0))+(_xlfn.IFNA(VLOOKUP($A20,'Benefits Drivers'!$A$6:$F$13,6,FALSE)*M$20,0))</f>
        <v>0</v>
      </c>
      <c r="N23" s="29"/>
      <c r="O23" s="13"/>
      <c r="P23" s="30"/>
      <c r="Q23" s="30"/>
      <c r="R23" s="30"/>
      <c r="S23" s="30"/>
      <c r="T23" s="13"/>
      <c r="U23" s="13"/>
      <c r="V23" s="13"/>
      <c r="W23" s="13"/>
      <c r="X23" s="13"/>
      <c r="Y23" s="13"/>
      <c r="Z23" s="13"/>
      <c r="AA23" s="13"/>
      <c r="AB23" s="13"/>
      <c r="AC23" s="13"/>
      <c r="AD23" s="13"/>
      <c r="AE23" s="13"/>
      <c r="AF23" s="13"/>
    </row>
    <row r="24" spans="1:32" s="16" customFormat="1" ht="15" customHeight="1" x14ac:dyDescent="0.4">
      <c r="A24" s="160" t="s">
        <v>45</v>
      </c>
      <c r="B24" s="161">
        <f>SUM(B15:B23)</f>
        <v>0</v>
      </c>
      <c r="C24" s="161">
        <f>SUM(C15:C23)</f>
        <v>0</v>
      </c>
      <c r="D24" s="284">
        <f t="shared" ref="D24:M24" si="1">SUM(D15:D23)</f>
        <v>0</v>
      </c>
      <c r="E24" s="284">
        <f t="shared" si="0"/>
        <v>0</v>
      </c>
      <c r="F24" s="202">
        <f>SUM(F15:F23)</f>
        <v>0</v>
      </c>
      <c r="G24" s="225"/>
      <c r="H24" s="168">
        <f t="shared" si="1"/>
        <v>0</v>
      </c>
      <c r="I24" s="168">
        <f t="shared" si="1"/>
        <v>0</v>
      </c>
      <c r="J24" s="166">
        <f t="shared" si="1"/>
        <v>0</v>
      </c>
      <c r="K24" s="225"/>
      <c r="L24" s="168">
        <f t="shared" si="1"/>
        <v>0</v>
      </c>
      <c r="M24" s="168">
        <f t="shared" si="1"/>
        <v>0</v>
      </c>
      <c r="N24" s="29"/>
      <c r="O24" s="15"/>
      <c r="P24" s="15"/>
      <c r="Q24" s="15"/>
      <c r="R24" s="15"/>
      <c r="S24" s="15"/>
      <c r="T24" s="15"/>
      <c r="U24" s="15"/>
      <c r="V24" s="15"/>
      <c r="W24" s="15"/>
      <c r="X24" s="15"/>
      <c r="Y24" s="15"/>
      <c r="Z24" s="15"/>
      <c r="AA24" s="15"/>
      <c r="AB24" s="15"/>
      <c r="AC24" s="15"/>
      <c r="AD24" s="15"/>
      <c r="AE24" s="15"/>
      <c r="AF24" s="15"/>
    </row>
    <row r="25" spans="1:32" s="6" customFormat="1" ht="28.5" x14ac:dyDescent="0.4">
      <c r="A25" s="351" t="s">
        <v>46</v>
      </c>
      <c r="B25" s="233"/>
      <c r="C25" s="233"/>
      <c r="D25" s="285"/>
      <c r="E25" s="67">
        <f t="shared" si="0"/>
        <v>0</v>
      </c>
      <c r="F25" s="223"/>
      <c r="G25" s="225"/>
      <c r="H25" s="234"/>
      <c r="I25" s="234"/>
      <c r="J25" s="226"/>
      <c r="K25" s="225"/>
      <c r="L25" s="234"/>
      <c r="M25" s="234"/>
      <c r="N25" s="23"/>
      <c r="O25" s="5"/>
      <c r="P25" s="5"/>
      <c r="Q25" s="5"/>
      <c r="R25" s="5"/>
      <c r="S25" s="5"/>
      <c r="T25" s="5"/>
      <c r="U25" s="5"/>
      <c r="V25" s="5"/>
      <c r="W25" s="5"/>
      <c r="X25" s="5"/>
      <c r="Y25" s="5"/>
      <c r="Z25" s="5"/>
      <c r="AA25" s="5"/>
      <c r="AB25" s="5"/>
      <c r="AC25" s="5"/>
      <c r="AD25" s="5"/>
      <c r="AE25" s="5"/>
      <c r="AF25" s="5"/>
    </row>
    <row r="26" spans="1:32" s="6" customFormat="1" ht="15" customHeight="1" x14ac:dyDescent="0.4">
      <c r="A26" s="63" t="s">
        <v>47</v>
      </c>
      <c r="B26" s="220"/>
      <c r="C26" s="220"/>
      <c r="D26" s="67"/>
      <c r="E26" s="67">
        <f t="shared" si="0"/>
        <v>0</v>
      </c>
      <c r="F26" s="223"/>
      <c r="G26" s="225"/>
      <c r="H26" s="222"/>
      <c r="I26" s="222"/>
      <c r="J26" s="226"/>
      <c r="K26" s="225"/>
      <c r="L26" s="222"/>
      <c r="M26" s="222"/>
      <c r="N26" s="23"/>
      <c r="O26" s="5"/>
      <c r="P26" s="5"/>
      <c r="Q26" s="5"/>
      <c r="R26" s="5"/>
      <c r="S26" s="5"/>
      <c r="T26" s="5"/>
      <c r="U26" s="5"/>
      <c r="V26" s="5"/>
      <c r="W26" s="5"/>
      <c r="X26" s="5"/>
      <c r="Y26" s="5"/>
      <c r="Z26" s="5"/>
      <c r="AA26" s="5"/>
      <c r="AB26" s="5"/>
      <c r="AC26" s="5"/>
      <c r="AD26" s="5"/>
      <c r="AE26" s="5"/>
      <c r="AF26" s="5"/>
    </row>
    <row r="27" spans="1:32" s="6" customFormat="1" ht="15" customHeight="1" x14ac:dyDescent="0.4">
      <c r="A27" s="63" t="s">
        <v>48</v>
      </c>
      <c r="B27" s="220"/>
      <c r="C27" s="220"/>
      <c r="D27" s="67"/>
      <c r="E27" s="67">
        <f t="shared" si="0"/>
        <v>0</v>
      </c>
      <c r="F27" s="223"/>
      <c r="G27" s="225"/>
      <c r="H27" s="222"/>
      <c r="I27" s="222"/>
      <c r="J27" s="226"/>
      <c r="K27" s="225"/>
      <c r="L27" s="222"/>
      <c r="M27" s="222"/>
      <c r="N27" s="23"/>
      <c r="O27" s="5"/>
      <c r="P27" s="5"/>
      <c r="Q27" s="5"/>
      <c r="R27" s="5"/>
      <c r="S27" s="5"/>
      <c r="T27" s="5"/>
      <c r="U27" s="5"/>
      <c r="V27" s="5"/>
      <c r="W27" s="5"/>
      <c r="X27" s="5"/>
      <c r="Y27" s="5"/>
      <c r="Z27" s="5"/>
      <c r="AA27" s="5"/>
      <c r="AB27" s="5"/>
      <c r="AC27" s="5"/>
      <c r="AD27" s="5"/>
      <c r="AE27" s="5"/>
      <c r="AF27" s="5"/>
    </row>
    <row r="28" spans="1:32" s="16" customFormat="1" ht="15.75" x14ac:dyDescent="0.4">
      <c r="A28" s="204" t="s">
        <v>49</v>
      </c>
      <c r="B28" s="158">
        <f>SUM(B24:B27)</f>
        <v>0</v>
      </c>
      <c r="C28" s="158">
        <f>SUM(C24:C27)</f>
        <v>0</v>
      </c>
      <c r="D28" s="286">
        <f>SUM(D24:D27)</f>
        <v>0</v>
      </c>
      <c r="E28" s="314">
        <f t="shared" si="0"/>
        <v>0</v>
      </c>
      <c r="F28" s="206">
        <f>SUM(F24:F27)</f>
        <v>0</v>
      </c>
      <c r="G28" s="225"/>
      <c r="H28" s="201">
        <f>SUM(H24:H27)</f>
        <v>0</v>
      </c>
      <c r="I28" s="201">
        <f>SUM(I24:I27)</f>
        <v>0</v>
      </c>
      <c r="J28" s="208"/>
      <c r="K28" s="225"/>
      <c r="L28" s="201">
        <f>SUM(L24:L27)</f>
        <v>0</v>
      </c>
      <c r="M28" s="201">
        <f>SUM(M24:M27)</f>
        <v>0</v>
      </c>
      <c r="N28" s="165"/>
      <c r="O28" s="15"/>
      <c r="P28" s="15"/>
      <c r="Q28" s="15"/>
      <c r="R28" s="15"/>
      <c r="S28" s="15"/>
      <c r="T28" s="15"/>
      <c r="U28" s="15"/>
      <c r="V28" s="15"/>
      <c r="W28" s="15"/>
      <c r="X28" s="15"/>
      <c r="Y28" s="15"/>
      <c r="Z28" s="15"/>
      <c r="AA28" s="15"/>
      <c r="AB28" s="15"/>
      <c r="AC28" s="15"/>
      <c r="AD28" s="15"/>
      <c r="AE28" s="15"/>
      <c r="AF28" s="15"/>
    </row>
    <row r="29" spans="1:32" s="16" customFormat="1" ht="17.25" customHeight="1" thickBot="1" x14ac:dyDescent="0.45">
      <c r="A29" s="205" t="s">
        <v>75</v>
      </c>
      <c r="B29" s="312">
        <f>+B11-B28</f>
        <v>0</v>
      </c>
      <c r="C29" s="312">
        <f>+C11-C28</f>
        <v>0</v>
      </c>
      <c r="D29" s="288">
        <f>+D11-D28</f>
        <v>0</v>
      </c>
      <c r="E29" s="315">
        <f t="shared" si="0"/>
        <v>0</v>
      </c>
      <c r="F29" s="207">
        <f>+F11-F28</f>
        <v>0</v>
      </c>
      <c r="G29" s="225"/>
      <c r="H29" s="313">
        <f>+H11-H28</f>
        <v>0</v>
      </c>
      <c r="I29" s="313">
        <f>+I11-I28</f>
        <v>0</v>
      </c>
      <c r="J29" s="209"/>
      <c r="K29" s="225"/>
      <c r="L29" s="313">
        <f>+L11-L28</f>
        <v>0</v>
      </c>
      <c r="M29" s="313">
        <f>+M11-M28</f>
        <v>0</v>
      </c>
      <c r="N29" s="165"/>
      <c r="O29" s="15"/>
      <c r="P29" s="15"/>
      <c r="Q29" s="15"/>
      <c r="R29" s="15"/>
      <c r="S29" s="15"/>
      <c r="T29" s="15"/>
      <c r="U29" s="15"/>
      <c r="V29" s="15"/>
      <c r="W29" s="15"/>
      <c r="X29" s="15"/>
      <c r="Y29" s="15"/>
      <c r="Z29" s="15"/>
      <c r="AA29" s="15"/>
      <c r="AB29" s="15"/>
      <c r="AC29" s="15"/>
      <c r="AD29" s="15"/>
      <c r="AE29" s="15"/>
      <c r="AF29" s="15"/>
    </row>
    <row r="30" spans="1:32" s="6" customFormat="1" ht="9" customHeight="1" thickTop="1" x14ac:dyDescent="0.4">
      <c r="A30" s="59"/>
      <c r="B30" s="235"/>
      <c r="C30" s="235"/>
      <c r="D30" s="316"/>
      <c r="E30" s="316"/>
      <c r="F30" s="237"/>
      <c r="G30" s="225"/>
      <c r="H30" s="236"/>
      <c r="I30" s="236"/>
      <c r="J30" s="238"/>
      <c r="K30" s="225"/>
      <c r="L30" s="236"/>
      <c r="M30" s="236"/>
      <c r="N30" s="29"/>
      <c r="O30" s="5"/>
      <c r="P30" s="5"/>
      <c r="Q30" s="5"/>
      <c r="R30" s="5"/>
      <c r="S30" s="5"/>
      <c r="T30" s="5"/>
      <c r="U30" s="5"/>
      <c r="V30" s="5"/>
      <c r="W30" s="5"/>
      <c r="X30" s="5"/>
      <c r="Y30" s="5"/>
      <c r="Z30" s="5"/>
      <c r="AA30" s="5"/>
      <c r="AB30" s="5"/>
      <c r="AC30" s="5"/>
      <c r="AD30" s="5"/>
      <c r="AE30" s="5"/>
      <c r="AF30" s="5"/>
    </row>
    <row r="31" spans="1:32" s="10" customFormat="1" ht="18" customHeight="1" x14ac:dyDescent="0.4">
      <c r="A31" s="242" t="s">
        <v>76</v>
      </c>
      <c r="B31" s="177"/>
      <c r="C31" s="310">
        <f>+B33</f>
        <v>0</v>
      </c>
      <c r="D31" s="173">
        <f>+B33</f>
        <v>0</v>
      </c>
      <c r="E31" s="70">
        <f>+D31</f>
        <v>0</v>
      </c>
      <c r="F31" s="180" t="e">
        <f>+#REF!</f>
        <v>#REF!</v>
      </c>
      <c r="G31" s="225"/>
      <c r="H31" s="178">
        <f>+C33</f>
        <v>0</v>
      </c>
      <c r="I31" s="178">
        <f>+H33</f>
        <v>0</v>
      </c>
      <c r="J31" s="175"/>
      <c r="K31" s="225"/>
      <c r="L31" s="178">
        <f>+I33</f>
        <v>0</v>
      </c>
      <c r="M31" s="178">
        <f>+L33</f>
        <v>0</v>
      </c>
      <c r="N31" s="176"/>
      <c r="O31" s="9"/>
      <c r="P31" s="9"/>
      <c r="Q31" s="9"/>
      <c r="R31" s="9"/>
      <c r="S31" s="9"/>
      <c r="T31" s="9"/>
      <c r="U31" s="9"/>
      <c r="V31" s="9"/>
      <c r="W31" s="9"/>
      <c r="X31" s="9"/>
      <c r="Y31" s="9"/>
      <c r="Z31" s="9"/>
      <c r="AA31" s="9"/>
      <c r="AB31" s="9"/>
      <c r="AC31" s="9"/>
      <c r="AD31" s="9"/>
      <c r="AE31" s="9"/>
      <c r="AF31" s="9"/>
    </row>
    <row r="32" spans="1:32" s="66" customFormat="1" ht="15.75" x14ac:dyDescent="0.45">
      <c r="A32" s="179" t="s">
        <v>75</v>
      </c>
      <c r="B32" s="183">
        <f>+B29</f>
        <v>0</v>
      </c>
      <c r="C32" s="311">
        <f>+C29</f>
        <v>0</v>
      </c>
      <c r="D32" s="174">
        <f>+D29</f>
        <v>0</v>
      </c>
      <c r="E32" s="67">
        <f>+E29</f>
        <v>0</v>
      </c>
      <c r="F32" s="181">
        <f>+F29</f>
        <v>0</v>
      </c>
      <c r="G32" s="239"/>
      <c r="H32" s="184">
        <f>+H29</f>
        <v>0</v>
      </c>
      <c r="I32" s="184">
        <f>+I29</f>
        <v>0</v>
      </c>
      <c r="J32" s="182"/>
      <c r="K32" s="239"/>
      <c r="L32" s="184">
        <f>+L29</f>
        <v>0</v>
      </c>
      <c r="M32" s="184">
        <f>+M29</f>
        <v>0</v>
      </c>
      <c r="N32" s="64"/>
      <c r="O32" s="65"/>
      <c r="P32" s="65"/>
      <c r="Q32" s="65"/>
      <c r="R32" s="65"/>
      <c r="S32" s="65"/>
      <c r="T32" s="65"/>
      <c r="U32" s="65"/>
      <c r="V32" s="65"/>
      <c r="W32" s="65"/>
      <c r="X32" s="65"/>
      <c r="Y32" s="65"/>
      <c r="Z32" s="65"/>
      <c r="AA32" s="65"/>
      <c r="AB32" s="65"/>
      <c r="AC32" s="65"/>
      <c r="AD32" s="65"/>
      <c r="AE32" s="65"/>
      <c r="AF32" s="65"/>
    </row>
    <row r="33" spans="1:32" s="6" customFormat="1" ht="15.75" x14ac:dyDescent="0.45">
      <c r="A33" s="170" t="s">
        <v>78</v>
      </c>
      <c r="B33" s="177">
        <f>+B31+B32</f>
        <v>0</v>
      </c>
      <c r="C33" s="177">
        <f>+C31+C32</f>
        <v>0</v>
      </c>
      <c r="D33" s="173">
        <f>+D31+D32</f>
        <v>0</v>
      </c>
      <c r="E33" s="70">
        <f>+E31+E32</f>
        <v>0</v>
      </c>
      <c r="F33" s="180" t="e">
        <f>+F31+F32</f>
        <v>#REF!</v>
      </c>
      <c r="G33" s="225"/>
      <c r="H33" s="178">
        <f>+H31+H32</f>
        <v>0</v>
      </c>
      <c r="I33" s="178">
        <f>+I31+I32</f>
        <v>0</v>
      </c>
      <c r="J33" s="175"/>
      <c r="K33" s="225"/>
      <c r="L33" s="178">
        <f>+L31+L32</f>
        <v>0</v>
      </c>
      <c r="M33" s="178">
        <f>+M31+M32</f>
        <v>0</v>
      </c>
      <c r="N33" s="29"/>
      <c r="O33" s="5"/>
      <c r="P33" s="65"/>
      <c r="Q33" s="65"/>
      <c r="R33" s="65"/>
      <c r="S33" s="65"/>
      <c r="T33" s="65"/>
      <c r="U33" s="5"/>
      <c r="V33" s="5"/>
      <c r="W33" s="5"/>
      <c r="X33" s="5"/>
      <c r="Y33" s="5"/>
      <c r="Z33" s="5"/>
      <c r="AA33" s="5"/>
      <c r="AB33" s="5"/>
      <c r="AC33" s="5"/>
      <c r="AD33" s="5"/>
      <c r="AE33" s="5"/>
      <c r="AF33" s="5"/>
    </row>
    <row r="34" spans="1:32" x14ac:dyDescent="0.35">
      <c r="B34" s="18"/>
      <c r="C34" s="18"/>
    </row>
    <row r="35" spans="1:32" ht="13.9" x14ac:dyDescent="0.4">
      <c r="A35" s="155"/>
    </row>
    <row r="36" spans="1:32" x14ac:dyDescent="0.35">
      <c r="B36" s="154"/>
      <c r="C36" s="154"/>
      <c r="D36" s="154"/>
      <c r="E36" s="154"/>
      <c r="F36" s="154"/>
      <c r="G36" s="154"/>
      <c r="H36" s="154"/>
      <c r="I36" s="154"/>
      <c r="J36" s="154"/>
      <c r="K36" s="154"/>
      <c r="L36" s="154"/>
      <c r="M36" s="154"/>
    </row>
    <row r="37" spans="1:32" x14ac:dyDescent="0.35">
      <c r="A37" s="154"/>
      <c r="B37" s="154"/>
      <c r="C37" s="154"/>
      <c r="D37" s="154"/>
      <c r="E37" s="154"/>
      <c r="F37" s="154"/>
      <c r="G37" s="154"/>
      <c r="H37" s="154"/>
      <c r="I37" s="154"/>
      <c r="J37" s="154"/>
      <c r="K37" s="154"/>
      <c r="L37" s="154"/>
      <c r="M37" s="154"/>
    </row>
  </sheetData>
  <protectedRanges>
    <protectedRange sqref="A34:A35 A37:A229 B34:XFD229" name="Range3"/>
    <protectedRange sqref="L25:M27 F10 F15:F22 H25:I27 H10:I10 L10:M10 F25:F27 H15:I22 L15:M22" name="UnitEntry"/>
    <protectedRange sqref="O1:IJ1 O3:IJ1048576" name="Range2"/>
    <protectedRange sqref="O2:IJ2" name="Range2_1"/>
  </protectedRanges>
  <mergeCells count="7">
    <mergeCell ref="A2:J2"/>
    <mergeCell ref="A3:E3"/>
    <mergeCell ref="A4:M4"/>
    <mergeCell ref="A5:M5"/>
    <mergeCell ref="B6:E6"/>
    <mergeCell ref="H6:I6"/>
    <mergeCell ref="L6:M6"/>
  </mergeCells>
  <dataValidations count="1">
    <dataValidation type="decimal" allowBlank="1" showInputMessage="1" showErrorMessage="1" error="You must enter a numerical value in this cell" sqref="F10:M29" xr:uid="{52E8A900-C745-484A-A7A4-B9BB281398D3}">
      <formula1>-1E+32</formula1>
      <formula2>1E+31</formula2>
    </dataValidation>
  </dataValidations>
  <pageMargins left="0.25" right="0.25" top="0.13" bottom="0.14000000000000001" header="0" footer="0"/>
  <pageSetup scale="74"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82B1B-673C-49C1-B4AE-3E7F3DE3DEE9}">
  <sheetPr codeName="Sheet30">
    <tabColor rgb="FF7030A0"/>
    <pageSetUpPr fitToPage="1"/>
  </sheetPr>
  <dimension ref="A1:AF37"/>
  <sheetViews>
    <sheetView topLeftCell="A4" zoomScaleNormal="100" zoomScaleSheetLayoutView="100" workbookViewId="0">
      <selection activeCell="A4" sqref="A4:P4"/>
    </sheetView>
  </sheetViews>
  <sheetFormatPr defaultColWidth="9.1328125" defaultRowHeight="12.75" x14ac:dyDescent="0.35"/>
  <cols>
    <col min="1" max="1" width="42.1328125" style="1" customWidth="1"/>
    <col min="2" max="5" width="16.53125" style="1" customWidth="1"/>
    <col min="6" max="6" width="16.53125" style="1" hidden="1" customWidth="1"/>
    <col min="7" max="7" width="1.86328125" style="1" customWidth="1"/>
    <col min="8" max="8" width="16.53125" style="1" customWidth="1"/>
    <col min="9" max="9" width="17" style="1" customWidth="1"/>
    <col min="10" max="10" width="16.53125" style="1" hidden="1" customWidth="1"/>
    <col min="11" max="11" width="1.86328125" style="1" customWidth="1"/>
    <col min="12" max="13" width="16.53125" style="1" customWidth="1"/>
    <col min="14" max="14" width="0" style="1" hidden="1" customWidth="1"/>
    <col min="15" max="15" width="9.1328125" style="1"/>
    <col min="16" max="19" width="10.46484375" style="1" bestFit="1" customWidth="1"/>
    <col min="20" max="16384" width="9.1328125" style="1"/>
  </cols>
  <sheetData>
    <row r="1" spans="1:32" ht="18" x14ac:dyDescent="0.4">
      <c r="A1" s="17"/>
      <c r="B1" s="17"/>
      <c r="C1" s="17"/>
      <c r="E1" s="17"/>
      <c r="F1" s="17"/>
      <c r="G1" s="17"/>
      <c r="H1" s="17"/>
      <c r="I1" s="17"/>
      <c r="J1" s="2"/>
      <c r="K1" s="17"/>
      <c r="L1" s="2"/>
      <c r="M1" s="2"/>
      <c r="N1" s="3"/>
      <c r="O1" s="3"/>
      <c r="P1" s="3"/>
      <c r="Q1" s="3"/>
      <c r="R1" s="3"/>
      <c r="S1" s="3"/>
      <c r="T1" s="3"/>
      <c r="U1" s="3"/>
      <c r="V1" s="3"/>
      <c r="W1" s="3"/>
      <c r="X1" s="3"/>
      <c r="Y1" s="3"/>
      <c r="Z1" s="3"/>
      <c r="AA1" s="3"/>
      <c r="AB1" s="3"/>
      <c r="AC1" s="3"/>
      <c r="AD1" s="3"/>
      <c r="AE1" s="3"/>
    </row>
    <row r="2" spans="1:32" s="17" customFormat="1" ht="15" x14ac:dyDescent="0.4">
      <c r="A2" s="356"/>
      <c r="B2" s="357"/>
      <c r="C2" s="357"/>
      <c r="D2" s="357"/>
      <c r="E2" s="357"/>
      <c r="F2" s="357"/>
      <c r="G2" s="357"/>
      <c r="H2" s="357"/>
      <c r="I2" s="357"/>
      <c r="J2" s="357"/>
    </row>
    <row r="3" spans="1:32" ht="14.25" x14ac:dyDescent="0.35">
      <c r="A3" s="366"/>
      <c r="B3" s="366"/>
      <c r="C3" s="366"/>
      <c r="D3" s="366"/>
      <c r="E3" s="366"/>
      <c r="F3" s="81"/>
      <c r="G3" s="21"/>
      <c r="H3" s="81"/>
      <c r="I3" s="81"/>
      <c r="J3" s="81"/>
      <c r="K3" s="21"/>
      <c r="L3" s="81"/>
      <c r="M3" s="81"/>
      <c r="N3" s="3"/>
      <c r="O3" s="3"/>
      <c r="P3" s="3"/>
      <c r="Q3" s="3"/>
      <c r="R3" s="3"/>
      <c r="S3" s="3"/>
      <c r="T3" s="3"/>
      <c r="U3" s="3"/>
      <c r="V3" s="3"/>
      <c r="W3" s="3"/>
      <c r="X3" s="3"/>
      <c r="Y3" s="3"/>
      <c r="Z3" s="3"/>
      <c r="AA3" s="3"/>
      <c r="AB3" s="3"/>
      <c r="AC3" s="3"/>
      <c r="AD3" s="3"/>
      <c r="AE3" s="3"/>
    </row>
    <row r="4" spans="1:32" ht="83.25" customHeight="1" x14ac:dyDescent="0.35">
      <c r="A4" s="370" t="s">
        <v>79</v>
      </c>
      <c r="B4" s="370"/>
      <c r="C4" s="370"/>
      <c r="D4" s="370"/>
      <c r="E4" s="370"/>
      <c r="F4" s="370"/>
      <c r="G4" s="370"/>
      <c r="H4" s="370"/>
      <c r="I4" s="370"/>
      <c r="J4" s="370"/>
      <c r="K4" s="370"/>
      <c r="L4" s="370"/>
      <c r="M4" s="370"/>
      <c r="N4" s="3"/>
      <c r="O4" s="3"/>
      <c r="P4" s="3"/>
      <c r="Q4" s="3"/>
      <c r="R4" s="3"/>
      <c r="S4" s="3"/>
      <c r="T4" s="3"/>
      <c r="U4" s="3"/>
      <c r="V4" s="3"/>
      <c r="W4" s="3"/>
      <c r="X4" s="3"/>
      <c r="Y4" s="3"/>
      <c r="Z4" s="3"/>
      <c r="AA4" s="3"/>
      <c r="AB4" s="3"/>
      <c r="AC4" s="3"/>
      <c r="AD4" s="3"/>
      <c r="AE4" s="3"/>
    </row>
    <row r="5" spans="1:32" ht="55.25" customHeight="1" x14ac:dyDescent="0.35">
      <c r="A5" s="369" t="s">
        <v>96</v>
      </c>
      <c r="B5" s="369"/>
      <c r="C5" s="369"/>
      <c r="D5" s="369"/>
      <c r="E5" s="369"/>
      <c r="F5" s="369"/>
      <c r="G5" s="369"/>
      <c r="H5" s="369"/>
      <c r="I5" s="369"/>
      <c r="J5" s="369"/>
      <c r="K5" s="369"/>
      <c r="L5" s="369"/>
      <c r="M5" s="369"/>
      <c r="N5" s="3"/>
      <c r="O5" s="3"/>
      <c r="P5" s="3"/>
      <c r="Q5" s="3"/>
      <c r="R5" s="3"/>
      <c r="S5" s="3"/>
      <c r="T5" s="3"/>
      <c r="U5" s="3"/>
      <c r="V5" s="3"/>
      <c r="W5" s="3"/>
      <c r="X5" s="3"/>
      <c r="Y5" s="3"/>
      <c r="Z5" s="3"/>
      <c r="AA5" s="3"/>
      <c r="AB5" s="3"/>
      <c r="AC5" s="3"/>
      <c r="AD5" s="3"/>
      <c r="AE5" s="3"/>
    </row>
    <row r="6" spans="1:32" s="6" customFormat="1" ht="15" customHeight="1" x14ac:dyDescent="0.4">
      <c r="A6" s="4"/>
      <c r="B6" s="358" t="s">
        <v>2</v>
      </c>
      <c r="C6" s="358"/>
      <c r="D6" s="358"/>
      <c r="E6" s="358"/>
      <c r="F6" s="157"/>
      <c r="G6" s="20"/>
      <c r="H6" s="359" t="s">
        <v>3</v>
      </c>
      <c r="I6" s="360"/>
      <c r="J6" s="22"/>
      <c r="K6" s="20"/>
      <c r="L6" s="359" t="s">
        <v>4</v>
      </c>
      <c r="M6" s="360"/>
      <c r="N6" s="22"/>
      <c r="O6" s="5"/>
      <c r="P6" s="5"/>
      <c r="Q6" s="5"/>
      <c r="R6" s="5"/>
      <c r="S6" s="5"/>
      <c r="T6" s="5"/>
      <c r="U6" s="5"/>
      <c r="V6" s="5"/>
      <c r="W6" s="5"/>
      <c r="X6" s="5"/>
      <c r="Y6" s="5"/>
      <c r="Z6" s="5"/>
      <c r="AA6" s="5"/>
      <c r="AB6" s="5"/>
      <c r="AC6" s="5"/>
      <c r="AD6" s="5"/>
      <c r="AE6" s="5"/>
      <c r="AF6" s="5"/>
    </row>
    <row r="7" spans="1:32" s="6" customFormat="1" ht="46.5" customHeight="1" x14ac:dyDescent="0.4">
      <c r="A7" s="7"/>
      <c r="B7" s="19" t="s">
        <v>5</v>
      </c>
      <c r="C7" s="19" t="s">
        <v>6</v>
      </c>
      <c r="D7" s="150" t="s">
        <v>7</v>
      </c>
      <c r="E7" s="150" t="s">
        <v>8</v>
      </c>
      <c r="F7" s="19" t="s">
        <v>9</v>
      </c>
      <c r="G7" s="8"/>
      <c r="H7" s="19" t="s">
        <v>10</v>
      </c>
      <c r="I7" s="19" t="s">
        <v>11</v>
      </c>
      <c r="J7" s="19" t="s">
        <v>9</v>
      </c>
      <c r="K7" s="8"/>
      <c r="L7" s="19" t="s">
        <v>12</v>
      </c>
      <c r="M7" s="19" t="s">
        <v>13</v>
      </c>
      <c r="N7" s="19" t="s">
        <v>9</v>
      </c>
      <c r="O7" s="5"/>
      <c r="P7" s="5"/>
      <c r="Q7" s="5"/>
      <c r="R7" s="5"/>
      <c r="S7" s="5"/>
      <c r="T7" s="5"/>
      <c r="U7" s="5"/>
      <c r="V7" s="5"/>
      <c r="W7" s="5"/>
      <c r="X7" s="5"/>
      <c r="Y7" s="5"/>
      <c r="Z7" s="5"/>
      <c r="AA7" s="5"/>
      <c r="AB7" s="5"/>
      <c r="AC7" s="5"/>
      <c r="AD7" s="5"/>
      <c r="AE7" s="5"/>
      <c r="AF7" s="5"/>
    </row>
    <row r="8" spans="1:32" s="6" customFormat="1" ht="15" customHeight="1" x14ac:dyDescent="0.4">
      <c r="A8" s="350" t="s">
        <v>14</v>
      </c>
      <c r="B8" s="210"/>
      <c r="C8" s="210"/>
      <c r="D8" s="212"/>
      <c r="E8" s="212"/>
      <c r="F8" s="213"/>
      <c r="G8" s="211"/>
      <c r="H8" s="210"/>
      <c r="I8" s="210"/>
      <c r="J8" s="210"/>
      <c r="K8" s="211"/>
      <c r="L8" s="210"/>
      <c r="M8" s="210"/>
      <c r="N8" s="25"/>
      <c r="O8" s="5"/>
      <c r="P8" s="5"/>
      <c r="Q8" s="5"/>
      <c r="R8" s="5"/>
      <c r="S8" s="5"/>
      <c r="T8" s="5"/>
      <c r="U8" s="5"/>
      <c r="V8" s="5"/>
      <c r="W8" s="5"/>
      <c r="X8" s="5"/>
      <c r="Y8" s="5"/>
      <c r="Z8" s="5"/>
      <c r="AA8" s="5"/>
      <c r="AB8" s="5"/>
      <c r="AC8" s="5"/>
      <c r="AD8" s="5"/>
      <c r="AE8" s="5"/>
      <c r="AF8" s="5"/>
    </row>
    <row r="9" spans="1:32" s="6" customFormat="1" ht="15" customHeight="1" x14ac:dyDescent="0.4">
      <c r="A9" s="354" t="s">
        <v>31</v>
      </c>
      <c r="B9" s="214"/>
      <c r="C9" s="214"/>
      <c r="D9" s="70"/>
      <c r="E9" s="70"/>
      <c r="F9" s="213"/>
      <c r="G9" s="211"/>
      <c r="H9" s="210"/>
      <c r="I9" s="210"/>
      <c r="J9" s="210"/>
      <c r="K9" s="211"/>
      <c r="L9" s="210"/>
      <c r="M9" s="210"/>
      <c r="N9" s="25"/>
      <c r="O9" s="5"/>
      <c r="P9" s="5"/>
      <c r="Q9" s="5"/>
      <c r="R9" s="5"/>
      <c r="S9" s="5"/>
      <c r="T9" s="5"/>
      <c r="U9" s="5"/>
      <c r="V9" s="5"/>
      <c r="W9" s="5"/>
      <c r="X9" s="5"/>
      <c r="Y9" s="5"/>
      <c r="Z9" s="5"/>
      <c r="AA9" s="5"/>
      <c r="AB9" s="5"/>
      <c r="AC9" s="5"/>
      <c r="AD9" s="5"/>
      <c r="AE9" s="5"/>
      <c r="AF9" s="5"/>
    </row>
    <row r="10" spans="1:32" s="10" customFormat="1" ht="15" customHeight="1" x14ac:dyDescent="0.4">
      <c r="A10" s="349" t="s">
        <v>88</v>
      </c>
      <c r="B10" s="220"/>
      <c r="C10" s="220"/>
      <c r="D10" s="67"/>
      <c r="E10" s="67">
        <f>+C10-D10</f>
        <v>0</v>
      </c>
      <c r="F10" s="223"/>
      <c r="G10" s="221"/>
      <c r="H10" s="222"/>
      <c r="I10" s="222"/>
      <c r="J10" s="224"/>
      <c r="K10" s="221"/>
      <c r="L10" s="222"/>
      <c r="M10" s="222"/>
      <c r="N10" s="23"/>
      <c r="O10" s="9"/>
      <c r="P10" s="9"/>
      <c r="Q10" s="9"/>
      <c r="R10" s="9"/>
      <c r="S10" s="9"/>
      <c r="T10" s="9"/>
      <c r="U10" s="9"/>
      <c r="V10" s="9"/>
      <c r="W10" s="9"/>
      <c r="X10" s="9"/>
      <c r="Y10" s="9"/>
      <c r="Z10" s="9"/>
      <c r="AA10" s="9"/>
      <c r="AB10" s="9"/>
      <c r="AC10" s="9"/>
      <c r="AD10" s="9"/>
      <c r="AE10" s="9"/>
      <c r="AF10" s="9"/>
    </row>
    <row r="11" spans="1:32" s="31" customFormat="1" ht="15" customHeight="1" x14ac:dyDescent="0.4">
      <c r="A11" s="60" t="s">
        <v>89</v>
      </c>
      <c r="B11" s="158">
        <f>SUM(B10:B10)</f>
        <v>0</v>
      </c>
      <c r="C11" s="158">
        <f>SUM(C10:C10)</f>
        <v>0</v>
      </c>
      <c r="D11" s="282">
        <f>SUM(D10:D10)</f>
        <v>0</v>
      </c>
      <c r="E11" s="282">
        <f>SUM(E10:E10)</f>
        <v>0</v>
      </c>
      <c r="F11" s="200">
        <f>SUM(F10:F10)</f>
        <v>0</v>
      </c>
      <c r="G11" s="225"/>
      <c r="H11" s="201">
        <f>SUM(H10:H10)</f>
        <v>0</v>
      </c>
      <c r="I11" s="201">
        <f>SUM(I10:I10)</f>
        <v>0</v>
      </c>
      <c r="J11" s="199">
        <f>SUM(J10:J10)</f>
        <v>0</v>
      </c>
      <c r="K11" s="225"/>
      <c r="L11" s="201">
        <f>SUM(L10:L10)</f>
        <v>0</v>
      </c>
      <c r="M11" s="201">
        <f>SUM(M10:M10)</f>
        <v>0</v>
      </c>
      <c r="N11" s="165"/>
      <c r="O11" s="30"/>
      <c r="P11" s="30"/>
      <c r="Q11" s="30"/>
      <c r="R11" s="30"/>
      <c r="S11" s="30"/>
      <c r="T11" s="30"/>
      <c r="U11" s="30"/>
      <c r="V11" s="30"/>
      <c r="W11" s="30"/>
      <c r="X11" s="30"/>
      <c r="Y11" s="30"/>
      <c r="Z11" s="30"/>
      <c r="AA11" s="30"/>
      <c r="AB11" s="30"/>
      <c r="AC11" s="30"/>
      <c r="AD11" s="30"/>
      <c r="AE11" s="30"/>
      <c r="AF11" s="30"/>
    </row>
    <row r="12" spans="1:32" s="10" customFormat="1" ht="15" customHeight="1" x14ac:dyDescent="0.4">
      <c r="A12" s="349"/>
      <c r="B12" s="214"/>
      <c r="C12" s="214"/>
      <c r="D12" s="70"/>
      <c r="E12" s="70"/>
      <c r="F12" s="213"/>
      <c r="G12" s="225"/>
      <c r="H12" s="227"/>
      <c r="I12" s="227"/>
      <c r="J12" s="227"/>
      <c r="K12" s="225"/>
      <c r="L12" s="227"/>
      <c r="M12" s="227"/>
      <c r="N12" s="25"/>
      <c r="O12" s="9"/>
      <c r="P12" s="30"/>
      <c r="Q12" s="30"/>
      <c r="R12" s="30"/>
      <c r="S12" s="30"/>
      <c r="T12" s="9"/>
      <c r="U12" s="9"/>
      <c r="V12" s="9"/>
      <c r="W12" s="9"/>
      <c r="X12" s="9"/>
      <c r="Y12" s="9"/>
      <c r="Z12" s="9"/>
      <c r="AA12" s="9"/>
      <c r="AB12" s="9"/>
      <c r="AC12" s="9"/>
      <c r="AD12" s="9"/>
      <c r="AE12" s="9"/>
      <c r="AF12" s="9"/>
    </row>
    <row r="13" spans="1:32" s="6" customFormat="1" ht="15.75" x14ac:dyDescent="0.4">
      <c r="A13" s="350" t="s">
        <v>34</v>
      </c>
      <c r="B13" s="214"/>
      <c r="C13" s="214"/>
      <c r="D13" s="70"/>
      <c r="E13" s="70"/>
      <c r="F13" s="213"/>
      <c r="G13" s="225"/>
      <c r="H13" s="227"/>
      <c r="I13" s="227"/>
      <c r="J13" s="227"/>
      <c r="K13" s="225"/>
      <c r="L13" s="227"/>
      <c r="M13" s="227"/>
      <c r="N13" s="25"/>
      <c r="O13" s="5"/>
      <c r="P13" s="30"/>
      <c r="Q13" s="30"/>
      <c r="R13" s="30"/>
      <c r="S13" s="30"/>
      <c r="T13" s="5"/>
      <c r="U13" s="5"/>
      <c r="V13" s="5"/>
      <c r="W13" s="5"/>
      <c r="X13" s="5"/>
      <c r="Y13" s="5"/>
      <c r="Z13" s="5"/>
      <c r="AA13" s="5"/>
      <c r="AB13" s="5"/>
      <c r="AC13" s="5"/>
      <c r="AD13" s="5"/>
      <c r="AE13" s="5"/>
      <c r="AF13" s="5"/>
    </row>
    <row r="14" spans="1:32" s="12" customFormat="1" ht="15" customHeight="1" x14ac:dyDescent="0.4">
      <c r="A14" s="58" t="s">
        <v>35</v>
      </c>
      <c r="B14" s="214"/>
      <c r="C14" s="214"/>
      <c r="D14" s="70"/>
      <c r="E14" s="70"/>
      <c r="F14" s="213"/>
      <c r="G14" s="225"/>
      <c r="H14" s="227"/>
      <c r="I14" s="227"/>
      <c r="J14" s="227"/>
      <c r="K14" s="225"/>
      <c r="L14" s="227"/>
      <c r="M14" s="227"/>
      <c r="N14" s="25"/>
      <c r="O14" s="11"/>
      <c r="P14" s="30"/>
      <c r="Q14" s="30"/>
      <c r="R14" s="30"/>
      <c r="S14" s="30"/>
      <c r="T14" s="11"/>
      <c r="U14" s="11"/>
      <c r="V14" s="11"/>
      <c r="W14" s="11"/>
      <c r="X14" s="11"/>
      <c r="Y14" s="11"/>
      <c r="Z14" s="11"/>
      <c r="AA14" s="11"/>
      <c r="AB14" s="11"/>
      <c r="AC14" s="11"/>
      <c r="AD14" s="11"/>
      <c r="AE14" s="11"/>
      <c r="AF14" s="11"/>
    </row>
    <row r="15" spans="1:32" s="14" customFormat="1" ht="15" customHeight="1" x14ac:dyDescent="0.4">
      <c r="A15" s="349" t="s">
        <v>36</v>
      </c>
      <c r="B15" s="214"/>
      <c r="C15" s="214"/>
      <c r="D15" s="70"/>
      <c r="E15" s="70">
        <f t="shared" ref="E15:E29" si="0">+C15-D15</f>
        <v>0</v>
      </c>
      <c r="F15" s="229"/>
      <c r="G15" s="225"/>
      <c r="H15" s="228"/>
      <c r="I15" s="228"/>
      <c r="J15" s="230"/>
      <c r="K15" s="225"/>
      <c r="L15" s="228"/>
      <c r="M15" s="228"/>
      <c r="N15" s="23"/>
      <c r="O15" s="13"/>
      <c r="P15" s="30"/>
      <c r="Q15" s="30"/>
      <c r="R15" s="30"/>
      <c r="S15" s="30"/>
      <c r="T15" s="13"/>
      <c r="U15" s="13"/>
      <c r="V15" s="13"/>
      <c r="W15" s="13"/>
      <c r="X15" s="13"/>
      <c r="Y15" s="13"/>
      <c r="Z15" s="13"/>
      <c r="AA15" s="13"/>
      <c r="AB15" s="13"/>
      <c r="AC15" s="13"/>
      <c r="AD15" s="13"/>
      <c r="AE15" s="13"/>
      <c r="AF15" s="13"/>
    </row>
    <row r="16" spans="1:32" s="14" customFormat="1" ht="15" customHeight="1" x14ac:dyDescent="0.4">
      <c r="A16" s="349" t="s">
        <v>37</v>
      </c>
      <c r="B16" s="220"/>
      <c r="C16" s="220"/>
      <c r="D16" s="67"/>
      <c r="E16" s="67">
        <f t="shared" si="0"/>
        <v>0</v>
      </c>
      <c r="F16" s="223"/>
      <c r="G16" s="225"/>
      <c r="H16" s="222"/>
      <c r="I16" s="222"/>
      <c r="J16" s="226"/>
      <c r="K16" s="225"/>
      <c r="L16" s="222"/>
      <c r="M16" s="222"/>
      <c r="N16" s="23"/>
      <c r="O16" s="13"/>
      <c r="P16" s="30"/>
      <c r="Q16" s="30"/>
      <c r="R16" s="30"/>
      <c r="S16" s="30"/>
      <c r="T16" s="13"/>
      <c r="U16" s="13"/>
      <c r="V16" s="13"/>
      <c r="W16" s="13"/>
      <c r="X16" s="13"/>
      <c r="Y16" s="13"/>
      <c r="Z16" s="13"/>
      <c r="AA16" s="13"/>
      <c r="AB16" s="13"/>
      <c r="AC16" s="13"/>
      <c r="AD16" s="13"/>
      <c r="AE16" s="13"/>
      <c r="AF16" s="13"/>
    </row>
    <row r="17" spans="1:32" s="14" customFormat="1" ht="15" customHeight="1" x14ac:dyDescent="0.4">
      <c r="A17" s="349" t="s">
        <v>38</v>
      </c>
      <c r="B17" s="220"/>
      <c r="C17" s="220"/>
      <c r="D17" s="67"/>
      <c r="E17" s="67">
        <f t="shared" si="0"/>
        <v>0</v>
      </c>
      <c r="F17" s="223"/>
      <c r="G17" s="225"/>
      <c r="H17" s="222"/>
      <c r="I17" s="222"/>
      <c r="J17" s="226"/>
      <c r="K17" s="225"/>
      <c r="L17" s="222"/>
      <c r="M17" s="222"/>
      <c r="N17" s="23"/>
      <c r="O17" s="13"/>
      <c r="P17" s="30"/>
      <c r="Q17" s="30"/>
      <c r="R17" s="30"/>
      <c r="S17" s="30"/>
      <c r="T17" s="13"/>
      <c r="U17" s="13"/>
      <c r="V17" s="13"/>
      <c r="W17" s="13"/>
      <c r="X17" s="13"/>
      <c r="Y17" s="13"/>
      <c r="Z17" s="13"/>
      <c r="AA17" s="13"/>
      <c r="AB17" s="13"/>
      <c r="AC17" s="13"/>
      <c r="AD17" s="13"/>
      <c r="AE17" s="13"/>
      <c r="AF17" s="13"/>
    </row>
    <row r="18" spans="1:32" s="14" customFormat="1" ht="15" customHeight="1" x14ac:dyDescent="0.4">
      <c r="A18" s="349" t="s">
        <v>39</v>
      </c>
      <c r="B18" s="220"/>
      <c r="C18" s="220"/>
      <c r="D18" s="67"/>
      <c r="E18" s="67">
        <f t="shared" si="0"/>
        <v>0</v>
      </c>
      <c r="F18" s="223"/>
      <c r="G18" s="225"/>
      <c r="H18" s="222"/>
      <c r="I18" s="222"/>
      <c r="J18" s="226"/>
      <c r="K18" s="225"/>
      <c r="L18" s="222"/>
      <c r="M18" s="222"/>
      <c r="N18" s="23"/>
      <c r="O18" s="13"/>
      <c r="P18" s="30"/>
      <c r="Q18" s="30"/>
      <c r="R18" s="30"/>
      <c r="S18" s="30"/>
      <c r="T18" s="13"/>
      <c r="U18" s="13"/>
      <c r="V18" s="13"/>
      <c r="W18" s="13"/>
      <c r="X18" s="13"/>
      <c r="Y18" s="13"/>
      <c r="Z18" s="13"/>
      <c r="AA18" s="13"/>
      <c r="AB18" s="13"/>
      <c r="AC18" s="13"/>
      <c r="AD18" s="13"/>
      <c r="AE18" s="13"/>
      <c r="AF18" s="13"/>
    </row>
    <row r="19" spans="1:32" s="14" customFormat="1" ht="15" customHeight="1" x14ac:dyDescent="0.4">
      <c r="A19" s="349" t="s">
        <v>40</v>
      </c>
      <c r="B19" s="220"/>
      <c r="C19" s="220"/>
      <c r="D19" s="67"/>
      <c r="E19" s="67">
        <f t="shared" si="0"/>
        <v>0</v>
      </c>
      <c r="F19" s="223"/>
      <c r="G19" s="225"/>
      <c r="H19" s="222"/>
      <c r="I19" s="222"/>
      <c r="J19" s="226"/>
      <c r="K19" s="225"/>
      <c r="L19" s="222"/>
      <c r="M19" s="222"/>
      <c r="N19" s="23"/>
      <c r="O19" s="13"/>
      <c r="P19" s="30"/>
      <c r="Q19" s="30"/>
      <c r="R19" s="30"/>
      <c r="S19" s="30"/>
      <c r="T19" s="13"/>
      <c r="U19" s="13"/>
      <c r="V19" s="13"/>
      <c r="W19" s="13"/>
      <c r="X19" s="13"/>
      <c r="Y19" s="13"/>
      <c r="Z19" s="13"/>
      <c r="AA19" s="13"/>
      <c r="AB19" s="13"/>
      <c r="AC19" s="13"/>
      <c r="AD19" s="13"/>
      <c r="AE19" s="13"/>
      <c r="AF19" s="13"/>
    </row>
    <row r="20" spans="1:32" s="14" customFormat="1" ht="15" customHeight="1" x14ac:dyDescent="0.4">
      <c r="A20" s="349" t="s">
        <v>41</v>
      </c>
      <c r="B20" s="220"/>
      <c r="C20" s="220"/>
      <c r="D20" s="67"/>
      <c r="E20" s="67">
        <f t="shared" si="0"/>
        <v>0</v>
      </c>
      <c r="F20" s="223"/>
      <c r="G20" s="225"/>
      <c r="H20" s="222"/>
      <c r="I20" s="222"/>
      <c r="J20" s="226"/>
      <c r="K20" s="225"/>
      <c r="L20" s="222"/>
      <c r="M20" s="222"/>
      <c r="N20" s="23"/>
      <c r="O20" s="13"/>
      <c r="P20" s="30"/>
      <c r="Q20" s="30"/>
      <c r="R20" s="30"/>
      <c r="S20" s="30"/>
      <c r="T20" s="13"/>
      <c r="U20" s="13"/>
      <c r="V20" s="13"/>
      <c r="W20" s="13"/>
      <c r="X20" s="13"/>
      <c r="Y20" s="13"/>
      <c r="Z20" s="13"/>
      <c r="AA20" s="13"/>
      <c r="AB20" s="13"/>
      <c r="AC20" s="13"/>
      <c r="AD20" s="13"/>
      <c r="AE20" s="13"/>
      <c r="AF20" s="13"/>
    </row>
    <row r="21" spans="1:32" s="14" customFormat="1" ht="15" customHeight="1" x14ac:dyDescent="0.4">
      <c r="A21" s="349" t="s">
        <v>42</v>
      </c>
      <c r="B21" s="220"/>
      <c r="C21" s="220"/>
      <c r="D21" s="67"/>
      <c r="E21" s="67">
        <f t="shared" si="0"/>
        <v>0</v>
      </c>
      <c r="F21" s="223"/>
      <c r="G21" s="225"/>
      <c r="H21" s="222"/>
      <c r="I21" s="222"/>
      <c r="J21" s="226"/>
      <c r="K21" s="225"/>
      <c r="L21" s="222"/>
      <c r="M21" s="222"/>
      <c r="N21" s="23"/>
      <c r="O21" s="13"/>
      <c r="P21" s="30"/>
      <c r="Q21" s="30"/>
      <c r="R21" s="30"/>
      <c r="S21" s="30"/>
      <c r="T21" s="13"/>
      <c r="U21" s="13"/>
      <c r="V21" s="13"/>
      <c r="W21" s="13"/>
      <c r="X21" s="13"/>
      <c r="Y21" s="13"/>
      <c r="Z21" s="13"/>
      <c r="AA21" s="13"/>
      <c r="AB21" s="13"/>
      <c r="AC21" s="13"/>
      <c r="AD21" s="13"/>
      <c r="AE21" s="13"/>
      <c r="AF21" s="13"/>
    </row>
    <row r="22" spans="1:32" s="14" customFormat="1" ht="15" customHeight="1" x14ac:dyDescent="0.4">
      <c r="A22" s="349" t="s">
        <v>43</v>
      </c>
      <c r="B22" s="220"/>
      <c r="C22" s="220"/>
      <c r="D22" s="67"/>
      <c r="E22" s="67">
        <f t="shared" si="0"/>
        <v>0</v>
      </c>
      <c r="F22" s="223"/>
      <c r="G22" s="225"/>
      <c r="H22" s="232"/>
      <c r="I22" s="232"/>
      <c r="J22" s="226"/>
      <c r="K22" s="225"/>
      <c r="L22" s="232"/>
      <c r="M22" s="232"/>
      <c r="N22" s="23"/>
      <c r="O22" s="13"/>
      <c r="P22" s="30"/>
      <c r="Q22" s="30"/>
      <c r="R22" s="30"/>
      <c r="S22" s="30"/>
      <c r="T22" s="13"/>
      <c r="U22" s="13"/>
      <c r="V22" s="13"/>
      <c r="W22" s="13"/>
      <c r="X22" s="13"/>
      <c r="Y22" s="13"/>
      <c r="Z22" s="13"/>
      <c r="AA22" s="13"/>
      <c r="AB22" s="13"/>
      <c r="AC22" s="13"/>
      <c r="AD22" s="13"/>
      <c r="AE22" s="13"/>
      <c r="AF22" s="13"/>
    </row>
    <row r="23" spans="1:32" s="14" customFormat="1" ht="15" customHeight="1" x14ac:dyDescent="0.4">
      <c r="A23" s="62" t="s">
        <v>44</v>
      </c>
      <c r="B23" s="220"/>
      <c r="C23" s="220"/>
      <c r="D23" s="283"/>
      <c r="E23" s="67">
        <f t="shared" si="0"/>
        <v>0</v>
      </c>
      <c r="F23" s="203">
        <f>(_xlfn.IFNA(VLOOKUP($A15,'Benefits Drivers'!$A$6:$F$13,4,FALSE)*F$15,0))+(_xlfn.IFNA(VLOOKUP($A16,'Benefits Drivers'!$A$6:$F$13,4,FALSE)*F$16,0))+(_xlfn.IFNA(VLOOKUP($A17,'Benefits Drivers'!$A$6:$F$13,4,FALSE)*F$17,0))+(_xlfn.IFNA(VLOOKUP($A18,'Benefits Drivers'!$A$6:$F$13,4,FALSE)*F$18,0))+(_xlfn.IFNA(VLOOKUP($A19,'Benefits Drivers'!$A$6:$F$13,4,FALSE)*F$19,0))+(_xlfn.IFNA(VLOOKUP($A21,'Benefits Drivers'!$A$6:$F$13,4,FALSE)*F$21,0))+(_xlfn.IFNA(VLOOKUP($A22,'Benefits Drivers'!$A$6:$F$13,4,FALSE)*F$22,0))+(_xlfn.IFNA(VLOOKUP($A20,'Benefits Drivers'!$A$6:$F$13,4,FALSE)*F$20,0))</f>
        <v>0</v>
      </c>
      <c r="G23" s="225"/>
      <c r="H23" s="169">
        <f>(_xlfn.IFNA(VLOOKUP($A15,'Benefits Drivers'!$A$6:$F$13,3,FALSE)*H$15,0))+(_xlfn.IFNA(VLOOKUP($A16,'Benefits Drivers'!$A$6:$F$13,3,FALSE)*H$16,0))+(_xlfn.IFNA(VLOOKUP($A17,'Benefits Drivers'!$A$6:$F$13,3,FALSE)*H$17,0))+(_xlfn.IFNA(VLOOKUP($A18,'Benefits Drivers'!$A$6:$F$13,3,FALSE)*H$18,0))+(_xlfn.IFNA(VLOOKUP($A19,'Benefits Drivers'!$A$6:$F$13,3,FALSE)*H$19,0))+(_xlfn.IFNA(VLOOKUP($A21,'Benefits Drivers'!$A$6:$F$13,3,FALSE)*H$21,0))+(_xlfn.IFNA(VLOOKUP($A22,'Benefits Drivers'!$A$6:$F$13,3,FALSE)*H$22,0))+(_xlfn.IFNA(VLOOKUP($A20,'Benefits Drivers'!$A$6:$F$13,3,FALSE)*H$20,0))</f>
        <v>0</v>
      </c>
      <c r="I23" s="169">
        <f>(_xlfn.IFNA(VLOOKUP($A15,'Benefits Drivers'!$A$6:$F$13,4,FALSE)*I$15,0))+(_xlfn.IFNA(VLOOKUP($A16,'Benefits Drivers'!$A$6:$F$13,4,FALSE)*I$16,0))+(_xlfn.IFNA(VLOOKUP($A17,'Benefits Drivers'!$A$6:$F$13,4,FALSE)*I$17,0))+(_xlfn.IFNA(VLOOKUP($A18,'Benefits Drivers'!$A$6:$F$13,4,FALSE)*I$18,0))+(_xlfn.IFNA(VLOOKUP($A19,'Benefits Drivers'!$A$6:$F$13,4,FALSE)*I$19,0))+(_xlfn.IFNA(VLOOKUP($A21,'Benefits Drivers'!$A$6:$F$13,4,FALSE)*I$21,0))+(_xlfn.IFNA(VLOOKUP($A22,'Benefits Drivers'!$A$6:$F$13,4,FALSE)*I$22,0))+(_xlfn.IFNA(VLOOKUP($A20,'Benefits Drivers'!$A$6:$F$13,4,FALSE)*I$20,0))</f>
        <v>0</v>
      </c>
      <c r="J23" s="167"/>
      <c r="K23" s="225"/>
      <c r="L23" s="169">
        <f>(_xlfn.IFNA(VLOOKUP($A15,'Benefits Drivers'!$A$6:$F$13,5,FALSE)*L$15,0))+(_xlfn.IFNA(VLOOKUP($A16,'Benefits Drivers'!$A$6:$F$13,5,FALSE)*L$16,0))+(_xlfn.IFNA(VLOOKUP($A17,'Benefits Drivers'!$A$6:$F$13,5,FALSE)*L$17,0))+(_xlfn.IFNA(VLOOKUP($A18,'Benefits Drivers'!$A$6:$F$13,5,FALSE)*L$18,0))+(_xlfn.IFNA(VLOOKUP($A19,'Benefits Drivers'!$A$6:$F$13,5,FALSE)*L$19,0))+(_xlfn.IFNA(VLOOKUP($A21,'Benefits Drivers'!$A$6:$F$13,5,FALSE)*L$21,0))+(_xlfn.IFNA(VLOOKUP($A22,'Benefits Drivers'!$A$6:$F$13,5,FALSE)*L$22,0))+(_xlfn.IFNA(VLOOKUP($A20,'Benefits Drivers'!$A$6:$F$13,5,FALSE)*L$20,0))</f>
        <v>0</v>
      </c>
      <c r="M23" s="169">
        <f>(_xlfn.IFNA(VLOOKUP($A15,'Benefits Drivers'!$A$6:$F$13,6,FALSE)*M$15,0))+(_xlfn.IFNA(VLOOKUP($A16,'Benefits Drivers'!$A$6:$F$13,6,FALSE)*M$16,0))+(_xlfn.IFNA(VLOOKUP($A17,'Benefits Drivers'!$A$6:$F$13,6,FALSE)*M$17,0))+(_xlfn.IFNA(VLOOKUP($A18,'Benefits Drivers'!$A$6:$F$13,6,FALSE)*M$18,0))+(_xlfn.IFNA(VLOOKUP($A19,'Benefits Drivers'!$A$6:$F$13,6,FALSE)*M$19,0))+(_xlfn.IFNA(VLOOKUP($A21,'Benefits Drivers'!$A$6:$F$13,6,FALSE)*M$21,0))+(_xlfn.IFNA(VLOOKUP($A22,'Benefits Drivers'!$A$6:$F$13,6,FALSE)*M$22,0))+(_xlfn.IFNA(VLOOKUP($A20,'Benefits Drivers'!$A$6:$F$13,6,FALSE)*M$20,0))</f>
        <v>0</v>
      </c>
      <c r="N23" s="29"/>
      <c r="O23" s="13"/>
      <c r="P23" s="30"/>
      <c r="Q23" s="30"/>
      <c r="R23" s="30"/>
      <c r="S23" s="30"/>
      <c r="T23" s="13"/>
      <c r="U23" s="13"/>
      <c r="V23" s="13"/>
      <c r="W23" s="13"/>
      <c r="X23" s="13"/>
      <c r="Y23" s="13"/>
      <c r="Z23" s="13"/>
      <c r="AA23" s="13"/>
      <c r="AB23" s="13"/>
      <c r="AC23" s="13"/>
      <c r="AD23" s="13"/>
      <c r="AE23" s="13"/>
      <c r="AF23" s="13"/>
    </row>
    <row r="24" spans="1:32" s="16" customFormat="1" ht="15" customHeight="1" x14ac:dyDescent="0.4">
      <c r="A24" s="160" t="s">
        <v>45</v>
      </c>
      <c r="B24" s="161">
        <f>SUM(B15:B23)</f>
        <v>0</v>
      </c>
      <c r="C24" s="161">
        <f>SUM(C15:C23)</f>
        <v>0</v>
      </c>
      <c r="D24" s="284">
        <f t="shared" ref="D24:M24" si="1">SUM(D15:D23)</f>
        <v>0</v>
      </c>
      <c r="E24" s="284">
        <f t="shared" si="0"/>
        <v>0</v>
      </c>
      <c r="F24" s="202">
        <f>SUM(F15:F23)</f>
        <v>0</v>
      </c>
      <c r="G24" s="225"/>
      <c r="H24" s="168">
        <f t="shared" si="1"/>
        <v>0</v>
      </c>
      <c r="I24" s="168">
        <f t="shared" si="1"/>
        <v>0</v>
      </c>
      <c r="J24" s="166">
        <f t="shared" si="1"/>
        <v>0</v>
      </c>
      <c r="K24" s="225"/>
      <c r="L24" s="168">
        <f t="shared" si="1"/>
        <v>0</v>
      </c>
      <c r="M24" s="168">
        <f t="shared" si="1"/>
        <v>0</v>
      </c>
      <c r="N24" s="29"/>
      <c r="O24" s="15"/>
      <c r="P24" s="15"/>
      <c r="Q24" s="15"/>
      <c r="R24" s="15"/>
      <c r="S24" s="15"/>
      <c r="T24" s="15"/>
      <c r="U24" s="15"/>
      <c r="V24" s="15"/>
      <c r="W24" s="15"/>
      <c r="X24" s="15"/>
      <c r="Y24" s="15"/>
      <c r="Z24" s="15"/>
      <c r="AA24" s="15"/>
      <c r="AB24" s="15"/>
      <c r="AC24" s="15"/>
      <c r="AD24" s="15"/>
      <c r="AE24" s="15"/>
      <c r="AF24" s="15"/>
    </row>
    <row r="25" spans="1:32" s="6" customFormat="1" ht="28.5" x14ac:dyDescent="0.4">
      <c r="A25" s="351" t="s">
        <v>46</v>
      </c>
      <c r="B25" s="233"/>
      <c r="C25" s="233"/>
      <c r="D25" s="285"/>
      <c r="E25" s="67">
        <f t="shared" si="0"/>
        <v>0</v>
      </c>
      <c r="F25" s="223"/>
      <c r="G25" s="225"/>
      <c r="H25" s="234"/>
      <c r="I25" s="234"/>
      <c r="J25" s="226"/>
      <c r="K25" s="225"/>
      <c r="L25" s="234"/>
      <c r="M25" s="234"/>
      <c r="N25" s="23"/>
      <c r="O25" s="5"/>
      <c r="P25" s="5"/>
      <c r="Q25" s="5"/>
      <c r="R25" s="5"/>
      <c r="S25" s="5"/>
      <c r="T25" s="5"/>
      <c r="U25" s="5"/>
      <c r="V25" s="5"/>
      <c r="W25" s="5"/>
      <c r="X25" s="5"/>
      <c r="Y25" s="5"/>
      <c r="Z25" s="5"/>
      <c r="AA25" s="5"/>
      <c r="AB25" s="5"/>
      <c r="AC25" s="5"/>
      <c r="AD25" s="5"/>
      <c r="AE25" s="5"/>
      <c r="AF25" s="5"/>
    </row>
    <row r="26" spans="1:32" s="6" customFormat="1" ht="15" customHeight="1" x14ac:dyDescent="0.4">
      <c r="A26" s="63" t="s">
        <v>47</v>
      </c>
      <c r="B26" s="220"/>
      <c r="C26" s="220"/>
      <c r="D26" s="67"/>
      <c r="E26" s="67">
        <f t="shared" si="0"/>
        <v>0</v>
      </c>
      <c r="F26" s="223"/>
      <c r="G26" s="225"/>
      <c r="H26" s="222"/>
      <c r="I26" s="222"/>
      <c r="J26" s="226"/>
      <c r="K26" s="225"/>
      <c r="L26" s="222"/>
      <c r="M26" s="222"/>
      <c r="N26" s="23"/>
      <c r="O26" s="5"/>
      <c r="P26" s="5"/>
      <c r="Q26" s="5"/>
      <c r="R26" s="5"/>
      <c r="S26" s="5"/>
      <c r="T26" s="5"/>
      <c r="U26" s="5"/>
      <c r="V26" s="5"/>
      <c r="W26" s="5"/>
      <c r="X26" s="5"/>
      <c r="Y26" s="5"/>
      <c r="Z26" s="5"/>
      <c r="AA26" s="5"/>
      <c r="AB26" s="5"/>
      <c r="AC26" s="5"/>
      <c r="AD26" s="5"/>
      <c r="AE26" s="5"/>
      <c r="AF26" s="5"/>
    </row>
    <row r="27" spans="1:32" s="6" customFormat="1" ht="15" customHeight="1" x14ac:dyDescent="0.4">
      <c r="A27" s="63" t="s">
        <v>48</v>
      </c>
      <c r="B27" s="220"/>
      <c r="C27" s="220"/>
      <c r="D27" s="67"/>
      <c r="E27" s="67">
        <f t="shared" si="0"/>
        <v>0</v>
      </c>
      <c r="F27" s="223"/>
      <c r="G27" s="225"/>
      <c r="H27" s="222"/>
      <c r="I27" s="222"/>
      <c r="J27" s="226"/>
      <c r="K27" s="225"/>
      <c r="L27" s="222"/>
      <c r="M27" s="222"/>
      <c r="N27" s="23"/>
      <c r="O27" s="5"/>
      <c r="P27" s="5"/>
      <c r="Q27" s="5"/>
      <c r="R27" s="5"/>
      <c r="S27" s="5"/>
      <c r="T27" s="5"/>
      <c r="U27" s="5"/>
      <c r="V27" s="5"/>
      <c r="W27" s="5"/>
      <c r="X27" s="5"/>
      <c r="Y27" s="5"/>
      <c r="Z27" s="5"/>
      <c r="AA27" s="5"/>
      <c r="AB27" s="5"/>
      <c r="AC27" s="5"/>
      <c r="AD27" s="5"/>
      <c r="AE27" s="5"/>
      <c r="AF27" s="5"/>
    </row>
    <row r="28" spans="1:32" s="16" customFormat="1" ht="15.75" x14ac:dyDescent="0.4">
      <c r="A28" s="204" t="s">
        <v>49</v>
      </c>
      <c r="B28" s="158">
        <f>SUM(B24:B27)</f>
        <v>0</v>
      </c>
      <c r="C28" s="158">
        <f>SUM(C24:C27)</f>
        <v>0</v>
      </c>
      <c r="D28" s="286">
        <f>SUM(D24:D27)</f>
        <v>0</v>
      </c>
      <c r="E28" s="314">
        <f t="shared" si="0"/>
        <v>0</v>
      </c>
      <c r="F28" s="206">
        <f>SUM(F24:F27)</f>
        <v>0</v>
      </c>
      <c r="G28" s="225"/>
      <c r="H28" s="201">
        <f>SUM(H24:H27)</f>
        <v>0</v>
      </c>
      <c r="I28" s="201">
        <f>SUM(I24:I27)</f>
        <v>0</v>
      </c>
      <c r="J28" s="208"/>
      <c r="K28" s="225"/>
      <c r="L28" s="201">
        <f>SUM(L24:L27)</f>
        <v>0</v>
      </c>
      <c r="M28" s="201">
        <f>SUM(M24:M27)</f>
        <v>0</v>
      </c>
      <c r="N28" s="165"/>
      <c r="O28" s="15"/>
      <c r="P28" s="15"/>
      <c r="Q28" s="15"/>
      <c r="R28" s="15"/>
      <c r="S28" s="15"/>
      <c r="T28" s="15"/>
      <c r="U28" s="15"/>
      <c r="V28" s="15"/>
      <c r="W28" s="15"/>
      <c r="X28" s="15"/>
      <c r="Y28" s="15"/>
      <c r="Z28" s="15"/>
      <c r="AA28" s="15"/>
      <c r="AB28" s="15"/>
      <c r="AC28" s="15"/>
      <c r="AD28" s="15"/>
      <c r="AE28" s="15"/>
      <c r="AF28" s="15"/>
    </row>
    <row r="29" spans="1:32" s="16" customFormat="1" ht="17.25" customHeight="1" thickBot="1" x14ac:dyDescent="0.45">
      <c r="A29" s="205" t="s">
        <v>75</v>
      </c>
      <c r="B29" s="312">
        <f>+B11-B28</f>
        <v>0</v>
      </c>
      <c r="C29" s="312">
        <f>+C11-C28</f>
        <v>0</v>
      </c>
      <c r="D29" s="288">
        <f>+D11-D28</f>
        <v>0</v>
      </c>
      <c r="E29" s="315">
        <f t="shared" si="0"/>
        <v>0</v>
      </c>
      <c r="F29" s="207">
        <f>+F11-F28</f>
        <v>0</v>
      </c>
      <c r="G29" s="225"/>
      <c r="H29" s="313">
        <f>+H11-H28</f>
        <v>0</v>
      </c>
      <c r="I29" s="313">
        <f>+I11-I28</f>
        <v>0</v>
      </c>
      <c r="J29" s="209"/>
      <c r="K29" s="225"/>
      <c r="L29" s="313">
        <f>+L11-L28</f>
        <v>0</v>
      </c>
      <c r="M29" s="313">
        <f>+M11-M28</f>
        <v>0</v>
      </c>
      <c r="N29" s="165"/>
      <c r="O29" s="15"/>
      <c r="P29" s="15"/>
      <c r="Q29" s="15"/>
      <c r="R29" s="15"/>
      <c r="S29" s="15"/>
      <c r="T29" s="15"/>
      <c r="U29" s="15"/>
      <c r="V29" s="15"/>
      <c r="W29" s="15"/>
      <c r="X29" s="15"/>
      <c r="Y29" s="15"/>
      <c r="Z29" s="15"/>
      <c r="AA29" s="15"/>
      <c r="AB29" s="15"/>
      <c r="AC29" s="15"/>
      <c r="AD29" s="15"/>
      <c r="AE29" s="15"/>
      <c r="AF29" s="15"/>
    </row>
    <row r="30" spans="1:32" s="6" customFormat="1" ht="9" customHeight="1" thickTop="1" x14ac:dyDescent="0.4">
      <c r="A30" s="59"/>
      <c r="B30" s="235"/>
      <c r="C30" s="235"/>
      <c r="D30" s="316"/>
      <c r="E30" s="316"/>
      <c r="F30" s="237"/>
      <c r="G30" s="225"/>
      <c r="H30" s="236"/>
      <c r="I30" s="236"/>
      <c r="J30" s="238"/>
      <c r="K30" s="225"/>
      <c r="L30" s="236"/>
      <c r="M30" s="236"/>
      <c r="N30" s="29"/>
      <c r="O30" s="5"/>
      <c r="P30" s="5"/>
      <c r="Q30" s="5"/>
      <c r="R30" s="5"/>
      <c r="S30" s="5"/>
      <c r="T30" s="5"/>
      <c r="U30" s="5"/>
      <c r="V30" s="5"/>
      <c r="W30" s="5"/>
      <c r="X30" s="5"/>
      <c r="Y30" s="5"/>
      <c r="Z30" s="5"/>
      <c r="AA30" s="5"/>
      <c r="AB30" s="5"/>
      <c r="AC30" s="5"/>
      <c r="AD30" s="5"/>
      <c r="AE30" s="5"/>
      <c r="AF30" s="5"/>
    </row>
    <row r="31" spans="1:32" s="10" customFormat="1" ht="18" customHeight="1" x14ac:dyDescent="0.4">
      <c r="A31" s="242" t="s">
        <v>76</v>
      </c>
      <c r="B31" s="177"/>
      <c r="C31" s="310">
        <f>+B33</f>
        <v>0</v>
      </c>
      <c r="D31" s="173">
        <f>+B33</f>
        <v>0</v>
      </c>
      <c r="E31" s="70">
        <f>+D31</f>
        <v>0</v>
      </c>
      <c r="F31" s="180" t="e">
        <f>+#REF!</f>
        <v>#REF!</v>
      </c>
      <c r="G31" s="225"/>
      <c r="H31" s="178">
        <f>+C33</f>
        <v>0</v>
      </c>
      <c r="I31" s="178">
        <f>+H33</f>
        <v>0</v>
      </c>
      <c r="J31" s="175"/>
      <c r="K31" s="225"/>
      <c r="L31" s="178">
        <f>+I33</f>
        <v>0</v>
      </c>
      <c r="M31" s="178">
        <f>+L33</f>
        <v>0</v>
      </c>
      <c r="N31" s="176"/>
      <c r="O31" s="9"/>
      <c r="P31" s="9"/>
      <c r="Q31" s="9"/>
      <c r="R31" s="9"/>
      <c r="S31" s="9"/>
      <c r="T31" s="9"/>
      <c r="U31" s="9"/>
      <c r="V31" s="9"/>
      <c r="W31" s="9"/>
      <c r="X31" s="9"/>
      <c r="Y31" s="9"/>
      <c r="Z31" s="9"/>
      <c r="AA31" s="9"/>
      <c r="AB31" s="9"/>
      <c r="AC31" s="9"/>
      <c r="AD31" s="9"/>
      <c r="AE31" s="9"/>
      <c r="AF31" s="9"/>
    </row>
    <row r="32" spans="1:32" s="66" customFormat="1" ht="15.75" x14ac:dyDescent="0.45">
      <c r="A32" s="179" t="s">
        <v>75</v>
      </c>
      <c r="B32" s="183">
        <f>+B29</f>
        <v>0</v>
      </c>
      <c r="C32" s="311">
        <f>+C29</f>
        <v>0</v>
      </c>
      <c r="D32" s="174">
        <f>+D29</f>
        <v>0</v>
      </c>
      <c r="E32" s="67">
        <f>+E29</f>
        <v>0</v>
      </c>
      <c r="F32" s="181">
        <f>+F29</f>
        <v>0</v>
      </c>
      <c r="G32" s="239"/>
      <c r="H32" s="184">
        <f>+H29</f>
        <v>0</v>
      </c>
      <c r="I32" s="184">
        <f>+I29</f>
        <v>0</v>
      </c>
      <c r="J32" s="182"/>
      <c r="K32" s="239"/>
      <c r="L32" s="184">
        <f>+L29</f>
        <v>0</v>
      </c>
      <c r="M32" s="184">
        <f>+M29</f>
        <v>0</v>
      </c>
      <c r="N32" s="64"/>
      <c r="O32" s="65"/>
      <c r="P32" s="65"/>
      <c r="Q32" s="65"/>
      <c r="R32" s="65"/>
      <c r="S32" s="65"/>
      <c r="T32" s="65"/>
      <c r="U32" s="65"/>
      <c r="V32" s="65"/>
      <c r="W32" s="65"/>
      <c r="X32" s="65"/>
      <c r="Y32" s="65"/>
      <c r="Z32" s="65"/>
      <c r="AA32" s="65"/>
      <c r="AB32" s="65"/>
      <c r="AC32" s="65"/>
      <c r="AD32" s="65"/>
      <c r="AE32" s="65"/>
      <c r="AF32" s="65"/>
    </row>
    <row r="33" spans="1:32" s="6" customFormat="1" ht="15.75" x14ac:dyDescent="0.45">
      <c r="A33" s="170" t="s">
        <v>78</v>
      </c>
      <c r="B33" s="177">
        <f>+B31+B32</f>
        <v>0</v>
      </c>
      <c r="C33" s="177">
        <f>+C31+C32</f>
        <v>0</v>
      </c>
      <c r="D33" s="173">
        <f>+D31+D32</f>
        <v>0</v>
      </c>
      <c r="E33" s="70">
        <f>+E31+E32</f>
        <v>0</v>
      </c>
      <c r="F33" s="180" t="e">
        <f>+F31+F32</f>
        <v>#REF!</v>
      </c>
      <c r="G33" s="225"/>
      <c r="H33" s="178">
        <f>+H31+H32</f>
        <v>0</v>
      </c>
      <c r="I33" s="178">
        <f>+I31+I32</f>
        <v>0</v>
      </c>
      <c r="J33" s="175"/>
      <c r="K33" s="225"/>
      <c r="L33" s="178">
        <f>+L31+L32</f>
        <v>0</v>
      </c>
      <c r="M33" s="178">
        <f>+M31+M32</f>
        <v>0</v>
      </c>
      <c r="N33" s="29"/>
      <c r="O33" s="5"/>
      <c r="P33" s="65"/>
      <c r="Q33" s="65"/>
      <c r="R33" s="65"/>
      <c r="S33" s="65"/>
      <c r="T33" s="65"/>
      <c r="U33" s="5"/>
      <c r="V33" s="5"/>
      <c r="W33" s="5"/>
      <c r="X33" s="5"/>
      <c r="Y33" s="5"/>
      <c r="Z33" s="5"/>
      <c r="AA33" s="5"/>
      <c r="AB33" s="5"/>
      <c r="AC33" s="5"/>
      <c r="AD33" s="5"/>
      <c r="AE33" s="5"/>
      <c r="AF33" s="5"/>
    </row>
    <row r="34" spans="1:32" x14ac:dyDescent="0.35">
      <c r="B34" s="18"/>
      <c r="C34" s="18"/>
    </row>
    <row r="35" spans="1:32" ht="13.9" x14ac:dyDescent="0.4">
      <c r="A35" s="155"/>
    </row>
    <row r="36" spans="1:32" x14ac:dyDescent="0.35">
      <c r="B36" s="154"/>
      <c r="C36" s="154"/>
      <c r="D36" s="154"/>
      <c r="E36" s="154"/>
      <c r="F36" s="154"/>
      <c r="G36" s="154"/>
      <c r="H36" s="154"/>
      <c r="I36" s="154"/>
      <c r="J36" s="154"/>
      <c r="K36" s="154"/>
      <c r="L36" s="154"/>
      <c r="M36" s="154"/>
    </row>
    <row r="37" spans="1:32" x14ac:dyDescent="0.35">
      <c r="A37" s="154"/>
      <c r="B37" s="154"/>
      <c r="C37" s="154"/>
      <c r="D37" s="154"/>
      <c r="E37" s="154"/>
      <c r="F37" s="154"/>
      <c r="G37" s="154"/>
      <c r="H37" s="154"/>
      <c r="I37" s="154"/>
      <c r="J37" s="154"/>
      <c r="K37" s="154"/>
      <c r="L37" s="154"/>
      <c r="M37" s="154"/>
    </row>
  </sheetData>
  <protectedRanges>
    <protectedRange sqref="A34:A35 A37:A229 B34:XFD229" name="Range3"/>
    <protectedRange sqref="L25:M27 F10 F15:F22 H25:I27 H10:I10 L10:M10 F25:F27 H15:I22 L15:M22" name="UnitEntry"/>
    <protectedRange sqref="O1:IJ1 O3:IJ1048576" name="Range2"/>
    <protectedRange sqref="O2:IJ2" name="Range2_1"/>
  </protectedRanges>
  <mergeCells count="7">
    <mergeCell ref="A2:J2"/>
    <mergeCell ref="A3:E3"/>
    <mergeCell ref="A4:M4"/>
    <mergeCell ref="A5:M5"/>
    <mergeCell ref="B6:E6"/>
    <mergeCell ref="H6:I6"/>
    <mergeCell ref="L6:M6"/>
  </mergeCells>
  <dataValidations count="1">
    <dataValidation type="decimal" allowBlank="1" showInputMessage="1" showErrorMessage="1" error="You must enter a numerical value in this cell" sqref="F10:M29" xr:uid="{85FA98D9-1A46-4514-BD70-04A88AC39CBB}">
      <formula1>-1E+32</formula1>
      <formula2>1E+31</formula2>
    </dataValidation>
  </dataValidations>
  <pageMargins left="0.25" right="0.25" top="0.13" bottom="0.14000000000000001" header="0" footer="0"/>
  <pageSetup scale="74"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4096A-ED62-4E23-B4A6-7B733462D1C8}">
  <sheetPr codeName="Sheet31">
    <tabColor rgb="FF7030A0"/>
    <pageSetUpPr fitToPage="1"/>
  </sheetPr>
  <dimension ref="A1:AF37"/>
  <sheetViews>
    <sheetView topLeftCell="A4" zoomScaleNormal="100" zoomScaleSheetLayoutView="100" workbookViewId="0">
      <selection activeCell="A4" sqref="A4:P4"/>
    </sheetView>
  </sheetViews>
  <sheetFormatPr defaultColWidth="9.1328125" defaultRowHeight="12.75" x14ac:dyDescent="0.35"/>
  <cols>
    <col min="1" max="1" width="42.1328125" style="1" customWidth="1"/>
    <col min="2" max="5" width="16.53125" style="1" customWidth="1"/>
    <col min="6" max="6" width="16.53125" style="1" hidden="1" customWidth="1"/>
    <col min="7" max="7" width="1.86328125" style="1" customWidth="1"/>
    <col min="8" max="8" width="16.53125" style="1" customWidth="1"/>
    <col min="9" max="9" width="17" style="1" customWidth="1"/>
    <col min="10" max="10" width="16.53125" style="1" hidden="1" customWidth="1"/>
    <col min="11" max="11" width="1.86328125" style="1" customWidth="1"/>
    <col min="12" max="13" width="16.53125" style="1" customWidth="1"/>
    <col min="14" max="14" width="0" style="1" hidden="1" customWidth="1"/>
    <col min="15" max="15" width="9.1328125" style="1"/>
    <col min="16" max="19" width="10.46484375" style="1" bestFit="1" customWidth="1"/>
    <col min="20" max="16384" width="9.1328125" style="1"/>
  </cols>
  <sheetData>
    <row r="1" spans="1:32" ht="18" x14ac:dyDescent="0.4">
      <c r="A1" s="17"/>
      <c r="B1" s="17"/>
      <c r="C1" s="17"/>
      <c r="E1" s="17"/>
      <c r="F1" s="17"/>
      <c r="G1" s="17"/>
      <c r="H1" s="17"/>
      <c r="I1" s="17"/>
      <c r="J1" s="2"/>
      <c r="K1" s="17"/>
      <c r="L1" s="2"/>
      <c r="M1" s="2"/>
      <c r="N1" s="3"/>
      <c r="O1" s="3"/>
      <c r="P1" s="3"/>
      <c r="Q1" s="3"/>
      <c r="R1" s="3"/>
      <c r="S1" s="3"/>
      <c r="T1" s="3"/>
      <c r="U1" s="3"/>
      <c r="V1" s="3"/>
      <c r="W1" s="3"/>
      <c r="X1" s="3"/>
      <c r="Y1" s="3"/>
      <c r="Z1" s="3"/>
      <c r="AA1" s="3"/>
      <c r="AB1" s="3"/>
      <c r="AC1" s="3"/>
      <c r="AD1" s="3"/>
      <c r="AE1" s="3"/>
    </row>
    <row r="2" spans="1:32" s="17" customFormat="1" ht="15" x14ac:dyDescent="0.4">
      <c r="A2" s="356"/>
      <c r="B2" s="357"/>
      <c r="C2" s="357"/>
      <c r="D2" s="357"/>
      <c r="E2" s="357"/>
      <c r="F2" s="357"/>
      <c r="G2" s="357"/>
      <c r="H2" s="357"/>
      <c r="I2" s="357"/>
      <c r="J2" s="357"/>
    </row>
    <row r="3" spans="1:32" ht="14.25" x14ac:dyDescent="0.35">
      <c r="A3" s="366"/>
      <c r="B3" s="366"/>
      <c r="C3" s="366"/>
      <c r="D3" s="366"/>
      <c r="E3" s="366"/>
      <c r="F3" s="81"/>
      <c r="G3" s="21"/>
      <c r="H3" s="81"/>
      <c r="I3" s="81"/>
      <c r="J3" s="81"/>
      <c r="K3" s="21"/>
      <c r="L3" s="81"/>
      <c r="M3" s="81"/>
      <c r="N3" s="3"/>
      <c r="O3" s="3"/>
      <c r="P3" s="3"/>
      <c r="Q3" s="3"/>
      <c r="R3" s="3"/>
      <c r="S3" s="3"/>
      <c r="T3" s="3"/>
      <c r="U3" s="3"/>
      <c r="V3" s="3"/>
      <c r="W3" s="3"/>
      <c r="X3" s="3"/>
      <c r="Y3" s="3"/>
      <c r="Z3" s="3"/>
      <c r="AA3" s="3"/>
      <c r="AB3" s="3"/>
      <c r="AC3" s="3"/>
      <c r="AD3" s="3"/>
      <c r="AE3" s="3"/>
    </row>
    <row r="4" spans="1:32" ht="79.5" customHeight="1" x14ac:dyDescent="0.35">
      <c r="A4" s="370" t="s">
        <v>79</v>
      </c>
      <c r="B4" s="370"/>
      <c r="C4" s="370"/>
      <c r="D4" s="370"/>
      <c r="E4" s="370"/>
      <c r="F4" s="370"/>
      <c r="G4" s="370"/>
      <c r="H4" s="370"/>
      <c r="I4" s="370"/>
      <c r="J4" s="370"/>
      <c r="K4" s="370"/>
      <c r="L4" s="370"/>
      <c r="M4" s="370"/>
      <c r="N4" s="3"/>
      <c r="O4" s="3"/>
      <c r="P4" s="3"/>
      <c r="Q4" s="3"/>
      <c r="R4" s="3"/>
      <c r="S4" s="3"/>
      <c r="T4" s="3"/>
      <c r="U4" s="3"/>
      <c r="V4" s="3"/>
      <c r="W4" s="3"/>
      <c r="X4" s="3"/>
      <c r="Y4" s="3"/>
      <c r="Z4" s="3"/>
      <c r="AA4" s="3"/>
      <c r="AB4" s="3"/>
      <c r="AC4" s="3"/>
      <c r="AD4" s="3"/>
      <c r="AE4" s="3"/>
    </row>
    <row r="5" spans="1:32" ht="27.75" customHeight="1" x14ac:dyDescent="0.35">
      <c r="A5" s="369" t="s">
        <v>93</v>
      </c>
      <c r="B5" s="369"/>
      <c r="C5" s="369"/>
      <c r="D5" s="369"/>
      <c r="E5" s="369"/>
      <c r="F5" s="369"/>
      <c r="G5" s="369"/>
      <c r="H5" s="369"/>
      <c r="I5" s="369"/>
      <c r="J5" s="369"/>
      <c r="K5" s="369"/>
      <c r="L5" s="369"/>
      <c r="M5" s="369"/>
      <c r="N5" s="3"/>
      <c r="O5" s="3"/>
      <c r="P5" s="3"/>
      <c r="Q5" s="3"/>
      <c r="R5" s="3"/>
      <c r="S5" s="3"/>
      <c r="T5" s="3"/>
      <c r="U5" s="3"/>
      <c r="V5" s="3"/>
      <c r="W5" s="3"/>
      <c r="X5" s="3"/>
      <c r="Y5" s="3"/>
      <c r="Z5" s="3"/>
      <c r="AA5" s="3"/>
      <c r="AB5" s="3"/>
      <c r="AC5" s="3"/>
      <c r="AD5" s="3"/>
      <c r="AE5" s="3"/>
    </row>
    <row r="6" spans="1:32" s="6" customFormat="1" ht="15" customHeight="1" x14ac:dyDescent="0.4">
      <c r="A6" s="4"/>
      <c r="B6" s="358" t="s">
        <v>2</v>
      </c>
      <c r="C6" s="358"/>
      <c r="D6" s="358"/>
      <c r="E6" s="358"/>
      <c r="F6" s="157"/>
      <c r="G6" s="20"/>
      <c r="H6" s="359" t="s">
        <v>3</v>
      </c>
      <c r="I6" s="360"/>
      <c r="J6" s="22"/>
      <c r="K6" s="20"/>
      <c r="L6" s="359" t="s">
        <v>4</v>
      </c>
      <c r="M6" s="360"/>
      <c r="N6" s="22"/>
      <c r="O6" s="5"/>
      <c r="P6" s="5"/>
      <c r="Q6" s="5"/>
      <c r="R6" s="5"/>
      <c r="S6" s="5"/>
      <c r="T6" s="5"/>
      <c r="U6" s="5"/>
      <c r="V6" s="5"/>
      <c r="W6" s="5"/>
      <c r="X6" s="5"/>
      <c r="Y6" s="5"/>
      <c r="Z6" s="5"/>
      <c r="AA6" s="5"/>
      <c r="AB6" s="5"/>
      <c r="AC6" s="5"/>
      <c r="AD6" s="5"/>
      <c r="AE6" s="5"/>
      <c r="AF6" s="5"/>
    </row>
    <row r="7" spans="1:32" s="6" customFormat="1" ht="46.5" customHeight="1" x14ac:dyDescent="0.4">
      <c r="A7" s="7"/>
      <c r="B7" s="19" t="s">
        <v>5</v>
      </c>
      <c r="C7" s="19" t="s">
        <v>6</v>
      </c>
      <c r="D7" s="150" t="s">
        <v>7</v>
      </c>
      <c r="E7" s="150" t="s">
        <v>8</v>
      </c>
      <c r="F7" s="19" t="s">
        <v>9</v>
      </c>
      <c r="G7" s="8"/>
      <c r="H7" s="19" t="s">
        <v>10</v>
      </c>
      <c r="I7" s="19" t="s">
        <v>11</v>
      </c>
      <c r="J7" s="19" t="s">
        <v>9</v>
      </c>
      <c r="K7" s="8"/>
      <c r="L7" s="19" t="s">
        <v>12</v>
      </c>
      <c r="M7" s="19" t="s">
        <v>13</v>
      </c>
      <c r="N7" s="19" t="s">
        <v>9</v>
      </c>
      <c r="O7" s="5"/>
      <c r="P7" s="5"/>
      <c r="Q7" s="5"/>
      <c r="R7" s="5"/>
      <c r="S7" s="5"/>
      <c r="T7" s="5"/>
      <c r="U7" s="5"/>
      <c r="V7" s="5"/>
      <c r="W7" s="5"/>
      <c r="X7" s="5"/>
      <c r="Y7" s="5"/>
      <c r="Z7" s="5"/>
      <c r="AA7" s="5"/>
      <c r="AB7" s="5"/>
      <c r="AC7" s="5"/>
      <c r="AD7" s="5"/>
      <c r="AE7" s="5"/>
      <c r="AF7" s="5"/>
    </row>
    <row r="8" spans="1:32" s="6" customFormat="1" ht="15" customHeight="1" x14ac:dyDescent="0.4">
      <c r="A8" s="350" t="s">
        <v>14</v>
      </c>
      <c r="B8" s="210"/>
      <c r="C8" s="210"/>
      <c r="D8" s="212"/>
      <c r="E8" s="212"/>
      <c r="F8" s="213"/>
      <c r="G8" s="211"/>
      <c r="H8" s="210"/>
      <c r="I8" s="210"/>
      <c r="J8" s="210"/>
      <c r="K8" s="211"/>
      <c r="L8" s="210"/>
      <c r="M8" s="210"/>
      <c r="N8" s="25"/>
      <c r="O8" s="5"/>
      <c r="P8" s="5"/>
      <c r="Q8" s="5"/>
      <c r="R8" s="5"/>
      <c r="S8" s="5"/>
      <c r="T8" s="5"/>
      <c r="U8" s="5"/>
      <c r="V8" s="5"/>
      <c r="W8" s="5"/>
      <c r="X8" s="5"/>
      <c r="Y8" s="5"/>
      <c r="Z8" s="5"/>
      <c r="AA8" s="5"/>
      <c r="AB8" s="5"/>
      <c r="AC8" s="5"/>
      <c r="AD8" s="5"/>
      <c r="AE8" s="5"/>
      <c r="AF8" s="5"/>
    </row>
    <row r="9" spans="1:32" s="6" customFormat="1" ht="15" customHeight="1" x14ac:dyDescent="0.4">
      <c r="A9" s="353" t="s">
        <v>97</v>
      </c>
      <c r="B9" s="214"/>
      <c r="C9" s="214"/>
      <c r="D9" s="70"/>
      <c r="E9" s="70"/>
      <c r="F9" s="213"/>
      <c r="G9" s="211"/>
      <c r="H9" s="210"/>
      <c r="I9" s="210"/>
      <c r="J9" s="210"/>
      <c r="K9" s="211"/>
      <c r="L9" s="210"/>
      <c r="M9" s="210"/>
      <c r="N9" s="25"/>
      <c r="O9" s="5"/>
      <c r="P9" s="5"/>
      <c r="Q9" s="5"/>
      <c r="R9" s="5"/>
      <c r="S9" s="5"/>
      <c r="T9" s="5"/>
      <c r="U9" s="5"/>
      <c r="V9" s="5"/>
      <c r="W9" s="5"/>
      <c r="X9" s="5"/>
      <c r="Y9" s="5"/>
      <c r="Z9" s="5"/>
      <c r="AA9" s="5"/>
      <c r="AB9" s="5"/>
      <c r="AC9" s="5"/>
      <c r="AD9" s="5"/>
      <c r="AE9" s="5"/>
      <c r="AF9" s="5"/>
    </row>
    <row r="10" spans="1:32" s="10" customFormat="1" ht="15" customHeight="1" x14ac:dyDescent="0.4">
      <c r="A10" s="349" t="s">
        <v>88</v>
      </c>
      <c r="B10" s="220"/>
      <c r="C10" s="220"/>
      <c r="D10" s="67"/>
      <c r="E10" s="67">
        <f>+C10-D10</f>
        <v>0</v>
      </c>
      <c r="F10" s="223"/>
      <c r="G10" s="221"/>
      <c r="H10" s="222"/>
      <c r="I10" s="222"/>
      <c r="J10" s="224"/>
      <c r="K10" s="221"/>
      <c r="L10" s="222"/>
      <c r="M10" s="222"/>
      <c r="N10" s="23"/>
      <c r="O10" s="9"/>
      <c r="P10" s="9"/>
      <c r="Q10" s="9"/>
      <c r="R10" s="9"/>
      <c r="S10" s="9"/>
      <c r="T10" s="9"/>
      <c r="U10" s="9"/>
      <c r="V10" s="9"/>
      <c r="W10" s="9"/>
      <c r="X10" s="9"/>
      <c r="Y10" s="9"/>
      <c r="Z10" s="9"/>
      <c r="AA10" s="9"/>
      <c r="AB10" s="9"/>
      <c r="AC10" s="9"/>
      <c r="AD10" s="9"/>
      <c r="AE10" s="9"/>
      <c r="AF10" s="9"/>
    </row>
    <row r="11" spans="1:32" s="31" customFormat="1" ht="15" customHeight="1" x14ac:dyDescent="0.4">
      <c r="A11" s="60" t="s">
        <v>89</v>
      </c>
      <c r="B11" s="158">
        <f>SUM(B10:B10)</f>
        <v>0</v>
      </c>
      <c r="C11" s="158">
        <f>SUM(C10:C10)</f>
        <v>0</v>
      </c>
      <c r="D11" s="282">
        <f>SUM(D10:D10)</f>
        <v>0</v>
      </c>
      <c r="E11" s="282">
        <f>SUM(E10:E10)</f>
        <v>0</v>
      </c>
      <c r="F11" s="200">
        <f>SUM(F10:F10)</f>
        <v>0</v>
      </c>
      <c r="G11" s="225"/>
      <c r="H11" s="201">
        <f>SUM(H10:H10)</f>
        <v>0</v>
      </c>
      <c r="I11" s="201">
        <f>SUM(I10:I10)</f>
        <v>0</v>
      </c>
      <c r="J11" s="199">
        <f>SUM(J10:J10)</f>
        <v>0</v>
      </c>
      <c r="K11" s="225"/>
      <c r="L11" s="201">
        <f>SUM(L10:L10)</f>
        <v>0</v>
      </c>
      <c r="M11" s="201">
        <f>SUM(M10:M10)</f>
        <v>0</v>
      </c>
      <c r="N11" s="165"/>
      <c r="O11" s="30"/>
      <c r="P11" s="30"/>
      <c r="Q11" s="30"/>
      <c r="R11" s="30"/>
      <c r="S11" s="30"/>
      <c r="T11" s="30"/>
      <c r="U11" s="30"/>
      <c r="V11" s="30"/>
      <c r="W11" s="30"/>
      <c r="X11" s="30"/>
      <c r="Y11" s="30"/>
      <c r="Z11" s="30"/>
      <c r="AA11" s="30"/>
      <c r="AB11" s="30"/>
      <c r="AC11" s="30"/>
      <c r="AD11" s="30"/>
      <c r="AE11" s="30"/>
      <c r="AF11" s="30"/>
    </row>
    <row r="12" spans="1:32" s="10" customFormat="1" ht="15" customHeight="1" x14ac:dyDescent="0.4">
      <c r="A12" s="349"/>
      <c r="B12" s="214"/>
      <c r="C12" s="214"/>
      <c r="D12" s="70"/>
      <c r="E12" s="70"/>
      <c r="F12" s="213"/>
      <c r="G12" s="225"/>
      <c r="H12" s="227"/>
      <c r="I12" s="227"/>
      <c r="J12" s="227"/>
      <c r="K12" s="225"/>
      <c r="L12" s="227"/>
      <c r="M12" s="227"/>
      <c r="N12" s="25"/>
      <c r="O12" s="9"/>
      <c r="P12" s="30"/>
      <c r="Q12" s="30"/>
      <c r="R12" s="30"/>
      <c r="S12" s="30"/>
      <c r="T12" s="9"/>
      <c r="U12" s="9"/>
      <c r="V12" s="9"/>
      <c r="W12" s="9"/>
      <c r="X12" s="9"/>
      <c r="Y12" s="9"/>
      <c r="Z12" s="9"/>
      <c r="AA12" s="9"/>
      <c r="AB12" s="9"/>
      <c r="AC12" s="9"/>
      <c r="AD12" s="9"/>
      <c r="AE12" s="9"/>
      <c r="AF12" s="9"/>
    </row>
    <row r="13" spans="1:32" s="6" customFormat="1" ht="15.75" x14ac:dyDescent="0.4">
      <c r="A13" s="350" t="s">
        <v>34</v>
      </c>
      <c r="B13" s="214"/>
      <c r="C13" s="214"/>
      <c r="D13" s="70"/>
      <c r="E13" s="70"/>
      <c r="F13" s="213"/>
      <c r="G13" s="225"/>
      <c r="H13" s="227"/>
      <c r="I13" s="227"/>
      <c r="J13" s="227"/>
      <c r="K13" s="225"/>
      <c r="L13" s="227"/>
      <c r="M13" s="227"/>
      <c r="N13" s="25"/>
      <c r="O13" s="5"/>
      <c r="P13" s="30"/>
      <c r="Q13" s="30"/>
      <c r="R13" s="30"/>
      <c r="S13" s="30"/>
      <c r="T13" s="5"/>
      <c r="U13" s="5"/>
      <c r="V13" s="5"/>
      <c r="W13" s="5"/>
      <c r="X13" s="5"/>
      <c r="Y13" s="5"/>
      <c r="Z13" s="5"/>
      <c r="AA13" s="5"/>
      <c r="AB13" s="5"/>
      <c r="AC13" s="5"/>
      <c r="AD13" s="5"/>
      <c r="AE13" s="5"/>
      <c r="AF13" s="5"/>
    </row>
    <row r="14" spans="1:32" s="12" customFormat="1" ht="15" customHeight="1" x14ac:dyDescent="0.4">
      <c r="A14" s="58" t="s">
        <v>35</v>
      </c>
      <c r="B14" s="214"/>
      <c r="C14" s="214"/>
      <c r="D14" s="70"/>
      <c r="E14" s="70"/>
      <c r="F14" s="213"/>
      <c r="G14" s="225"/>
      <c r="H14" s="227"/>
      <c r="I14" s="227"/>
      <c r="J14" s="227"/>
      <c r="K14" s="225"/>
      <c r="L14" s="227"/>
      <c r="M14" s="227"/>
      <c r="N14" s="25"/>
      <c r="O14" s="11"/>
      <c r="P14" s="30"/>
      <c r="Q14" s="30"/>
      <c r="R14" s="30"/>
      <c r="S14" s="30"/>
      <c r="T14" s="11"/>
      <c r="U14" s="11"/>
      <c r="V14" s="11"/>
      <c r="W14" s="11"/>
      <c r="X14" s="11"/>
      <c r="Y14" s="11"/>
      <c r="Z14" s="11"/>
      <c r="AA14" s="11"/>
      <c r="AB14" s="11"/>
      <c r="AC14" s="11"/>
      <c r="AD14" s="11"/>
      <c r="AE14" s="11"/>
      <c r="AF14" s="11"/>
    </row>
    <row r="15" spans="1:32" s="14" customFormat="1" ht="15" customHeight="1" x14ac:dyDescent="0.4">
      <c r="A15" s="349" t="s">
        <v>36</v>
      </c>
      <c r="B15" s="214"/>
      <c r="C15" s="214"/>
      <c r="D15" s="70"/>
      <c r="E15" s="70">
        <f t="shared" ref="E15:E29" si="0">+C15-D15</f>
        <v>0</v>
      </c>
      <c r="F15" s="229"/>
      <c r="G15" s="225"/>
      <c r="H15" s="228"/>
      <c r="I15" s="228"/>
      <c r="J15" s="230"/>
      <c r="K15" s="225"/>
      <c r="L15" s="228"/>
      <c r="M15" s="228"/>
      <c r="N15" s="23"/>
      <c r="O15" s="13"/>
      <c r="P15" s="30"/>
      <c r="Q15" s="30"/>
      <c r="R15" s="30"/>
      <c r="S15" s="30"/>
      <c r="T15" s="13"/>
      <c r="U15" s="13"/>
      <c r="V15" s="13"/>
      <c r="W15" s="13"/>
      <c r="X15" s="13"/>
      <c r="Y15" s="13"/>
      <c r="Z15" s="13"/>
      <c r="AA15" s="13"/>
      <c r="AB15" s="13"/>
      <c r="AC15" s="13"/>
      <c r="AD15" s="13"/>
      <c r="AE15" s="13"/>
      <c r="AF15" s="13"/>
    </row>
    <row r="16" spans="1:32" s="14" customFormat="1" ht="15" customHeight="1" x14ac:dyDescent="0.4">
      <c r="A16" s="349" t="s">
        <v>37</v>
      </c>
      <c r="B16" s="220"/>
      <c r="C16" s="220"/>
      <c r="D16" s="67"/>
      <c r="E16" s="67">
        <f t="shared" si="0"/>
        <v>0</v>
      </c>
      <c r="F16" s="223"/>
      <c r="G16" s="225"/>
      <c r="H16" s="222"/>
      <c r="I16" s="222"/>
      <c r="J16" s="226"/>
      <c r="K16" s="225"/>
      <c r="L16" s="222"/>
      <c r="M16" s="222"/>
      <c r="N16" s="23"/>
      <c r="O16" s="13"/>
      <c r="P16" s="30"/>
      <c r="Q16" s="30"/>
      <c r="R16" s="30"/>
      <c r="S16" s="30"/>
      <c r="T16" s="13"/>
      <c r="U16" s="13"/>
      <c r="V16" s="13"/>
      <c r="W16" s="13"/>
      <c r="X16" s="13"/>
      <c r="Y16" s="13"/>
      <c r="Z16" s="13"/>
      <c r="AA16" s="13"/>
      <c r="AB16" s="13"/>
      <c r="AC16" s="13"/>
      <c r="AD16" s="13"/>
      <c r="AE16" s="13"/>
      <c r="AF16" s="13"/>
    </row>
    <row r="17" spans="1:32" s="14" customFormat="1" ht="15" customHeight="1" x14ac:dyDescent="0.4">
      <c r="A17" s="349" t="s">
        <v>38</v>
      </c>
      <c r="B17" s="220"/>
      <c r="C17" s="220"/>
      <c r="D17" s="67"/>
      <c r="E17" s="67">
        <f t="shared" si="0"/>
        <v>0</v>
      </c>
      <c r="F17" s="223"/>
      <c r="G17" s="225"/>
      <c r="H17" s="222"/>
      <c r="I17" s="222"/>
      <c r="J17" s="226"/>
      <c r="K17" s="225"/>
      <c r="L17" s="222"/>
      <c r="M17" s="222"/>
      <c r="N17" s="23"/>
      <c r="O17" s="13"/>
      <c r="P17" s="30"/>
      <c r="Q17" s="30"/>
      <c r="R17" s="30"/>
      <c r="S17" s="30"/>
      <c r="T17" s="13"/>
      <c r="U17" s="13"/>
      <c r="V17" s="13"/>
      <c r="W17" s="13"/>
      <c r="X17" s="13"/>
      <c r="Y17" s="13"/>
      <c r="Z17" s="13"/>
      <c r="AA17" s="13"/>
      <c r="AB17" s="13"/>
      <c r="AC17" s="13"/>
      <c r="AD17" s="13"/>
      <c r="AE17" s="13"/>
      <c r="AF17" s="13"/>
    </row>
    <row r="18" spans="1:32" s="14" customFormat="1" ht="15" customHeight="1" x14ac:dyDescent="0.4">
      <c r="A18" s="349" t="s">
        <v>39</v>
      </c>
      <c r="B18" s="220"/>
      <c r="C18" s="220"/>
      <c r="D18" s="67"/>
      <c r="E18" s="67">
        <f t="shared" si="0"/>
        <v>0</v>
      </c>
      <c r="F18" s="223"/>
      <c r="G18" s="225"/>
      <c r="H18" s="222"/>
      <c r="I18" s="222"/>
      <c r="J18" s="226"/>
      <c r="K18" s="225"/>
      <c r="L18" s="222"/>
      <c r="M18" s="222"/>
      <c r="N18" s="23"/>
      <c r="O18" s="13"/>
      <c r="P18" s="30"/>
      <c r="Q18" s="30"/>
      <c r="R18" s="30"/>
      <c r="S18" s="30"/>
      <c r="T18" s="13"/>
      <c r="U18" s="13"/>
      <c r="V18" s="13"/>
      <c r="W18" s="13"/>
      <c r="X18" s="13"/>
      <c r="Y18" s="13"/>
      <c r="Z18" s="13"/>
      <c r="AA18" s="13"/>
      <c r="AB18" s="13"/>
      <c r="AC18" s="13"/>
      <c r="AD18" s="13"/>
      <c r="AE18" s="13"/>
      <c r="AF18" s="13"/>
    </row>
    <row r="19" spans="1:32" s="14" customFormat="1" ht="15" customHeight="1" x14ac:dyDescent="0.4">
      <c r="A19" s="349" t="s">
        <v>40</v>
      </c>
      <c r="B19" s="220"/>
      <c r="C19" s="220"/>
      <c r="D19" s="67"/>
      <c r="E19" s="67">
        <f t="shared" si="0"/>
        <v>0</v>
      </c>
      <c r="F19" s="223"/>
      <c r="G19" s="225"/>
      <c r="H19" s="222"/>
      <c r="I19" s="222"/>
      <c r="J19" s="226"/>
      <c r="K19" s="225"/>
      <c r="L19" s="222"/>
      <c r="M19" s="222"/>
      <c r="N19" s="23"/>
      <c r="O19" s="13"/>
      <c r="P19" s="30"/>
      <c r="Q19" s="30"/>
      <c r="R19" s="30"/>
      <c r="S19" s="30"/>
      <c r="T19" s="13"/>
      <c r="U19" s="13"/>
      <c r="V19" s="13"/>
      <c r="W19" s="13"/>
      <c r="X19" s="13"/>
      <c r="Y19" s="13"/>
      <c r="Z19" s="13"/>
      <c r="AA19" s="13"/>
      <c r="AB19" s="13"/>
      <c r="AC19" s="13"/>
      <c r="AD19" s="13"/>
      <c r="AE19" s="13"/>
      <c r="AF19" s="13"/>
    </row>
    <row r="20" spans="1:32" s="14" customFormat="1" ht="15" customHeight="1" x14ac:dyDescent="0.4">
      <c r="A20" s="349" t="s">
        <v>41</v>
      </c>
      <c r="B20" s="220"/>
      <c r="C20" s="220"/>
      <c r="D20" s="67"/>
      <c r="E20" s="67">
        <f t="shared" si="0"/>
        <v>0</v>
      </c>
      <c r="F20" s="223"/>
      <c r="G20" s="225"/>
      <c r="H20" s="222"/>
      <c r="I20" s="222"/>
      <c r="J20" s="226"/>
      <c r="K20" s="225"/>
      <c r="L20" s="222"/>
      <c r="M20" s="222"/>
      <c r="N20" s="23"/>
      <c r="O20" s="13"/>
      <c r="P20" s="30"/>
      <c r="Q20" s="30"/>
      <c r="R20" s="30"/>
      <c r="S20" s="30"/>
      <c r="T20" s="13"/>
      <c r="U20" s="13"/>
      <c r="V20" s="13"/>
      <c r="W20" s="13"/>
      <c r="X20" s="13"/>
      <c r="Y20" s="13"/>
      <c r="Z20" s="13"/>
      <c r="AA20" s="13"/>
      <c r="AB20" s="13"/>
      <c r="AC20" s="13"/>
      <c r="AD20" s="13"/>
      <c r="AE20" s="13"/>
      <c r="AF20" s="13"/>
    </row>
    <row r="21" spans="1:32" s="14" customFormat="1" ht="15" customHeight="1" x14ac:dyDescent="0.4">
      <c r="A21" s="349" t="s">
        <v>42</v>
      </c>
      <c r="B21" s="220"/>
      <c r="C21" s="220"/>
      <c r="D21" s="67"/>
      <c r="E21" s="67">
        <f t="shared" si="0"/>
        <v>0</v>
      </c>
      <c r="F21" s="223"/>
      <c r="G21" s="225"/>
      <c r="H21" s="222"/>
      <c r="I21" s="222"/>
      <c r="J21" s="226"/>
      <c r="K21" s="225"/>
      <c r="L21" s="222"/>
      <c r="M21" s="222"/>
      <c r="N21" s="23"/>
      <c r="O21" s="13"/>
      <c r="P21" s="30"/>
      <c r="Q21" s="30"/>
      <c r="R21" s="30"/>
      <c r="S21" s="30"/>
      <c r="T21" s="13"/>
      <c r="U21" s="13"/>
      <c r="V21" s="13"/>
      <c r="W21" s="13"/>
      <c r="X21" s="13"/>
      <c r="Y21" s="13"/>
      <c r="Z21" s="13"/>
      <c r="AA21" s="13"/>
      <c r="AB21" s="13"/>
      <c r="AC21" s="13"/>
      <c r="AD21" s="13"/>
      <c r="AE21" s="13"/>
      <c r="AF21" s="13"/>
    </row>
    <row r="22" spans="1:32" s="14" customFormat="1" ht="15" customHeight="1" x14ac:dyDescent="0.4">
      <c r="A22" s="349" t="s">
        <v>43</v>
      </c>
      <c r="B22" s="220"/>
      <c r="C22" s="220"/>
      <c r="D22" s="67"/>
      <c r="E22" s="67">
        <f t="shared" si="0"/>
        <v>0</v>
      </c>
      <c r="F22" s="223"/>
      <c r="G22" s="225"/>
      <c r="H22" s="232"/>
      <c r="I22" s="232"/>
      <c r="J22" s="226"/>
      <c r="K22" s="225"/>
      <c r="L22" s="232"/>
      <c r="M22" s="232"/>
      <c r="N22" s="23"/>
      <c r="O22" s="13"/>
      <c r="P22" s="30"/>
      <c r="Q22" s="30"/>
      <c r="R22" s="30"/>
      <c r="S22" s="30"/>
      <c r="T22" s="13"/>
      <c r="U22" s="13"/>
      <c r="V22" s="13"/>
      <c r="W22" s="13"/>
      <c r="X22" s="13"/>
      <c r="Y22" s="13"/>
      <c r="Z22" s="13"/>
      <c r="AA22" s="13"/>
      <c r="AB22" s="13"/>
      <c r="AC22" s="13"/>
      <c r="AD22" s="13"/>
      <c r="AE22" s="13"/>
      <c r="AF22" s="13"/>
    </row>
    <row r="23" spans="1:32" s="14" customFormat="1" ht="15" customHeight="1" x14ac:dyDescent="0.4">
      <c r="A23" s="62" t="s">
        <v>44</v>
      </c>
      <c r="B23" s="220"/>
      <c r="C23" s="220"/>
      <c r="D23" s="283"/>
      <c r="E23" s="67">
        <f t="shared" si="0"/>
        <v>0</v>
      </c>
      <c r="F23" s="203">
        <f>(_xlfn.IFNA(VLOOKUP($A15,'Benefits Drivers'!$A$6:$F$13,4,FALSE)*F$15,0))+(_xlfn.IFNA(VLOOKUP($A16,'Benefits Drivers'!$A$6:$F$13,4,FALSE)*F$16,0))+(_xlfn.IFNA(VLOOKUP($A17,'Benefits Drivers'!$A$6:$F$13,4,FALSE)*F$17,0))+(_xlfn.IFNA(VLOOKUP($A18,'Benefits Drivers'!$A$6:$F$13,4,FALSE)*F$18,0))+(_xlfn.IFNA(VLOOKUP($A19,'Benefits Drivers'!$A$6:$F$13,4,FALSE)*F$19,0))+(_xlfn.IFNA(VLOOKUP($A21,'Benefits Drivers'!$A$6:$F$13,4,FALSE)*F$21,0))+(_xlfn.IFNA(VLOOKUP($A22,'Benefits Drivers'!$A$6:$F$13,4,FALSE)*F$22,0))+(_xlfn.IFNA(VLOOKUP($A20,'Benefits Drivers'!$A$6:$F$13,4,FALSE)*F$20,0))</f>
        <v>0</v>
      </c>
      <c r="G23" s="225"/>
      <c r="H23" s="169">
        <f>(_xlfn.IFNA(VLOOKUP($A15,'Benefits Drivers'!$A$6:$F$13,3,FALSE)*H$15,0))+(_xlfn.IFNA(VLOOKUP($A16,'Benefits Drivers'!$A$6:$F$13,3,FALSE)*H$16,0))+(_xlfn.IFNA(VLOOKUP($A17,'Benefits Drivers'!$A$6:$F$13,3,FALSE)*H$17,0))+(_xlfn.IFNA(VLOOKUP($A18,'Benefits Drivers'!$A$6:$F$13,3,FALSE)*H$18,0))+(_xlfn.IFNA(VLOOKUP($A19,'Benefits Drivers'!$A$6:$F$13,3,FALSE)*H$19,0))+(_xlfn.IFNA(VLOOKUP($A21,'Benefits Drivers'!$A$6:$F$13,3,FALSE)*H$21,0))+(_xlfn.IFNA(VLOOKUP($A22,'Benefits Drivers'!$A$6:$F$13,3,FALSE)*H$22,0))+(_xlfn.IFNA(VLOOKUP($A20,'Benefits Drivers'!$A$6:$F$13,3,FALSE)*H$20,0))</f>
        <v>0</v>
      </c>
      <c r="I23" s="169">
        <f>(_xlfn.IFNA(VLOOKUP($A15,'Benefits Drivers'!$A$6:$F$13,4,FALSE)*I$15,0))+(_xlfn.IFNA(VLOOKUP($A16,'Benefits Drivers'!$A$6:$F$13,4,FALSE)*I$16,0))+(_xlfn.IFNA(VLOOKUP($A17,'Benefits Drivers'!$A$6:$F$13,4,FALSE)*I$17,0))+(_xlfn.IFNA(VLOOKUP($A18,'Benefits Drivers'!$A$6:$F$13,4,FALSE)*I$18,0))+(_xlfn.IFNA(VLOOKUP($A19,'Benefits Drivers'!$A$6:$F$13,4,FALSE)*I$19,0))+(_xlfn.IFNA(VLOOKUP($A21,'Benefits Drivers'!$A$6:$F$13,4,FALSE)*I$21,0))+(_xlfn.IFNA(VLOOKUP($A22,'Benefits Drivers'!$A$6:$F$13,4,FALSE)*I$22,0))+(_xlfn.IFNA(VLOOKUP($A20,'Benefits Drivers'!$A$6:$F$13,4,FALSE)*I$20,0))</f>
        <v>0</v>
      </c>
      <c r="J23" s="167"/>
      <c r="K23" s="225"/>
      <c r="L23" s="169">
        <f>(_xlfn.IFNA(VLOOKUP($A15,'Benefits Drivers'!$A$6:$F$13,5,FALSE)*L$15,0))+(_xlfn.IFNA(VLOOKUP($A16,'Benefits Drivers'!$A$6:$F$13,5,FALSE)*L$16,0))+(_xlfn.IFNA(VLOOKUP($A17,'Benefits Drivers'!$A$6:$F$13,5,FALSE)*L$17,0))+(_xlfn.IFNA(VLOOKUP($A18,'Benefits Drivers'!$A$6:$F$13,5,FALSE)*L$18,0))+(_xlfn.IFNA(VLOOKUP($A19,'Benefits Drivers'!$A$6:$F$13,5,FALSE)*L$19,0))+(_xlfn.IFNA(VLOOKUP($A21,'Benefits Drivers'!$A$6:$F$13,5,FALSE)*L$21,0))+(_xlfn.IFNA(VLOOKUP($A22,'Benefits Drivers'!$A$6:$F$13,5,FALSE)*L$22,0))+(_xlfn.IFNA(VLOOKUP($A20,'Benefits Drivers'!$A$6:$F$13,5,FALSE)*L$20,0))</f>
        <v>0</v>
      </c>
      <c r="M23" s="169">
        <f>(_xlfn.IFNA(VLOOKUP($A15,'Benefits Drivers'!$A$6:$F$13,6,FALSE)*M$15,0))+(_xlfn.IFNA(VLOOKUP($A16,'Benefits Drivers'!$A$6:$F$13,6,FALSE)*M$16,0))+(_xlfn.IFNA(VLOOKUP($A17,'Benefits Drivers'!$A$6:$F$13,6,FALSE)*M$17,0))+(_xlfn.IFNA(VLOOKUP($A18,'Benefits Drivers'!$A$6:$F$13,6,FALSE)*M$18,0))+(_xlfn.IFNA(VLOOKUP($A19,'Benefits Drivers'!$A$6:$F$13,6,FALSE)*M$19,0))+(_xlfn.IFNA(VLOOKUP($A21,'Benefits Drivers'!$A$6:$F$13,6,FALSE)*M$21,0))+(_xlfn.IFNA(VLOOKUP($A22,'Benefits Drivers'!$A$6:$F$13,6,FALSE)*M$22,0))+(_xlfn.IFNA(VLOOKUP($A20,'Benefits Drivers'!$A$6:$F$13,6,FALSE)*M$20,0))</f>
        <v>0</v>
      </c>
      <c r="N23" s="29"/>
      <c r="O23" s="13"/>
      <c r="P23" s="30"/>
      <c r="Q23" s="30"/>
      <c r="R23" s="30"/>
      <c r="S23" s="30"/>
      <c r="T23" s="13"/>
      <c r="U23" s="13"/>
      <c r="V23" s="13"/>
      <c r="W23" s="13"/>
      <c r="X23" s="13"/>
      <c r="Y23" s="13"/>
      <c r="Z23" s="13"/>
      <c r="AA23" s="13"/>
      <c r="AB23" s="13"/>
      <c r="AC23" s="13"/>
      <c r="AD23" s="13"/>
      <c r="AE23" s="13"/>
      <c r="AF23" s="13"/>
    </row>
    <row r="24" spans="1:32" s="16" customFormat="1" ht="15" customHeight="1" x14ac:dyDescent="0.4">
      <c r="A24" s="160" t="s">
        <v>45</v>
      </c>
      <c r="B24" s="161">
        <f>SUM(B15:B23)</f>
        <v>0</v>
      </c>
      <c r="C24" s="161">
        <f>SUM(C15:C23)</f>
        <v>0</v>
      </c>
      <c r="D24" s="284">
        <f t="shared" ref="D24:M24" si="1">SUM(D15:D23)</f>
        <v>0</v>
      </c>
      <c r="E24" s="284">
        <f t="shared" si="0"/>
        <v>0</v>
      </c>
      <c r="F24" s="202">
        <f>SUM(F15:F23)</f>
        <v>0</v>
      </c>
      <c r="G24" s="225"/>
      <c r="H24" s="168">
        <f t="shared" si="1"/>
        <v>0</v>
      </c>
      <c r="I24" s="168">
        <f t="shared" si="1"/>
        <v>0</v>
      </c>
      <c r="J24" s="166">
        <f t="shared" si="1"/>
        <v>0</v>
      </c>
      <c r="K24" s="225"/>
      <c r="L24" s="168">
        <f t="shared" si="1"/>
        <v>0</v>
      </c>
      <c r="M24" s="168">
        <f t="shared" si="1"/>
        <v>0</v>
      </c>
      <c r="N24" s="29"/>
      <c r="O24" s="15"/>
      <c r="P24" s="15"/>
      <c r="Q24" s="15"/>
      <c r="R24" s="15"/>
      <c r="S24" s="15"/>
      <c r="T24" s="15"/>
      <c r="U24" s="15"/>
      <c r="V24" s="15"/>
      <c r="W24" s="15"/>
      <c r="X24" s="15"/>
      <c r="Y24" s="15"/>
      <c r="Z24" s="15"/>
      <c r="AA24" s="15"/>
      <c r="AB24" s="15"/>
      <c r="AC24" s="15"/>
      <c r="AD24" s="15"/>
      <c r="AE24" s="15"/>
      <c r="AF24" s="15"/>
    </row>
    <row r="25" spans="1:32" s="6" customFormat="1" ht="28.5" x14ac:dyDescent="0.4">
      <c r="A25" s="351" t="s">
        <v>46</v>
      </c>
      <c r="B25" s="233"/>
      <c r="C25" s="233"/>
      <c r="D25" s="285"/>
      <c r="E25" s="67">
        <f t="shared" si="0"/>
        <v>0</v>
      </c>
      <c r="F25" s="223"/>
      <c r="G25" s="225"/>
      <c r="H25" s="234"/>
      <c r="I25" s="234"/>
      <c r="J25" s="226"/>
      <c r="K25" s="225"/>
      <c r="L25" s="234"/>
      <c r="M25" s="234"/>
      <c r="N25" s="23"/>
      <c r="O25" s="5"/>
      <c r="P25" s="5"/>
      <c r="Q25" s="5"/>
      <c r="R25" s="5"/>
      <c r="S25" s="5"/>
      <c r="T25" s="5"/>
      <c r="U25" s="5"/>
      <c r="V25" s="5"/>
      <c r="W25" s="5"/>
      <c r="X25" s="5"/>
      <c r="Y25" s="5"/>
      <c r="Z25" s="5"/>
      <c r="AA25" s="5"/>
      <c r="AB25" s="5"/>
      <c r="AC25" s="5"/>
      <c r="AD25" s="5"/>
      <c r="AE25" s="5"/>
      <c r="AF25" s="5"/>
    </row>
    <row r="26" spans="1:32" s="6" customFormat="1" ht="15" customHeight="1" x14ac:dyDescent="0.4">
      <c r="A26" s="63" t="s">
        <v>47</v>
      </c>
      <c r="B26" s="220"/>
      <c r="C26" s="220"/>
      <c r="D26" s="67"/>
      <c r="E26" s="67">
        <f t="shared" si="0"/>
        <v>0</v>
      </c>
      <c r="F26" s="223"/>
      <c r="G26" s="225"/>
      <c r="H26" s="222"/>
      <c r="I26" s="222"/>
      <c r="J26" s="226"/>
      <c r="K26" s="225"/>
      <c r="L26" s="222"/>
      <c r="M26" s="222"/>
      <c r="N26" s="23"/>
      <c r="O26" s="5"/>
      <c r="P26" s="5"/>
      <c r="Q26" s="5"/>
      <c r="R26" s="5"/>
      <c r="S26" s="5"/>
      <c r="T26" s="5"/>
      <c r="U26" s="5"/>
      <c r="V26" s="5"/>
      <c r="W26" s="5"/>
      <c r="X26" s="5"/>
      <c r="Y26" s="5"/>
      <c r="Z26" s="5"/>
      <c r="AA26" s="5"/>
      <c r="AB26" s="5"/>
      <c r="AC26" s="5"/>
      <c r="AD26" s="5"/>
      <c r="AE26" s="5"/>
      <c r="AF26" s="5"/>
    </row>
    <row r="27" spans="1:32" s="6" customFormat="1" ht="15" customHeight="1" x14ac:dyDescent="0.4">
      <c r="A27" s="63" t="s">
        <v>48</v>
      </c>
      <c r="B27" s="220"/>
      <c r="C27" s="220"/>
      <c r="D27" s="67"/>
      <c r="E27" s="67">
        <f t="shared" si="0"/>
        <v>0</v>
      </c>
      <c r="F27" s="223"/>
      <c r="G27" s="225"/>
      <c r="H27" s="222"/>
      <c r="I27" s="222"/>
      <c r="J27" s="226"/>
      <c r="K27" s="225"/>
      <c r="L27" s="222"/>
      <c r="M27" s="222"/>
      <c r="N27" s="23"/>
      <c r="O27" s="5"/>
      <c r="P27" s="5"/>
      <c r="Q27" s="5"/>
      <c r="R27" s="5"/>
      <c r="S27" s="5"/>
      <c r="T27" s="5"/>
      <c r="U27" s="5"/>
      <c r="V27" s="5"/>
      <c r="W27" s="5"/>
      <c r="X27" s="5"/>
      <c r="Y27" s="5"/>
      <c r="Z27" s="5"/>
      <c r="AA27" s="5"/>
      <c r="AB27" s="5"/>
      <c r="AC27" s="5"/>
      <c r="AD27" s="5"/>
      <c r="AE27" s="5"/>
      <c r="AF27" s="5"/>
    </row>
    <row r="28" spans="1:32" s="16" customFormat="1" ht="15.75" x14ac:dyDescent="0.4">
      <c r="A28" s="204" t="s">
        <v>49</v>
      </c>
      <c r="B28" s="158">
        <f>SUM(B24:B27)</f>
        <v>0</v>
      </c>
      <c r="C28" s="158">
        <f>SUM(C24:C27)</f>
        <v>0</v>
      </c>
      <c r="D28" s="286">
        <f>SUM(D24:D27)</f>
        <v>0</v>
      </c>
      <c r="E28" s="314">
        <f t="shared" si="0"/>
        <v>0</v>
      </c>
      <c r="F28" s="206">
        <f>SUM(F24:F27)</f>
        <v>0</v>
      </c>
      <c r="G28" s="225"/>
      <c r="H28" s="201">
        <f>SUM(H24:H27)</f>
        <v>0</v>
      </c>
      <c r="I28" s="201">
        <f>SUM(I24:I27)</f>
        <v>0</v>
      </c>
      <c r="J28" s="208"/>
      <c r="K28" s="225"/>
      <c r="L28" s="201">
        <f>SUM(L24:L27)</f>
        <v>0</v>
      </c>
      <c r="M28" s="201">
        <f>SUM(M24:M27)</f>
        <v>0</v>
      </c>
      <c r="N28" s="165"/>
      <c r="O28" s="15"/>
      <c r="P28" s="15"/>
      <c r="Q28" s="15"/>
      <c r="R28" s="15"/>
      <c r="S28" s="15"/>
      <c r="T28" s="15"/>
      <c r="U28" s="15"/>
      <c r="V28" s="15"/>
      <c r="W28" s="15"/>
      <c r="X28" s="15"/>
      <c r="Y28" s="15"/>
      <c r="Z28" s="15"/>
      <c r="AA28" s="15"/>
      <c r="AB28" s="15"/>
      <c r="AC28" s="15"/>
      <c r="AD28" s="15"/>
      <c r="AE28" s="15"/>
      <c r="AF28" s="15"/>
    </row>
    <row r="29" spans="1:32" s="16" customFormat="1" ht="17.25" customHeight="1" thickBot="1" x14ac:dyDescent="0.45">
      <c r="A29" s="205" t="s">
        <v>75</v>
      </c>
      <c r="B29" s="312">
        <f>+B11-B28</f>
        <v>0</v>
      </c>
      <c r="C29" s="312">
        <f>+C11-C28</f>
        <v>0</v>
      </c>
      <c r="D29" s="288">
        <f>+D11-D28</f>
        <v>0</v>
      </c>
      <c r="E29" s="315">
        <f t="shared" si="0"/>
        <v>0</v>
      </c>
      <c r="F29" s="207">
        <f>+F11-F28</f>
        <v>0</v>
      </c>
      <c r="G29" s="225"/>
      <c r="H29" s="313">
        <f>+H11-H28</f>
        <v>0</v>
      </c>
      <c r="I29" s="313">
        <f>+I11-I28</f>
        <v>0</v>
      </c>
      <c r="J29" s="209"/>
      <c r="K29" s="225"/>
      <c r="L29" s="313">
        <f>+L11-L28</f>
        <v>0</v>
      </c>
      <c r="M29" s="313">
        <f>+M11-M28</f>
        <v>0</v>
      </c>
      <c r="N29" s="165"/>
      <c r="O29" s="15"/>
      <c r="P29" s="15"/>
      <c r="Q29" s="15"/>
      <c r="R29" s="15"/>
      <c r="S29" s="15"/>
      <c r="T29" s="15"/>
      <c r="U29" s="15"/>
      <c r="V29" s="15"/>
      <c r="W29" s="15"/>
      <c r="X29" s="15"/>
      <c r="Y29" s="15"/>
      <c r="Z29" s="15"/>
      <c r="AA29" s="15"/>
      <c r="AB29" s="15"/>
      <c r="AC29" s="15"/>
      <c r="AD29" s="15"/>
      <c r="AE29" s="15"/>
      <c r="AF29" s="15"/>
    </row>
    <row r="30" spans="1:32" s="6" customFormat="1" ht="9" customHeight="1" thickTop="1" x14ac:dyDescent="0.4">
      <c r="A30" s="59"/>
      <c r="B30" s="235"/>
      <c r="C30" s="235"/>
      <c r="D30" s="316"/>
      <c r="E30" s="316"/>
      <c r="F30" s="237"/>
      <c r="G30" s="225"/>
      <c r="H30" s="236"/>
      <c r="I30" s="236"/>
      <c r="J30" s="238"/>
      <c r="K30" s="225"/>
      <c r="L30" s="236"/>
      <c r="M30" s="236"/>
      <c r="N30" s="29"/>
      <c r="O30" s="5"/>
      <c r="P30" s="5"/>
      <c r="Q30" s="5"/>
      <c r="R30" s="5"/>
      <c r="S30" s="5"/>
      <c r="T30" s="5"/>
      <c r="U30" s="5"/>
      <c r="V30" s="5"/>
      <c r="W30" s="5"/>
      <c r="X30" s="5"/>
      <c r="Y30" s="5"/>
      <c r="Z30" s="5"/>
      <c r="AA30" s="5"/>
      <c r="AB30" s="5"/>
      <c r="AC30" s="5"/>
      <c r="AD30" s="5"/>
      <c r="AE30" s="5"/>
      <c r="AF30" s="5"/>
    </row>
    <row r="31" spans="1:32" s="10" customFormat="1" ht="18" customHeight="1" x14ac:dyDescent="0.4">
      <c r="A31" s="242" t="s">
        <v>76</v>
      </c>
      <c r="B31" s="177"/>
      <c r="C31" s="310">
        <f>+B33</f>
        <v>0</v>
      </c>
      <c r="D31" s="173">
        <f>+B33</f>
        <v>0</v>
      </c>
      <c r="E31" s="70">
        <f>+D31</f>
        <v>0</v>
      </c>
      <c r="F31" s="180" t="e">
        <f>+#REF!</f>
        <v>#REF!</v>
      </c>
      <c r="G31" s="225"/>
      <c r="H31" s="178">
        <f>+C33</f>
        <v>0</v>
      </c>
      <c r="I31" s="178">
        <f>+H33</f>
        <v>0</v>
      </c>
      <c r="J31" s="175"/>
      <c r="K31" s="225"/>
      <c r="L31" s="178">
        <f>+I33</f>
        <v>0</v>
      </c>
      <c r="M31" s="178">
        <f>+L33</f>
        <v>0</v>
      </c>
      <c r="N31" s="176"/>
      <c r="O31" s="9"/>
      <c r="P31" s="9"/>
      <c r="Q31" s="9"/>
      <c r="R31" s="9"/>
      <c r="S31" s="9"/>
      <c r="T31" s="9"/>
      <c r="U31" s="9"/>
      <c r="V31" s="9"/>
      <c r="W31" s="9"/>
      <c r="X31" s="9"/>
      <c r="Y31" s="9"/>
      <c r="Z31" s="9"/>
      <c r="AA31" s="9"/>
      <c r="AB31" s="9"/>
      <c r="AC31" s="9"/>
      <c r="AD31" s="9"/>
      <c r="AE31" s="9"/>
      <c r="AF31" s="9"/>
    </row>
    <row r="32" spans="1:32" s="66" customFormat="1" ht="15.75" x14ac:dyDescent="0.45">
      <c r="A32" s="179" t="s">
        <v>75</v>
      </c>
      <c r="B32" s="183">
        <f>+B29</f>
        <v>0</v>
      </c>
      <c r="C32" s="311">
        <f>+C29</f>
        <v>0</v>
      </c>
      <c r="D32" s="174">
        <f>+D29</f>
        <v>0</v>
      </c>
      <c r="E32" s="67">
        <f>+E29</f>
        <v>0</v>
      </c>
      <c r="F32" s="181">
        <f>+F29</f>
        <v>0</v>
      </c>
      <c r="G32" s="239"/>
      <c r="H32" s="184">
        <f>+H29</f>
        <v>0</v>
      </c>
      <c r="I32" s="184">
        <f>+I29</f>
        <v>0</v>
      </c>
      <c r="J32" s="182"/>
      <c r="K32" s="239"/>
      <c r="L32" s="184">
        <f>+L29</f>
        <v>0</v>
      </c>
      <c r="M32" s="184">
        <f>+M29</f>
        <v>0</v>
      </c>
      <c r="N32" s="64"/>
      <c r="O32" s="65"/>
      <c r="P32" s="65"/>
      <c r="Q32" s="65"/>
      <c r="R32" s="65"/>
      <c r="S32" s="65"/>
      <c r="T32" s="65"/>
      <c r="U32" s="65"/>
      <c r="V32" s="65"/>
      <c r="W32" s="65"/>
      <c r="X32" s="65"/>
      <c r="Y32" s="65"/>
      <c r="Z32" s="65"/>
      <c r="AA32" s="65"/>
      <c r="AB32" s="65"/>
      <c r="AC32" s="65"/>
      <c r="AD32" s="65"/>
      <c r="AE32" s="65"/>
      <c r="AF32" s="65"/>
    </row>
    <row r="33" spans="1:32" s="6" customFormat="1" ht="15.75" x14ac:dyDescent="0.45">
      <c r="A33" s="170" t="s">
        <v>78</v>
      </c>
      <c r="B33" s="177">
        <f>+B31+B32</f>
        <v>0</v>
      </c>
      <c r="C33" s="177">
        <f>+C31+C32</f>
        <v>0</v>
      </c>
      <c r="D33" s="173">
        <f>+D31+D32</f>
        <v>0</v>
      </c>
      <c r="E33" s="70">
        <f>+E31+E32</f>
        <v>0</v>
      </c>
      <c r="F33" s="180" t="e">
        <f>+F31+F32</f>
        <v>#REF!</v>
      </c>
      <c r="G33" s="225"/>
      <c r="H33" s="178">
        <f>+H31+H32</f>
        <v>0</v>
      </c>
      <c r="I33" s="178">
        <f>+I31+I32</f>
        <v>0</v>
      </c>
      <c r="J33" s="175"/>
      <c r="K33" s="225"/>
      <c r="L33" s="178">
        <f>+L31+L32</f>
        <v>0</v>
      </c>
      <c r="M33" s="178">
        <f>+M31+M32</f>
        <v>0</v>
      </c>
      <c r="N33" s="29"/>
      <c r="O33" s="5"/>
      <c r="P33" s="65"/>
      <c r="Q33" s="65"/>
      <c r="R33" s="65"/>
      <c r="S33" s="65"/>
      <c r="T33" s="65"/>
      <c r="U33" s="5"/>
      <c r="V33" s="5"/>
      <c r="W33" s="5"/>
      <c r="X33" s="5"/>
      <c r="Y33" s="5"/>
      <c r="Z33" s="5"/>
      <c r="AA33" s="5"/>
      <c r="AB33" s="5"/>
      <c r="AC33" s="5"/>
      <c r="AD33" s="5"/>
      <c r="AE33" s="5"/>
      <c r="AF33" s="5"/>
    </row>
    <row r="34" spans="1:32" x14ac:dyDescent="0.35">
      <c r="B34" s="18"/>
      <c r="C34" s="18"/>
    </row>
    <row r="35" spans="1:32" ht="13.9" x14ac:dyDescent="0.4">
      <c r="A35" s="155"/>
    </row>
    <row r="36" spans="1:32" x14ac:dyDescent="0.35">
      <c r="B36" s="154"/>
      <c r="C36" s="154"/>
      <c r="D36" s="154"/>
      <c r="E36" s="154"/>
      <c r="F36" s="154"/>
      <c r="G36" s="154"/>
      <c r="H36" s="154"/>
      <c r="I36" s="154"/>
      <c r="J36" s="154"/>
      <c r="K36" s="154"/>
      <c r="L36" s="154"/>
      <c r="M36" s="154"/>
    </row>
    <row r="37" spans="1:32" x14ac:dyDescent="0.35">
      <c r="A37" s="154"/>
      <c r="B37" s="154"/>
      <c r="C37" s="154"/>
      <c r="D37" s="154"/>
      <c r="E37" s="154"/>
      <c r="F37" s="154"/>
      <c r="G37" s="154"/>
      <c r="H37" s="154"/>
      <c r="I37" s="154"/>
      <c r="J37" s="154"/>
      <c r="K37" s="154"/>
      <c r="L37" s="154"/>
      <c r="M37" s="154"/>
    </row>
  </sheetData>
  <protectedRanges>
    <protectedRange sqref="A34:A35 A37:A229 B34:XFD229" name="Range3"/>
    <protectedRange sqref="L25:M27 F10 F15:F22 H25:I27 H10:I10 L10:M10 F25:F27 H15:I22 L15:M22" name="UnitEntry"/>
    <protectedRange sqref="O1:IJ1 O3:IJ1048576" name="Range2"/>
    <protectedRange sqref="O2:IJ2" name="Range2_1"/>
  </protectedRanges>
  <mergeCells count="7">
    <mergeCell ref="A2:J2"/>
    <mergeCell ref="A3:E3"/>
    <mergeCell ref="A4:M4"/>
    <mergeCell ref="A5:M5"/>
    <mergeCell ref="B6:E6"/>
    <mergeCell ref="H6:I6"/>
    <mergeCell ref="L6:M6"/>
  </mergeCells>
  <dataValidations count="1">
    <dataValidation type="decimal" allowBlank="1" showInputMessage="1" showErrorMessage="1" error="You must enter a numerical value in this cell" sqref="F10:M29" xr:uid="{7715EF37-7A19-41DD-A995-3F577DE42C81}">
      <formula1>-1E+32</formula1>
      <formula2>1E+31</formula2>
    </dataValidation>
  </dataValidations>
  <pageMargins left="0.25" right="0.25" top="0.13" bottom="0.14000000000000001" header="0" footer="0"/>
  <pageSetup scale="74"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2">
    <tabColor rgb="FF7030A0"/>
    <pageSetUpPr fitToPage="1"/>
  </sheetPr>
  <dimension ref="A1:AE169"/>
  <sheetViews>
    <sheetView topLeftCell="A10" zoomScaleNormal="100" workbookViewId="0">
      <selection activeCell="A4" sqref="A4:P4"/>
    </sheetView>
  </sheetViews>
  <sheetFormatPr defaultColWidth="9.1328125" defaultRowHeight="12.75" outlineLevelRow="1" x14ac:dyDescent="0.35"/>
  <cols>
    <col min="1" max="1" width="7.53125" style="1" customWidth="1"/>
    <col min="2" max="2" width="42.1328125" style="1" customWidth="1"/>
    <col min="3" max="3" width="13.46484375" style="103" bestFit="1" customWidth="1"/>
    <col min="4" max="4" width="32.53125" style="1" customWidth="1"/>
    <col min="5" max="5" width="1.86328125" style="1" customWidth="1"/>
    <col min="6" max="7" width="16.53125" style="1" customWidth="1"/>
    <col min="8" max="8" width="16.53125" style="1" hidden="1" customWidth="1"/>
    <col min="9" max="9" width="1.86328125" style="1" customWidth="1"/>
    <col min="10" max="11" width="16.53125" style="1" customWidth="1"/>
    <col min="12" max="16384" width="9.1328125" style="1"/>
  </cols>
  <sheetData>
    <row r="1" spans="1:29" ht="18.75" customHeight="1" x14ac:dyDescent="0.4">
      <c r="A1" s="385" t="s">
        <v>98</v>
      </c>
      <c r="B1" s="385"/>
      <c r="C1" s="385"/>
      <c r="D1" s="385"/>
      <c r="E1" s="385"/>
      <c r="F1" s="385"/>
      <c r="G1" s="385"/>
      <c r="H1" s="385"/>
      <c r="I1" s="385"/>
      <c r="J1" s="385"/>
      <c r="K1" s="385"/>
      <c r="L1" s="3"/>
      <c r="M1" s="3"/>
      <c r="N1" s="3"/>
      <c r="O1" s="3"/>
      <c r="P1" s="3"/>
      <c r="Q1" s="3"/>
      <c r="R1" s="3"/>
      <c r="S1" s="3"/>
      <c r="T1" s="3"/>
      <c r="U1" s="3"/>
      <c r="V1" s="3"/>
      <c r="W1" s="3"/>
      <c r="X1" s="3"/>
      <c r="Y1" s="3"/>
      <c r="Z1" s="3"/>
      <c r="AA1" s="3"/>
      <c r="AB1" s="3"/>
    </row>
    <row r="2" spans="1:29" x14ac:dyDescent="0.35">
      <c r="A2" s="386" t="s">
        <v>99</v>
      </c>
      <c r="B2" s="386"/>
      <c r="C2" s="386"/>
      <c r="D2" s="386"/>
      <c r="E2" s="386"/>
      <c r="F2" s="386"/>
      <c r="G2" s="386"/>
      <c r="H2" s="386"/>
      <c r="I2" s="386"/>
      <c r="J2" s="386"/>
      <c r="K2" s="386"/>
      <c r="L2" s="3"/>
      <c r="M2" s="3"/>
      <c r="N2" s="3"/>
      <c r="O2" s="3"/>
      <c r="P2" s="3"/>
      <c r="Q2" s="3"/>
      <c r="R2" s="3"/>
      <c r="S2" s="3"/>
      <c r="T2" s="3"/>
      <c r="U2" s="3"/>
      <c r="V2" s="3"/>
      <c r="W2" s="3"/>
      <c r="X2" s="3"/>
      <c r="Y2" s="3"/>
      <c r="Z2" s="3"/>
      <c r="AA2" s="3"/>
      <c r="AB2" s="3"/>
      <c r="AC2" s="3"/>
    </row>
    <row r="3" spans="1:29" ht="50.25" customHeight="1" x14ac:dyDescent="0.35">
      <c r="A3" s="387" t="s">
        <v>100</v>
      </c>
      <c r="B3" s="387"/>
      <c r="C3" s="387"/>
      <c r="D3" s="387"/>
      <c r="E3" s="387"/>
      <c r="F3" s="387"/>
      <c r="G3" s="387"/>
      <c r="H3" s="387"/>
      <c r="I3" s="387"/>
      <c r="J3" s="387"/>
      <c r="K3" s="387"/>
      <c r="L3" s="3"/>
      <c r="M3" s="3"/>
      <c r="N3" s="3"/>
      <c r="O3" s="3"/>
      <c r="P3" s="3"/>
      <c r="Q3" s="3"/>
      <c r="R3" s="3"/>
      <c r="S3" s="3"/>
      <c r="T3" s="3"/>
      <c r="U3" s="3"/>
      <c r="V3" s="3"/>
      <c r="W3" s="3"/>
      <c r="X3" s="3"/>
      <c r="Y3" s="3"/>
      <c r="Z3" s="3"/>
      <c r="AA3" s="3"/>
      <c r="AB3" s="3"/>
    </row>
    <row r="4" spans="1:29" ht="3.75" customHeight="1" x14ac:dyDescent="0.35">
      <c r="A4" s="384"/>
      <c r="B4" s="384"/>
      <c r="C4" s="384"/>
      <c r="D4" s="384"/>
      <c r="E4" s="384"/>
      <c r="F4" s="384"/>
      <c r="G4" s="384"/>
      <c r="H4" s="384"/>
      <c r="I4" s="384"/>
      <c r="J4" s="384"/>
      <c r="K4" s="384"/>
      <c r="L4" s="3"/>
      <c r="M4" s="3"/>
      <c r="N4" s="3"/>
      <c r="O4" s="3"/>
      <c r="P4" s="3"/>
      <c r="Q4" s="3"/>
      <c r="R4" s="3"/>
      <c r="S4" s="3"/>
      <c r="T4" s="3"/>
      <c r="U4" s="3"/>
      <c r="V4" s="3"/>
      <c r="W4" s="3"/>
      <c r="X4" s="3"/>
      <c r="Y4" s="3"/>
      <c r="Z4" s="3"/>
      <c r="AA4" s="3"/>
      <c r="AB4" s="3"/>
    </row>
    <row r="5" spans="1:29" ht="9.75" customHeight="1" x14ac:dyDescent="0.35">
      <c r="A5" s="80"/>
      <c r="B5" s="80"/>
      <c r="C5" s="82"/>
      <c r="D5" s="81"/>
      <c r="E5" s="81"/>
      <c r="F5" s="81"/>
      <c r="G5" s="81"/>
      <c r="H5" s="81"/>
      <c r="I5" s="81"/>
      <c r="J5" s="81"/>
      <c r="K5" s="81"/>
      <c r="L5" s="3"/>
      <c r="M5" s="3"/>
      <c r="N5" s="3"/>
      <c r="O5" s="3"/>
      <c r="P5" s="3"/>
      <c r="Q5" s="3"/>
      <c r="R5" s="3"/>
      <c r="S5" s="3"/>
      <c r="T5" s="3"/>
      <c r="U5" s="3"/>
      <c r="V5" s="3"/>
      <c r="W5" s="3"/>
      <c r="X5" s="3"/>
      <c r="Y5" s="3"/>
      <c r="Z5" s="3"/>
      <c r="AA5" s="3"/>
      <c r="AB5" s="3"/>
    </row>
    <row r="6" spans="1:29" s="6" customFormat="1" ht="15.75" customHeight="1" x14ac:dyDescent="0.4">
      <c r="A6" s="374"/>
      <c r="B6" s="375"/>
      <c r="C6" s="375"/>
      <c r="D6" s="376"/>
      <c r="E6" s="20"/>
      <c r="F6" s="359" t="s">
        <v>101</v>
      </c>
      <c r="G6" s="360"/>
      <c r="H6" s="22"/>
      <c r="I6" s="20"/>
      <c r="J6" s="359" t="s">
        <v>102</v>
      </c>
      <c r="K6" s="360"/>
      <c r="L6" s="5"/>
      <c r="M6" s="5"/>
      <c r="N6" s="5"/>
      <c r="O6" s="5"/>
      <c r="P6" s="5"/>
      <c r="Q6" s="5"/>
      <c r="R6" s="5"/>
      <c r="S6" s="5"/>
      <c r="T6" s="5"/>
      <c r="U6" s="5"/>
      <c r="V6" s="5"/>
      <c r="W6" s="5"/>
      <c r="X6" s="5"/>
      <c r="Y6" s="5"/>
      <c r="Z6" s="5"/>
      <c r="AA6" s="5"/>
      <c r="AB6" s="5"/>
      <c r="AC6" s="5"/>
    </row>
    <row r="7" spans="1:29" s="6" customFormat="1" ht="15.75" x14ac:dyDescent="0.4">
      <c r="A7" s="377"/>
      <c r="B7" s="378"/>
      <c r="C7" s="378"/>
      <c r="D7" s="379"/>
      <c r="E7" s="8"/>
      <c r="F7" s="19" t="s">
        <v>10</v>
      </c>
      <c r="G7" s="19" t="s">
        <v>11</v>
      </c>
      <c r="H7" s="19" t="s">
        <v>9</v>
      </c>
      <c r="I7" s="8"/>
      <c r="J7" s="19" t="s">
        <v>12</v>
      </c>
      <c r="K7" s="19" t="s">
        <v>13</v>
      </c>
      <c r="L7" s="243"/>
      <c r="M7" s="5"/>
      <c r="N7" s="5"/>
      <c r="O7" s="5"/>
      <c r="P7" s="5"/>
      <c r="Q7" s="5"/>
      <c r="R7" s="5"/>
      <c r="S7" s="5"/>
      <c r="T7" s="5"/>
      <c r="U7" s="5"/>
      <c r="V7" s="5"/>
      <c r="W7" s="5"/>
      <c r="X7" s="5"/>
      <c r="Y7" s="5"/>
      <c r="Z7" s="5"/>
      <c r="AA7" s="5"/>
      <c r="AB7" s="5"/>
      <c r="AC7" s="5"/>
    </row>
    <row r="8" spans="1:29" s="6" customFormat="1" ht="15.75" x14ac:dyDescent="0.4">
      <c r="A8" s="380" t="s">
        <v>103</v>
      </c>
      <c r="B8" s="381"/>
      <c r="C8" s="381"/>
      <c r="D8" s="382"/>
      <c r="E8" s="8"/>
      <c r="F8" s="83">
        <f>+GOF!H32+DOF!H32</f>
        <v>0</v>
      </c>
      <c r="G8" s="83">
        <f>+GOF!I32+DOF!I32</f>
        <v>0</v>
      </c>
      <c r="H8" s="83"/>
      <c r="I8" s="8"/>
      <c r="J8" s="83">
        <f>+GOF!L32+DOF!L32</f>
        <v>0</v>
      </c>
      <c r="K8" s="83">
        <f>+GOF!M32+DOF!M32</f>
        <v>0</v>
      </c>
      <c r="L8" s="243"/>
      <c r="M8" s="5"/>
      <c r="N8" s="5"/>
      <c r="O8" s="5"/>
      <c r="P8" s="5"/>
      <c r="Q8" s="5"/>
      <c r="R8" s="5"/>
      <c r="S8" s="5"/>
      <c r="T8" s="5"/>
      <c r="U8" s="5"/>
      <c r="V8" s="5"/>
      <c r="W8" s="5"/>
      <c r="X8" s="5"/>
      <c r="Y8" s="5"/>
      <c r="Z8" s="5"/>
      <c r="AA8" s="5"/>
      <c r="AB8" s="5"/>
      <c r="AC8" s="5"/>
    </row>
    <row r="9" spans="1:29" s="12" customFormat="1" ht="7.5" customHeight="1" x14ac:dyDescent="0.4">
      <c r="A9" s="11"/>
      <c r="B9" s="11"/>
      <c r="C9" s="84"/>
      <c r="D9" s="11"/>
      <c r="E9" s="8"/>
      <c r="F9" s="11"/>
      <c r="G9" s="11"/>
      <c r="H9" s="11"/>
      <c r="I9" s="8"/>
      <c r="J9" s="11"/>
      <c r="K9" s="11"/>
      <c r="L9" s="11"/>
      <c r="M9" s="11"/>
      <c r="N9" s="11"/>
      <c r="O9" s="11"/>
      <c r="P9" s="11"/>
      <c r="Q9" s="11"/>
      <c r="R9" s="11"/>
      <c r="S9" s="11"/>
      <c r="T9" s="11"/>
      <c r="U9" s="11"/>
      <c r="V9" s="11"/>
      <c r="W9" s="11"/>
      <c r="X9" s="11"/>
      <c r="Y9" s="11"/>
      <c r="Z9" s="11"/>
      <c r="AA9" s="11"/>
      <c r="AB9" s="11"/>
      <c r="AC9" s="11"/>
    </row>
    <row r="10" spans="1:29" s="14" customFormat="1" ht="15.75" customHeight="1" x14ac:dyDescent="0.5">
      <c r="A10" s="388" t="s">
        <v>104</v>
      </c>
      <c r="B10" s="389"/>
      <c r="C10" s="389"/>
      <c r="D10" s="390"/>
      <c r="E10" s="116"/>
      <c r="F10" s="114"/>
      <c r="G10" s="114"/>
      <c r="H10" s="115"/>
      <c r="I10" s="116"/>
      <c r="J10" s="114"/>
      <c r="K10" s="114"/>
      <c r="L10" s="13"/>
      <c r="M10" s="13"/>
      <c r="N10" s="13"/>
      <c r="O10" s="13"/>
      <c r="P10" s="13"/>
      <c r="Q10" s="13"/>
      <c r="R10" s="13"/>
      <c r="S10" s="13"/>
      <c r="T10" s="13"/>
      <c r="U10" s="13"/>
      <c r="V10" s="13"/>
      <c r="W10" s="13"/>
      <c r="X10" s="13"/>
      <c r="Y10" s="13"/>
      <c r="Z10" s="13"/>
      <c r="AA10" s="13"/>
      <c r="AB10" s="13"/>
      <c r="AC10" s="13"/>
    </row>
    <row r="11" spans="1:29" s="12" customFormat="1" ht="6.75" customHeight="1" x14ac:dyDescent="0.4">
      <c r="A11" s="11"/>
      <c r="B11" s="11"/>
      <c r="C11" s="84"/>
      <c r="D11" s="11"/>
      <c r="E11" s="87"/>
      <c r="F11" s="86"/>
      <c r="G11" s="86"/>
      <c r="H11" s="86"/>
      <c r="I11" s="87"/>
      <c r="J11" s="86"/>
      <c r="K11" s="86"/>
      <c r="L11" s="11"/>
      <c r="M11" s="11"/>
      <c r="N11" s="11"/>
      <c r="O11" s="11"/>
      <c r="P11" s="11"/>
      <c r="Q11" s="11"/>
      <c r="R11" s="11"/>
      <c r="S11" s="11"/>
      <c r="T11" s="11"/>
      <c r="U11" s="11"/>
      <c r="V11" s="11"/>
      <c r="W11" s="11"/>
      <c r="X11" s="11"/>
      <c r="Y11" s="11"/>
      <c r="Z11" s="11"/>
      <c r="AA11" s="11"/>
      <c r="AB11" s="11"/>
      <c r="AC11" s="11"/>
    </row>
    <row r="12" spans="1:29" s="12" customFormat="1" ht="15.75" x14ac:dyDescent="0.4">
      <c r="A12" s="88" t="s">
        <v>105</v>
      </c>
      <c r="B12" s="89"/>
      <c r="C12" s="90"/>
      <c r="D12" s="91"/>
      <c r="E12" s="87"/>
      <c r="F12" s="57">
        <f>+F8-F10</f>
        <v>0</v>
      </c>
      <c r="G12" s="270">
        <f>+G8-G10</f>
        <v>0</v>
      </c>
      <c r="H12" s="57"/>
      <c r="I12" s="87"/>
      <c r="J12" s="57">
        <f>+J8-J10</f>
        <v>0</v>
      </c>
      <c r="K12" s="57">
        <f>+K8-K10</f>
        <v>0</v>
      </c>
      <c r="L12" s="11"/>
      <c r="M12" s="11"/>
      <c r="N12" s="11"/>
      <c r="O12" s="11"/>
      <c r="P12" s="11"/>
      <c r="Q12" s="11"/>
      <c r="R12" s="11"/>
      <c r="S12" s="11"/>
      <c r="T12" s="11"/>
      <c r="U12" s="11"/>
      <c r="V12" s="11"/>
      <c r="W12" s="11"/>
      <c r="X12" s="11"/>
      <c r="Y12" s="11"/>
      <c r="Z12" s="11"/>
      <c r="AA12" s="11"/>
      <c r="AB12" s="11"/>
      <c r="AC12" s="11"/>
    </row>
    <row r="13" spans="1:29" s="12" customFormat="1" ht="9" customHeight="1" x14ac:dyDescent="0.4">
      <c r="A13" s="11"/>
      <c r="B13" s="11"/>
      <c r="C13" s="84"/>
      <c r="D13" s="11"/>
      <c r="E13" s="8"/>
      <c r="F13" s="11"/>
      <c r="G13" s="11"/>
      <c r="H13" s="11"/>
      <c r="I13" s="8"/>
      <c r="J13" s="11"/>
      <c r="K13" s="11"/>
      <c r="L13" s="11"/>
      <c r="M13" s="11"/>
      <c r="N13" s="11"/>
      <c r="O13" s="11"/>
      <c r="P13" s="11"/>
      <c r="Q13" s="11"/>
      <c r="R13" s="11"/>
      <c r="S13" s="11"/>
      <c r="T13" s="11"/>
      <c r="U13" s="11"/>
      <c r="V13" s="11"/>
      <c r="W13" s="11"/>
      <c r="X13" s="11"/>
      <c r="Y13" s="11"/>
      <c r="Z13" s="11"/>
      <c r="AA13" s="11"/>
      <c r="AB13" s="11"/>
      <c r="AC13" s="11"/>
    </row>
    <row r="14" spans="1:29" s="95" customFormat="1" ht="28.5" x14ac:dyDescent="0.4">
      <c r="A14" s="372" t="s">
        <v>106</v>
      </c>
      <c r="B14" s="372"/>
      <c r="C14" s="92" t="s">
        <v>107</v>
      </c>
      <c r="D14" s="93" t="s">
        <v>108</v>
      </c>
      <c r="E14" s="8"/>
      <c r="F14" s="84"/>
      <c r="G14" s="84"/>
      <c r="H14" s="94"/>
      <c r="I14" s="8"/>
      <c r="J14" s="84"/>
      <c r="K14" s="84"/>
      <c r="L14" s="84"/>
      <c r="M14" s="84"/>
      <c r="N14" s="84"/>
      <c r="O14" s="84"/>
      <c r="P14" s="84"/>
      <c r="Q14" s="84"/>
      <c r="R14" s="84"/>
      <c r="S14" s="84"/>
      <c r="T14" s="84"/>
      <c r="U14" s="84"/>
      <c r="V14" s="84"/>
      <c r="W14" s="84"/>
      <c r="X14" s="84"/>
      <c r="Y14" s="84"/>
      <c r="Z14" s="84"/>
      <c r="AA14" s="84"/>
      <c r="AB14" s="84"/>
      <c r="AC14" s="84"/>
    </row>
    <row r="15" spans="1:29" s="14" customFormat="1" ht="15.75" x14ac:dyDescent="0.35">
      <c r="A15" s="96">
        <v>1</v>
      </c>
      <c r="B15" s="97"/>
      <c r="C15" s="98"/>
      <c r="D15" s="121"/>
      <c r="E15" s="87"/>
      <c r="F15" s="85"/>
      <c r="G15" s="271"/>
      <c r="H15" s="32"/>
      <c r="I15" s="87"/>
      <c r="J15" s="85"/>
      <c r="K15" s="85"/>
      <c r="L15" s="13"/>
      <c r="M15" s="13"/>
      <c r="N15" s="13"/>
      <c r="O15" s="13"/>
      <c r="P15" s="13"/>
      <c r="Q15" s="13"/>
      <c r="R15" s="13"/>
      <c r="S15" s="13"/>
      <c r="T15" s="13"/>
      <c r="U15" s="13"/>
      <c r="V15" s="13"/>
      <c r="W15" s="13"/>
      <c r="X15" s="13"/>
      <c r="Y15" s="13"/>
      <c r="Z15" s="13"/>
      <c r="AA15" s="13"/>
      <c r="AB15" s="13"/>
      <c r="AC15" s="13"/>
    </row>
    <row r="16" spans="1:29" s="14" customFormat="1" ht="15.75" x14ac:dyDescent="0.35">
      <c r="A16" s="96">
        <v>2</v>
      </c>
      <c r="B16" s="97"/>
      <c r="C16" s="98"/>
      <c r="D16" s="56"/>
      <c r="E16" s="33"/>
      <c r="F16" s="61"/>
      <c r="G16" s="272"/>
      <c r="H16" s="32"/>
      <c r="I16" s="33"/>
      <c r="J16" s="61"/>
      <c r="K16" s="61"/>
      <c r="L16" s="13"/>
      <c r="M16" s="13"/>
      <c r="N16" s="13"/>
      <c r="O16" s="13"/>
      <c r="P16" s="13"/>
      <c r="Q16" s="13"/>
      <c r="R16" s="13"/>
      <c r="S16" s="13"/>
      <c r="T16" s="13"/>
      <c r="U16" s="13"/>
      <c r="V16" s="13"/>
      <c r="W16" s="13"/>
      <c r="X16" s="13"/>
      <c r="Y16" s="13"/>
      <c r="Z16" s="13"/>
      <c r="AA16" s="13"/>
      <c r="AB16" s="13"/>
      <c r="AC16" s="13"/>
    </row>
    <row r="17" spans="1:29" s="14" customFormat="1" ht="15.75" x14ac:dyDescent="0.35">
      <c r="A17" s="96">
        <v>3</v>
      </c>
      <c r="B17" s="97"/>
      <c r="C17" s="98"/>
      <c r="D17" s="56"/>
      <c r="E17" s="33"/>
      <c r="F17" s="61"/>
      <c r="G17" s="272"/>
      <c r="H17" s="32"/>
      <c r="I17" s="33"/>
      <c r="J17" s="61"/>
      <c r="K17" s="61"/>
      <c r="L17" s="13"/>
      <c r="M17" s="13"/>
      <c r="N17" s="13"/>
      <c r="O17" s="13"/>
      <c r="P17" s="13"/>
      <c r="Q17" s="13"/>
      <c r="R17" s="13"/>
      <c r="S17" s="13"/>
      <c r="T17" s="13"/>
      <c r="U17" s="13"/>
      <c r="V17" s="13"/>
      <c r="W17" s="13"/>
      <c r="X17" s="13"/>
      <c r="Y17" s="13"/>
      <c r="Z17" s="13"/>
      <c r="AA17" s="13"/>
      <c r="AB17" s="13"/>
      <c r="AC17" s="13"/>
    </row>
    <row r="18" spans="1:29" s="14" customFormat="1" ht="15.75" x14ac:dyDescent="0.35">
      <c r="A18" s="96">
        <v>4</v>
      </c>
      <c r="B18" s="97"/>
      <c r="C18" s="98"/>
      <c r="D18" s="56"/>
      <c r="E18" s="33"/>
      <c r="F18" s="61"/>
      <c r="G18" s="272"/>
      <c r="H18" s="32"/>
      <c r="I18" s="33"/>
      <c r="J18" s="61"/>
      <c r="K18" s="61"/>
      <c r="L18" s="13"/>
      <c r="M18" s="13"/>
      <c r="N18" s="13"/>
      <c r="O18" s="13"/>
      <c r="P18" s="13"/>
      <c r="Q18" s="13"/>
      <c r="R18" s="13"/>
      <c r="S18" s="13"/>
      <c r="T18" s="13"/>
      <c r="U18" s="13"/>
      <c r="V18" s="13"/>
      <c r="W18" s="13"/>
      <c r="X18" s="13"/>
      <c r="Y18" s="13"/>
      <c r="Z18" s="13"/>
      <c r="AA18" s="13"/>
      <c r="AB18" s="13"/>
      <c r="AC18" s="13"/>
    </row>
    <row r="19" spans="1:29" s="14" customFormat="1" ht="15.75" x14ac:dyDescent="0.35">
      <c r="A19" s="96">
        <v>5</v>
      </c>
      <c r="B19" s="97"/>
      <c r="C19" s="98"/>
      <c r="D19" s="56"/>
      <c r="E19" s="33"/>
      <c r="F19" s="61"/>
      <c r="G19" s="272"/>
      <c r="H19" s="32"/>
      <c r="I19" s="33"/>
      <c r="J19" s="61"/>
      <c r="K19" s="61"/>
      <c r="L19" s="13"/>
      <c r="M19" s="13"/>
      <c r="N19" s="13"/>
      <c r="O19" s="13"/>
      <c r="P19" s="13"/>
      <c r="Q19" s="13"/>
      <c r="R19" s="13"/>
      <c r="S19" s="13"/>
      <c r="T19" s="13"/>
      <c r="U19" s="13"/>
      <c r="V19" s="13"/>
      <c r="W19" s="13"/>
      <c r="X19" s="13"/>
      <c r="Y19" s="13"/>
      <c r="Z19" s="13"/>
      <c r="AA19" s="13"/>
      <c r="AB19" s="13"/>
      <c r="AC19" s="13"/>
    </row>
    <row r="20" spans="1:29" s="14" customFormat="1" ht="15.75" x14ac:dyDescent="0.35">
      <c r="A20" s="96">
        <v>6</v>
      </c>
      <c r="B20" s="97"/>
      <c r="C20" s="98"/>
      <c r="D20" s="56"/>
      <c r="E20" s="33"/>
      <c r="F20" s="61"/>
      <c r="G20" s="272"/>
      <c r="H20" s="32"/>
      <c r="I20" s="33"/>
      <c r="J20" s="61"/>
      <c r="K20" s="61"/>
      <c r="L20" s="13"/>
      <c r="M20" s="13"/>
      <c r="N20" s="13"/>
      <c r="O20" s="13"/>
      <c r="P20" s="13"/>
      <c r="Q20" s="13"/>
      <c r="R20" s="13"/>
      <c r="S20" s="13"/>
      <c r="T20" s="13"/>
      <c r="U20" s="13"/>
      <c r="V20" s="13"/>
      <c r="W20" s="13"/>
      <c r="X20" s="13"/>
      <c r="Y20" s="13"/>
      <c r="Z20" s="13"/>
      <c r="AA20" s="13"/>
      <c r="AB20" s="13"/>
      <c r="AC20" s="13"/>
    </row>
    <row r="21" spans="1:29" s="14" customFormat="1" ht="15.75" x14ac:dyDescent="0.35">
      <c r="A21" s="96">
        <v>7</v>
      </c>
      <c r="B21" s="97"/>
      <c r="C21" s="98"/>
      <c r="D21" s="56"/>
      <c r="E21" s="33"/>
      <c r="F21" s="61"/>
      <c r="G21" s="272"/>
      <c r="H21" s="32"/>
      <c r="I21" s="33"/>
      <c r="J21" s="61"/>
      <c r="K21" s="61"/>
      <c r="L21" s="13"/>
      <c r="M21" s="13"/>
      <c r="N21" s="13"/>
      <c r="O21" s="13"/>
      <c r="P21" s="13"/>
      <c r="Q21" s="13"/>
      <c r="R21" s="13"/>
      <c r="S21" s="13"/>
      <c r="T21" s="13"/>
      <c r="U21" s="13"/>
      <c r="V21" s="13"/>
      <c r="W21" s="13"/>
      <c r="X21" s="13"/>
      <c r="Y21" s="13"/>
      <c r="Z21" s="13"/>
      <c r="AA21" s="13"/>
      <c r="AB21" s="13"/>
      <c r="AC21" s="13"/>
    </row>
    <row r="22" spans="1:29" s="14" customFormat="1" ht="15.75" x14ac:dyDescent="0.35">
      <c r="A22" s="96">
        <v>8</v>
      </c>
      <c r="B22" s="97"/>
      <c r="C22" s="98"/>
      <c r="D22" s="56"/>
      <c r="E22" s="33"/>
      <c r="F22" s="61"/>
      <c r="G22" s="272"/>
      <c r="H22" s="32"/>
      <c r="I22" s="33"/>
      <c r="J22" s="61"/>
      <c r="K22" s="61"/>
      <c r="L22" s="13"/>
      <c r="M22" s="13"/>
      <c r="N22" s="13"/>
      <c r="O22" s="13"/>
      <c r="P22" s="13"/>
      <c r="Q22" s="13"/>
      <c r="R22" s="13"/>
      <c r="S22" s="13"/>
      <c r="T22" s="13"/>
      <c r="U22" s="13"/>
      <c r="V22" s="13"/>
      <c r="W22" s="13"/>
      <c r="X22" s="13"/>
      <c r="Y22" s="13"/>
      <c r="Z22" s="13"/>
      <c r="AA22" s="13"/>
      <c r="AB22" s="13"/>
      <c r="AC22" s="13"/>
    </row>
    <row r="23" spans="1:29" s="14" customFormat="1" ht="15.75" x14ac:dyDescent="0.35">
      <c r="A23" s="96">
        <v>9</v>
      </c>
      <c r="B23" s="97"/>
      <c r="C23" s="98"/>
      <c r="D23" s="56"/>
      <c r="E23" s="33"/>
      <c r="F23" s="61"/>
      <c r="G23" s="272"/>
      <c r="H23" s="32"/>
      <c r="I23" s="33"/>
      <c r="J23" s="61"/>
      <c r="K23" s="61"/>
      <c r="L23" s="13"/>
      <c r="M23" s="13"/>
      <c r="N23" s="13"/>
      <c r="O23" s="13"/>
      <c r="P23" s="13"/>
      <c r="Q23" s="13"/>
      <c r="R23" s="13"/>
      <c r="S23" s="13"/>
      <c r="T23" s="13"/>
      <c r="U23" s="13"/>
      <c r="V23" s="13"/>
      <c r="W23" s="13"/>
      <c r="X23" s="13"/>
      <c r="Y23" s="13"/>
      <c r="Z23" s="13"/>
      <c r="AA23" s="13"/>
      <c r="AB23" s="13"/>
      <c r="AC23" s="13"/>
    </row>
    <row r="24" spans="1:29" s="14" customFormat="1" ht="15.75" x14ac:dyDescent="0.35">
      <c r="A24" s="96">
        <v>10</v>
      </c>
      <c r="B24" s="97"/>
      <c r="C24" s="98"/>
      <c r="D24" s="56"/>
      <c r="E24" s="33"/>
      <c r="F24" s="61"/>
      <c r="G24" s="272"/>
      <c r="H24" s="32"/>
      <c r="I24" s="33"/>
      <c r="J24" s="61"/>
      <c r="K24" s="61"/>
      <c r="L24" s="13"/>
      <c r="M24" s="13"/>
      <c r="N24" s="13"/>
      <c r="O24" s="13"/>
      <c r="P24" s="13"/>
      <c r="Q24" s="13"/>
      <c r="R24" s="13"/>
      <c r="S24" s="13"/>
      <c r="T24" s="13"/>
      <c r="U24" s="13"/>
      <c r="V24" s="13"/>
      <c r="W24" s="13"/>
      <c r="X24" s="13"/>
      <c r="Y24" s="13"/>
      <c r="Z24" s="13"/>
      <c r="AA24" s="13"/>
      <c r="AB24" s="13"/>
      <c r="AC24" s="13"/>
    </row>
    <row r="25" spans="1:29" s="14" customFormat="1" ht="15.75" x14ac:dyDescent="0.35">
      <c r="A25" s="96">
        <v>11</v>
      </c>
      <c r="B25" s="97"/>
      <c r="C25" s="98"/>
      <c r="D25" s="56"/>
      <c r="E25" s="33"/>
      <c r="F25" s="61"/>
      <c r="G25" s="272"/>
      <c r="H25" s="32"/>
      <c r="I25" s="33"/>
      <c r="J25" s="61"/>
      <c r="K25" s="61"/>
      <c r="L25" s="13"/>
      <c r="M25" s="13"/>
      <c r="N25" s="13"/>
      <c r="O25" s="13"/>
      <c r="P25" s="13"/>
      <c r="Q25" s="13"/>
      <c r="R25" s="13"/>
      <c r="S25" s="13"/>
      <c r="T25" s="13"/>
      <c r="U25" s="13"/>
      <c r="V25" s="13"/>
      <c r="W25" s="13"/>
      <c r="X25" s="13"/>
      <c r="Y25" s="13"/>
      <c r="Z25" s="13"/>
      <c r="AA25" s="13"/>
      <c r="AB25" s="13"/>
      <c r="AC25" s="13"/>
    </row>
    <row r="26" spans="1:29" s="14" customFormat="1" ht="15.75" x14ac:dyDescent="0.35">
      <c r="A26" s="96">
        <v>12</v>
      </c>
      <c r="B26" s="97"/>
      <c r="C26" s="98"/>
      <c r="D26" s="56"/>
      <c r="E26" s="33"/>
      <c r="F26" s="61"/>
      <c r="G26" s="272"/>
      <c r="H26" s="32"/>
      <c r="I26" s="33"/>
      <c r="J26" s="61"/>
      <c r="K26" s="61"/>
      <c r="L26" s="13"/>
      <c r="M26" s="13"/>
      <c r="N26" s="13"/>
      <c r="O26" s="13"/>
      <c r="P26" s="13"/>
      <c r="Q26" s="13"/>
      <c r="R26" s="13"/>
      <c r="S26" s="13"/>
      <c r="T26" s="13"/>
      <c r="U26" s="13"/>
      <c r="V26" s="13"/>
      <c r="W26" s="13"/>
      <c r="X26" s="13"/>
      <c r="Y26" s="13"/>
      <c r="Z26" s="13"/>
      <c r="AA26" s="13"/>
      <c r="AB26" s="13"/>
      <c r="AC26" s="13"/>
    </row>
    <row r="27" spans="1:29" s="14" customFormat="1" ht="15.75" x14ac:dyDescent="0.35">
      <c r="A27" s="96">
        <v>13</v>
      </c>
      <c r="B27" s="97"/>
      <c r="C27" s="98"/>
      <c r="D27" s="56"/>
      <c r="E27" s="33"/>
      <c r="F27" s="61"/>
      <c r="G27" s="272"/>
      <c r="H27" s="32"/>
      <c r="I27" s="33"/>
      <c r="J27" s="61"/>
      <c r="K27" s="61"/>
      <c r="L27" s="13"/>
      <c r="M27" s="13"/>
      <c r="N27" s="13"/>
      <c r="O27" s="13"/>
      <c r="P27" s="13"/>
      <c r="Q27" s="13"/>
      <c r="R27" s="13"/>
      <c r="S27" s="13"/>
      <c r="T27" s="13"/>
      <c r="U27" s="13"/>
      <c r="V27" s="13"/>
      <c r="W27" s="13"/>
      <c r="X27" s="13"/>
      <c r="Y27" s="13"/>
      <c r="Z27" s="13"/>
      <c r="AA27" s="13"/>
      <c r="AB27" s="13"/>
      <c r="AC27" s="13"/>
    </row>
    <row r="28" spans="1:29" s="14" customFormat="1" ht="15.75" x14ac:dyDescent="0.35">
      <c r="A28" s="96">
        <v>14</v>
      </c>
      <c r="B28" s="97"/>
      <c r="C28" s="98"/>
      <c r="D28" s="56"/>
      <c r="E28" s="33"/>
      <c r="F28" s="61"/>
      <c r="G28" s="272"/>
      <c r="H28" s="32"/>
      <c r="I28" s="33"/>
      <c r="J28" s="61"/>
      <c r="K28" s="61"/>
      <c r="L28" s="13"/>
      <c r="M28" s="13"/>
      <c r="N28" s="13"/>
      <c r="O28" s="13"/>
      <c r="P28" s="13"/>
      <c r="Q28" s="13"/>
      <c r="R28" s="13"/>
      <c r="S28" s="13"/>
      <c r="T28" s="13"/>
      <c r="U28" s="13"/>
      <c r="V28" s="13"/>
      <c r="W28" s="13"/>
      <c r="X28" s="13"/>
      <c r="Y28" s="13"/>
      <c r="Z28" s="13"/>
      <c r="AA28" s="13"/>
      <c r="AB28" s="13"/>
      <c r="AC28" s="13"/>
    </row>
    <row r="29" spans="1:29" s="14" customFormat="1" ht="15.75" x14ac:dyDescent="0.35">
      <c r="A29" s="96">
        <v>15</v>
      </c>
      <c r="B29" s="97"/>
      <c r="C29" s="98"/>
      <c r="D29" s="56"/>
      <c r="E29" s="33"/>
      <c r="F29" s="61"/>
      <c r="G29" s="272"/>
      <c r="H29" s="32"/>
      <c r="I29" s="33"/>
      <c r="J29" s="61"/>
      <c r="K29" s="61"/>
      <c r="L29" s="13"/>
      <c r="M29" s="13"/>
      <c r="N29" s="13"/>
      <c r="O29" s="13"/>
      <c r="P29" s="13"/>
      <c r="Q29" s="13"/>
      <c r="R29" s="13"/>
      <c r="S29" s="13"/>
      <c r="T29" s="13"/>
      <c r="U29" s="13"/>
      <c r="V29" s="13"/>
      <c r="W29" s="13"/>
      <c r="X29" s="13"/>
      <c r="Y29" s="13"/>
      <c r="Z29" s="13"/>
      <c r="AA29" s="13"/>
      <c r="AB29" s="13"/>
      <c r="AC29" s="13"/>
    </row>
    <row r="30" spans="1:29" s="14" customFormat="1" ht="15.75" hidden="1" outlineLevel="1" x14ac:dyDescent="0.35">
      <c r="A30" s="96">
        <v>16</v>
      </c>
      <c r="B30" s="97"/>
      <c r="C30" s="98"/>
      <c r="D30" s="268"/>
      <c r="E30" s="33"/>
      <c r="F30" s="61"/>
      <c r="G30" s="272"/>
      <c r="H30" s="32"/>
      <c r="I30" s="33"/>
      <c r="J30" s="61"/>
      <c r="K30" s="61"/>
      <c r="L30" s="13"/>
      <c r="M30" s="13"/>
      <c r="N30" s="13"/>
      <c r="O30" s="13"/>
      <c r="P30" s="13"/>
      <c r="Q30" s="13"/>
      <c r="R30" s="13"/>
      <c r="S30" s="13"/>
      <c r="T30" s="13"/>
      <c r="U30" s="13"/>
      <c r="V30" s="13"/>
      <c r="W30" s="13"/>
      <c r="X30" s="13"/>
      <c r="Y30" s="13"/>
      <c r="Z30" s="13"/>
      <c r="AA30" s="13"/>
      <c r="AB30" s="13"/>
      <c r="AC30" s="13"/>
    </row>
    <row r="31" spans="1:29" s="14" customFormat="1" ht="15.75" hidden="1" outlineLevel="1" x14ac:dyDescent="0.35">
      <c r="A31" s="96">
        <v>17</v>
      </c>
      <c r="B31" s="97"/>
      <c r="C31" s="98"/>
      <c r="D31" s="268"/>
      <c r="E31" s="33"/>
      <c r="F31" s="61"/>
      <c r="G31" s="272"/>
      <c r="H31" s="32"/>
      <c r="I31" s="33"/>
      <c r="J31" s="61"/>
      <c r="K31" s="61"/>
      <c r="L31" s="13"/>
      <c r="M31" s="13"/>
      <c r="N31" s="13"/>
      <c r="O31" s="13"/>
      <c r="P31" s="13"/>
      <c r="Q31" s="13"/>
      <c r="R31" s="13"/>
      <c r="S31" s="13"/>
      <c r="T31" s="13"/>
      <c r="U31" s="13"/>
      <c r="V31" s="13"/>
      <c r="W31" s="13"/>
      <c r="X31" s="13"/>
      <c r="Y31" s="13"/>
      <c r="Z31" s="13"/>
      <c r="AA31" s="13"/>
      <c r="AB31" s="13"/>
      <c r="AC31" s="13"/>
    </row>
    <row r="32" spans="1:29" s="14" customFormat="1" ht="15.75" hidden="1" outlineLevel="1" x14ac:dyDescent="0.35">
      <c r="A32" s="96">
        <v>18</v>
      </c>
      <c r="B32" s="97"/>
      <c r="C32" s="98"/>
      <c r="D32" s="268"/>
      <c r="E32" s="33"/>
      <c r="F32" s="61"/>
      <c r="G32" s="272"/>
      <c r="H32" s="32"/>
      <c r="I32" s="33"/>
      <c r="J32" s="61"/>
      <c r="K32" s="61"/>
      <c r="L32" s="13"/>
      <c r="M32" s="13"/>
      <c r="N32" s="13"/>
      <c r="O32" s="13"/>
      <c r="P32" s="13"/>
      <c r="Q32" s="13"/>
      <c r="R32" s="13"/>
      <c r="S32" s="13"/>
      <c r="T32" s="13"/>
      <c r="U32" s="13"/>
      <c r="V32" s="13"/>
      <c r="W32" s="13"/>
      <c r="X32" s="13"/>
      <c r="Y32" s="13"/>
      <c r="Z32" s="13"/>
      <c r="AA32" s="13"/>
      <c r="AB32" s="13"/>
      <c r="AC32" s="13"/>
    </row>
    <row r="33" spans="1:31" s="14" customFormat="1" ht="15.75" hidden="1" outlineLevel="1" x14ac:dyDescent="0.35">
      <c r="A33" s="96">
        <v>19</v>
      </c>
      <c r="B33" s="97"/>
      <c r="C33" s="98"/>
      <c r="D33" s="268"/>
      <c r="E33" s="33"/>
      <c r="F33" s="61"/>
      <c r="G33" s="272"/>
      <c r="H33" s="32"/>
      <c r="I33" s="33"/>
      <c r="J33" s="61"/>
      <c r="K33" s="61"/>
      <c r="L33" s="13"/>
      <c r="M33" s="13"/>
      <c r="N33" s="13"/>
      <c r="O33" s="13"/>
      <c r="P33" s="13"/>
      <c r="Q33" s="13"/>
      <c r="R33" s="13"/>
      <c r="S33" s="13"/>
      <c r="T33" s="13"/>
      <c r="U33" s="13"/>
      <c r="V33" s="13"/>
      <c r="W33" s="13"/>
      <c r="X33" s="13"/>
      <c r="Y33" s="13"/>
      <c r="Z33" s="13"/>
      <c r="AA33" s="13"/>
      <c r="AB33" s="13"/>
      <c r="AC33" s="13"/>
    </row>
    <row r="34" spans="1:31" s="14" customFormat="1" ht="15.75" hidden="1" outlineLevel="1" x14ac:dyDescent="0.35">
      <c r="A34" s="96">
        <v>20</v>
      </c>
      <c r="B34" s="97"/>
      <c r="C34" s="98"/>
      <c r="D34" s="268"/>
      <c r="E34" s="33"/>
      <c r="F34" s="61"/>
      <c r="G34" s="272"/>
      <c r="H34" s="32"/>
      <c r="I34" s="33"/>
      <c r="J34" s="61"/>
      <c r="K34" s="61"/>
      <c r="L34" s="13"/>
      <c r="M34" s="13"/>
      <c r="N34" s="13"/>
      <c r="O34" s="13"/>
      <c r="P34" s="13"/>
      <c r="Q34" s="13"/>
      <c r="R34" s="13"/>
      <c r="S34" s="13"/>
      <c r="T34" s="13"/>
      <c r="U34" s="13"/>
      <c r="V34" s="13"/>
      <c r="W34" s="13"/>
      <c r="X34" s="13"/>
      <c r="Y34" s="13"/>
      <c r="Z34" s="13"/>
      <c r="AA34" s="13"/>
      <c r="AB34" s="13"/>
      <c r="AC34" s="13"/>
    </row>
    <row r="35" spans="1:31" s="14" customFormat="1" ht="15.75" hidden="1" outlineLevel="1" x14ac:dyDescent="0.35">
      <c r="A35" s="96">
        <v>21</v>
      </c>
      <c r="B35" s="97"/>
      <c r="C35" s="98"/>
      <c r="D35" s="268"/>
      <c r="E35" s="33"/>
      <c r="F35" s="61"/>
      <c r="G35" s="272"/>
      <c r="H35" s="32"/>
      <c r="I35" s="33"/>
      <c r="J35" s="61"/>
      <c r="K35" s="61"/>
      <c r="L35" s="13"/>
      <c r="M35" s="13"/>
      <c r="N35" s="13"/>
      <c r="O35" s="13"/>
      <c r="P35" s="13"/>
      <c r="Q35" s="13"/>
      <c r="R35" s="13"/>
      <c r="S35" s="13"/>
      <c r="T35" s="13"/>
      <c r="U35" s="13"/>
      <c r="V35" s="13"/>
      <c r="W35" s="13"/>
      <c r="X35" s="13"/>
      <c r="Y35" s="13"/>
      <c r="Z35" s="13"/>
      <c r="AA35" s="13"/>
      <c r="AB35" s="13"/>
      <c r="AC35" s="13"/>
    </row>
    <row r="36" spans="1:31" s="14" customFormat="1" ht="15.75" hidden="1" outlineLevel="1" x14ac:dyDescent="0.35">
      <c r="A36" s="96">
        <v>22</v>
      </c>
      <c r="B36" s="97"/>
      <c r="C36" s="98"/>
      <c r="D36" s="268"/>
      <c r="E36" s="33"/>
      <c r="F36" s="61"/>
      <c r="G36" s="272"/>
      <c r="H36" s="32"/>
      <c r="I36" s="33"/>
      <c r="J36" s="61"/>
      <c r="K36" s="61"/>
      <c r="L36" s="13"/>
      <c r="M36" s="13"/>
      <c r="N36" s="13"/>
      <c r="O36" s="13"/>
      <c r="P36" s="13"/>
      <c r="Q36" s="13"/>
      <c r="R36" s="13"/>
      <c r="S36" s="13"/>
      <c r="T36" s="13"/>
      <c r="U36" s="13"/>
      <c r="V36" s="13"/>
      <c r="W36" s="13"/>
      <c r="X36" s="13"/>
      <c r="Y36" s="13"/>
      <c r="Z36" s="13"/>
      <c r="AA36" s="13"/>
      <c r="AB36" s="13"/>
      <c r="AC36" s="13"/>
    </row>
    <row r="37" spans="1:31" s="14" customFormat="1" ht="15.75" hidden="1" outlineLevel="1" x14ac:dyDescent="0.35">
      <c r="A37" s="96">
        <v>23</v>
      </c>
      <c r="B37" s="97"/>
      <c r="C37" s="98"/>
      <c r="D37" s="268"/>
      <c r="E37" s="33"/>
      <c r="F37" s="61"/>
      <c r="G37" s="272"/>
      <c r="H37" s="32"/>
      <c r="I37" s="33"/>
      <c r="J37" s="61"/>
      <c r="K37" s="61"/>
      <c r="L37" s="13"/>
      <c r="M37" s="13"/>
      <c r="N37" s="13"/>
      <c r="O37" s="13"/>
      <c r="P37" s="13"/>
      <c r="Q37" s="13"/>
      <c r="R37" s="13"/>
      <c r="S37" s="13"/>
      <c r="T37" s="13"/>
      <c r="U37" s="13"/>
      <c r="V37" s="13"/>
      <c r="W37" s="13"/>
      <c r="X37" s="13"/>
      <c r="Y37" s="13"/>
      <c r="Z37" s="13"/>
      <c r="AA37" s="13"/>
      <c r="AB37" s="13"/>
      <c r="AC37" s="13"/>
    </row>
    <row r="38" spans="1:31" s="14" customFormat="1" ht="15.75" hidden="1" outlineLevel="1" x14ac:dyDescent="0.35">
      <c r="A38" s="96">
        <v>24</v>
      </c>
      <c r="B38" s="97"/>
      <c r="C38" s="98"/>
      <c r="D38" s="268"/>
      <c r="E38" s="33"/>
      <c r="F38" s="61"/>
      <c r="G38" s="272"/>
      <c r="H38" s="32"/>
      <c r="I38" s="33"/>
      <c r="J38" s="61"/>
      <c r="K38" s="61"/>
      <c r="L38" s="13"/>
      <c r="M38" s="13"/>
      <c r="N38" s="13"/>
      <c r="O38" s="13"/>
      <c r="P38" s="13"/>
      <c r="Q38" s="13"/>
      <c r="R38" s="13"/>
      <c r="S38" s="13"/>
      <c r="T38" s="13"/>
      <c r="U38" s="13"/>
      <c r="V38" s="13"/>
      <c r="W38" s="13"/>
      <c r="X38" s="13"/>
      <c r="Y38" s="13"/>
      <c r="Z38" s="13"/>
      <c r="AA38" s="13"/>
      <c r="AB38" s="13"/>
      <c r="AC38" s="13"/>
    </row>
    <row r="39" spans="1:31" s="14" customFormat="1" ht="15.75" hidden="1" outlineLevel="1" x14ac:dyDescent="0.35">
      <c r="A39" s="96">
        <v>25</v>
      </c>
      <c r="B39" s="97"/>
      <c r="C39" s="98"/>
      <c r="D39" s="268"/>
      <c r="E39" s="33"/>
      <c r="F39" s="61"/>
      <c r="G39" s="272"/>
      <c r="H39" s="32"/>
      <c r="I39" s="33"/>
      <c r="J39" s="61"/>
      <c r="K39" s="61"/>
      <c r="L39" s="13"/>
      <c r="M39" s="13"/>
      <c r="N39" s="13"/>
      <c r="O39" s="13"/>
      <c r="P39" s="13"/>
      <c r="Q39" s="13"/>
      <c r="R39" s="13"/>
      <c r="S39" s="13"/>
      <c r="T39" s="13"/>
      <c r="U39" s="13"/>
      <c r="V39" s="13"/>
      <c r="W39" s="13"/>
      <c r="X39" s="13"/>
      <c r="Y39" s="13"/>
      <c r="Z39" s="13"/>
      <c r="AA39" s="13"/>
      <c r="AB39" s="13"/>
      <c r="AC39" s="13"/>
    </row>
    <row r="40" spans="1:31" s="14" customFormat="1" ht="15.75" hidden="1" outlineLevel="1" x14ac:dyDescent="0.35">
      <c r="A40" s="96">
        <v>26</v>
      </c>
      <c r="B40" s="97"/>
      <c r="C40" s="98"/>
      <c r="D40" s="268"/>
      <c r="E40" s="33"/>
      <c r="F40" s="61"/>
      <c r="G40" s="272"/>
      <c r="H40" s="32"/>
      <c r="I40" s="33"/>
      <c r="J40" s="61"/>
      <c r="K40" s="61"/>
      <c r="L40" s="13"/>
      <c r="M40" s="13"/>
      <c r="N40" s="13"/>
      <c r="O40" s="13"/>
      <c r="P40" s="13"/>
      <c r="Q40" s="13"/>
      <c r="R40" s="13"/>
      <c r="S40" s="13"/>
      <c r="T40" s="13"/>
      <c r="U40" s="13"/>
      <c r="V40" s="13"/>
      <c r="W40" s="13"/>
      <c r="X40" s="13"/>
      <c r="Y40" s="13"/>
      <c r="Z40" s="13"/>
      <c r="AA40" s="13"/>
      <c r="AB40" s="13"/>
      <c r="AC40" s="13"/>
    </row>
    <row r="41" spans="1:31" s="14" customFormat="1" ht="15.75" hidden="1" outlineLevel="1" x14ac:dyDescent="0.35">
      <c r="A41" s="96">
        <v>27</v>
      </c>
      <c r="B41" s="97"/>
      <c r="C41" s="98"/>
      <c r="D41" s="268"/>
      <c r="E41" s="33"/>
      <c r="F41" s="61"/>
      <c r="G41" s="272"/>
      <c r="H41" s="32"/>
      <c r="I41" s="33"/>
      <c r="J41" s="61"/>
      <c r="K41" s="61"/>
      <c r="L41" s="13"/>
      <c r="M41" s="13"/>
      <c r="N41" s="13"/>
      <c r="O41" s="13"/>
      <c r="P41" s="13"/>
      <c r="Q41" s="13"/>
      <c r="R41" s="13"/>
      <c r="S41" s="13"/>
      <c r="T41" s="13"/>
      <c r="U41" s="13"/>
      <c r="V41" s="13"/>
      <c r="W41" s="13"/>
      <c r="X41" s="13"/>
      <c r="Y41" s="13"/>
      <c r="Z41" s="13"/>
      <c r="AA41" s="13"/>
      <c r="AB41" s="13"/>
      <c r="AC41" s="13"/>
    </row>
    <row r="42" spans="1:31" s="14" customFormat="1" ht="15.75" hidden="1" outlineLevel="1" x14ac:dyDescent="0.35">
      <c r="A42" s="96">
        <v>28</v>
      </c>
      <c r="B42" s="97"/>
      <c r="C42" s="98"/>
      <c r="D42" s="268"/>
      <c r="E42" s="33"/>
      <c r="F42" s="61"/>
      <c r="G42" s="272"/>
      <c r="H42" s="32"/>
      <c r="I42" s="33"/>
      <c r="J42" s="61"/>
      <c r="K42" s="61"/>
      <c r="L42" s="13"/>
      <c r="M42" s="13"/>
      <c r="N42" s="13"/>
      <c r="O42" s="13"/>
      <c r="P42" s="13"/>
      <c r="Q42" s="13"/>
      <c r="R42" s="13"/>
      <c r="S42" s="13"/>
      <c r="T42" s="13"/>
      <c r="U42" s="13"/>
      <c r="V42" s="13"/>
      <c r="W42" s="13"/>
      <c r="X42" s="13"/>
      <c r="Y42" s="13"/>
      <c r="Z42" s="13"/>
      <c r="AA42" s="13"/>
      <c r="AB42" s="13"/>
      <c r="AC42" s="13"/>
    </row>
    <row r="43" spans="1:31" s="14" customFormat="1" ht="15.75" hidden="1" outlineLevel="1" x14ac:dyDescent="0.35">
      <c r="A43" s="96">
        <v>29</v>
      </c>
      <c r="B43" s="97"/>
      <c r="C43" s="98"/>
      <c r="D43" s="268"/>
      <c r="E43" s="33"/>
      <c r="F43" s="61"/>
      <c r="G43" s="272"/>
      <c r="H43" s="32"/>
      <c r="I43" s="33"/>
      <c r="J43" s="61"/>
      <c r="K43" s="61"/>
      <c r="L43" s="13"/>
      <c r="M43" s="13"/>
      <c r="N43" s="13"/>
      <c r="O43" s="13"/>
      <c r="P43" s="13"/>
      <c r="Q43" s="13"/>
      <c r="R43" s="13"/>
      <c r="S43" s="13"/>
      <c r="T43" s="13"/>
      <c r="U43" s="13"/>
      <c r="V43" s="13"/>
      <c r="W43" s="13"/>
      <c r="X43" s="13"/>
      <c r="Y43" s="13"/>
      <c r="Z43" s="13"/>
      <c r="AA43" s="13"/>
      <c r="AB43" s="13"/>
      <c r="AC43" s="13"/>
    </row>
    <row r="44" spans="1:31" s="14" customFormat="1" ht="15.75" hidden="1" outlineLevel="1" x14ac:dyDescent="0.35">
      <c r="A44" s="96">
        <v>30</v>
      </c>
      <c r="B44" s="97"/>
      <c r="C44" s="98"/>
      <c r="D44" s="268"/>
      <c r="E44" s="33"/>
      <c r="F44" s="61"/>
      <c r="G44" s="272"/>
      <c r="H44" s="32"/>
      <c r="I44" s="33"/>
      <c r="J44" s="61"/>
      <c r="K44" s="61"/>
      <c r="L44" s="13"/>
      <c r="M44" s="13"/>
      <c r="N44" s="13"/>
      <c r="O44" s="13"/>
      <c r="P44" s="13"/>
      <c r="Q44" s="13"/>
      <c r="R44" s="13"/>
      <c r="S44" s="13"/>
      <c r="T44" s="13"/>
      <c r="U44" s="13"/>
      <c r="V44" s="13"/>
      <c r="W44" s="13"/>
      <c r="X44" s="13"/>
      <c r="Y44" s="13"/>
      <c r="Z44" s="13"/>
      <c r="AA44" s="13"/>
      <c r="AB44" s="13"/>
      <c r="AC44" s="13"/>
    </row>
    <row r="45" spans="1:31" s="14" customFormat="1" ht="15.75" hidden="1" outlineLevel="1" x14ac:dyDescent="0.35">
      <c r="A45" s="96">
        <v>31</v>
      </c>
      <c r="B45" s="97"/>
      <c r="C45" s="98"/>
      <c r="D45" s="268"/>
      <c r="E45" s="33"/>
      <c r="F45" s="61"/>
      <c r="G45" s="272"/>
      <c r="H45" s="32"/>
      <c r="I45" s="33"/>
      <c r="J45" s="61"/>
      <c r="K45" s="61"/>
      <c r="L45" s="13"/>
      <c r="M45" s="13"/>
      <c r="N45" s="13"/>
      <c r="O45" s="13"/>
      <c r="P45" s="13"/>
      <c r="Q45" s="13"/>
      <c r="R45" s="13"/>
      <c r="S45" s="13"/>
      <c r="T45" s="13"/>
      <c r="U45" s="13"/>
      <c r="V45" s="13"/>
      <c r="W45" s="13"/>
      <c r="X45" s="13"/>
      <c r="Y45" s="13"/>
      <c r="Z45" s="13"/>
      <c r="AA45" s="13"/>
      <c r="AB45" s="13"/>
      <c r="AC45" s="13"/>
    </row>
    <row r="46" spans="1:31" s="14" customFormat="1" ht="15.75" hidden="1" outlineLevel="1" x14ac:dyDescent="0.35">
      <c r="A46" s="96">
        <v>32</v>
      </c>
      <c r="B46" s="97"/>
      <c r="C46" s="98"/>
      <c r="D46" s="268"/>
      <c r="E46" s="33"/>
      <c r="F46" s="61"/>
      <c r="G46" s="272"/>
      <c r="H46" s="32"/>
      <c r="I46" s="33"/>
      <c r="J46" s="61"/>
      <c r="K46" s="61"/>
      <c r="L46" s="13"/>
      <c r="M46" s="13"/>
      <c r="N46" s="13"/>
      <c r="O46" s="13"/>
      <c r="P46" s="13"/>
      <c r="Q46" s="13"/>
      <c r="R46" s="13"/>
      <c r="S46" s="13"/>
      <c r="T46" s="13"/>
      <c r="U46" s="13"/>
      <c r="V46" s="13"/>
      <c r="W46" s="13"/>
      <c r="X46" s="13"/>
      <c r="Y46" s="13"/>
      <c r="Z46" s="13"/>
      <c r="AA46" s="13"/>
      <c r="AB46" s="13"/>
      <c r="AC46" s="13"/>
    </row>
    <row r="47" spans="1:31" s="6" customFormat="1" ht="15.75" hidden="1" outlineLevel="1" x14ac:dyDescent="0.4">
      <c r="A47" s="96">
        <v>33</v>
      </c>
      <c r="B47" s="97"/>
      <c r="C47" s="98"/>
      <c r="D47" s="268"/>
      <c r="E47" s="33"/>
      <c r="F47" s="61"/>
      <c r="G47" s="272"/>
      <c r="H47" s="32"/>
      <c r="I47" s="33"/>
      <c r="J47" s="61"/>
      <c r="K47" s="61"/>
      <c r="L47" s="5"/>
      <c r="M47" s="5"/>
      <c r="N47" s="5"/>
      <c r="O47" s="5"/>
      <c r="P47" s="5"/>
      <c r="Q47" s="5"/>
      <c r="R47" s="5"/>
      <c r="S47" s="5"/>
      <c r="T47" s="5"/>
      <c r="U47" s="5"/>
      <c r="V47" s="5"/>
      <c r="W47" s="5"/>
      <c r="X47" s="5"/>
      <c r="Y47" s="5"/>
      <c r="Z47" s="5"/>
      <c r="AA47" s="5"/>
      <c r="AB47" s="5"/>
      <c r="AC47" s="5"/>
    </row>
    <row r="48" spans="1:31" s="6" customFormat="1" ht="15.75" hidden="1" outlineLevel="1" x14ac:dyDescent="0.4">
      <c r="A48" s="96">
        <v>34</v>
      </c>
      <c r="B48" s="97"/>
      <c r="C48" s="98"/>
      <c r="D48" s="268"/>
      <c r="E48" s="33"/>
      <c r="F48" s="61"/>
      <c r="G48" s="272"/>
      <c r="H48" s="32"/>
      <c r="I48" s="33"/>
      <c r="J48" s="61"/>
      <c r="K48" s="61"/>
      <c r="L48" s="5"/>
      <c r="M48" s="5"/>
      <c r="N48" s="5"/>
      <c r="O48" s="5"/>
      <c r="P48" s="5"/>
      <c r="Q48" s="5"/>
      <c r="R48" s="5"/>
      <c r="S48" s="5"/>
      <c r="T48" s="5"/>
      <c r="U48" s="5"/>
      <c r="V48" s="5"/>
      <c r="W48" s="5"/>
      <c r="X48" s="5"/>
      <c r="Y48" s="5"/>
      <c r="Z48" s="5"/>
      <c r="AA48" s="5"/>
      <c r="AB48" s="5"/>
      <c r="AC48" s="5"/>
      <c r="AD48" s="5"/>
      <c r="AE48" s="5"/>
    </row>
    <row r="49" spans="1:31" s="6" customFormat="1" ht="15.75" hidden="1" outlineLevel="1" x14ac:dyDescent="0.4">
      <c r="A49" s="96">
        <v>35</v>
      </c>
      <c r="B49" s="97"/>
      <c r="C49" s="98"/>
      <c r="D49" s="268"/>
      <c r="E49" s="33"/>
      <c r="F49" s="61"/>
      <c r="G49" s="272"/>
      <c r="H49" s="32"/>
      <c r="I49" s="33"/>
      <c r="J49" s="61"/>
      <c r="K49" s="61"/>
      <c r="L49" s="5"/>
      <c r="M49" s="5"/>
      <c r="N49" s="5"/>
      <c r="O49" s="5"/>
      <c r="P49" s="5"/>
      <c r="Q49" s="5"/>
      <c r="R49" s="5"/>
      <c r="S49" s="5"/>
      <c r="T49" s="5"/>
      <c r="U49" s="5"/>
      <c r="V49" s="5"/>
      <c r="W49" s="5"/>
      <c r="X49" s="5"/>
      <c r="Y49" s="5"/>
      <c r="Z49" s="5"/>
      <c r="AA49" s="5"/>
      <c r="AB49" s="5"/>
      <c r="AC49" s="5"/>
      <c r="AD49" s="5"/>
      <c r="AE49" s="5"/>
    </row>
    <row r="50" spans="1:31" s="14" customFormat="1" ht="15.75" hidden="1" outlineLevel="1" x14ac:dyDescent="0.35">
      <c r="A50" s="96">
        <v>36</v>
      </c>
      <c r="B50" s="97"/>
      <c r="C50" s="98"/>
      <c r="D50" s="268"/>
      <c r="E50" s="33"/>
      <c r="F50" s="61"/>
      <c r="G50" s="272"/>
      <c r="H50" s="32"/>
      <c r="I50" s="33"/>
      <c r="J50" s="61"/>
      <c r="K50" s="61"/>
      <c r="L50" s="13"/>
      <c r="M50" s="13"/>
      <c r="N50" s="13"/>
      <c r="O50" s="13"/>
      <c r="P50" s="13"/>
      <c r="Q50" s="13"/>
      <c r="R50" s="13"/>
      <c r="S50" s="13"/>
      <c r="T50" s="13"/>
      <c r="U50" s="13"/>
      <c r="V50" s="13"/>
      <c r="W50" s="13"/>
      <c r="X50" s="13"/>
      <c r="Y50" s="13"/>
      <c r="Z50" s="13"/>
      <c r="AA50" s="13"/>
      <c r="AB50" s="13"/>
      <c r="AC50" s="13"/>
    </row>
    <row r="51" spans="1:31" s="14" customFormat="1" ht="15.75" hidden="1" outlineLevel="1" x14ac:dyDescent="0.35">
      <c r="A51" s="96">
        <v>37</v>
      </c>
      <c r="B51" s="97"/>
      <c r="C51" s="98"/>
      <c r="D51" s="268"/>
      <c r="E51" s="33"/>
      <c r="F51" s="61"/>
      <c r="G51" s="272"/>
      <c r="H51" s="32"/>
      <c r="I51" s="33"/>
      <c r="J51" s="61"/>
      <c r="K51" s="61"/>
      <c r="L51" s="13"/>
      <c r="M51" s="13"/>
      <c r="N51" s="13"/>
      <c r="O51" s="13"/>
      <c r="P51" s="13"/>
      <c r="Q51" s="13"/>
      <c r="R51" s="13"/>
      <c r="S51" s="13"/>
      <c r="T51" s="13"/>
      <c r="U51" s="13"/>
      <c r="V51" s="13"/>
      <c r="W51" s="13"/>
      <c r="X51" s="13"/>
      <c r="Y51" s="13"/>
      <c r="Z51" s="13"/>
      <c r="AA51" s="13"/>
      <c r="AB51" s="13"/>
      <c r="AC51" s="13"/>
    </row>
    <row r="52" spans="1:31" s="6" customFormat="1" ht="15.75" hidden="1" outlineLevel="1" x14ac:dyDescent="0.4">
      <c r="A52" s="96">
        <v>38</v>
      </c>
      <c r="B52" s="97"/>
      <c r="C52" s="98"/>
      <c r="D52" s="268"/>
      <c r="E52" s="33"/>
      <c r="F52" s="61"/>
      <c r="G52" s="272"/>
      <c r="H52" s="32"/>
      <c r="I52" s="33"/>
      <c r="J52" s="61"/>
      <c r="K52" s="61"/>
      <c r="L52" s="5"/>
      <c r="M52" s="5"/>
      <c r="N52" s="5"/>
      <c r="O52" s="5"/>
      <c r="P52" s="5"/>
      <c r="Q52" s="5"/>
      <c r="R52" s="5"/>
      <c r="S52" s="5"/>
      <c r="T52" s="5"/>
      <c r="U52" s="5"/>
      <c r="V52" s="5"/>
      <c r="W52" s="5"/>
      <c r="X52" s="5"/>
      <c r="Y52" s="5"/>
      <c r="Z52" s="5"/>
      <c r="AA52" s="5"/>
      <c r="AB52" s="5"/>
      <c r="AC52" s="5"/>
    </row>
    <row r="53" spans="1:31" s="6" customFormat="1" ht="15.75" hidden="1" outlineLevel="1" x14ac:dyDescent="0.4">
      <c r="A53" s="96">
        <v>39</v>
      </c>
      <c r="B53" s="97"/>
      <c r="C53" s="98"/>
      <c r="D53" s="268"/>
      <c r="E53" s="33"/>
      <c r="F53" s="61"/>
      <c r="G53" s="272"/>
      <c r="H53" s="32"/>
      <c r="I53" s="33"/>
      <c r="J53" s="61"/>
      <c r="K53" s="61"/>
      <c r="L53" s="5"/>
      <c r="M53" s="5"/>
      <c r="N53" s="5"/>
      <c r="O53" s="5"/>
      <c r="P53" s="5"/>
      <c r="Q53" s="5"/>
      <c r="R53" s="5"/>
      <c r="S53" s="5"/>
      <c r="T53" s="5"/>
      <c r="U53" s="5"/>
      <c r="V53" s="5"/>
      <c r="W53" s="5"/>
      <c r="X53" s="5"/>
      <c r="Y53" s="5"/>
      <c r="Z53" s="5"/>
      <c r="AA53" s="5"/>
      <c r="AB53" s="5"/>
      <c r="AC53" s="5"/>
      <c r="AD53" s="5"/>
      <c r="AE53" s="5"/>
    </row>
    <row r="54" spans="1:31" s="6" customFormat="1" ht="15.75" hidden="1" outlineLevel="1" x14ac:dyDescent="0.4">
      <c r="A54" s="96">
        <v>40</v>
      </c>
      <c r="B54" s="97"/>
      <c r="C54" s="98"/>
      <c r="D54" s="268"/>
      <c r="E54" s="33"/>
      <c r="F54" s="61"/>
      <c r="G54" s="272"/>
      <c r="H54" s="32"/>
      <c r="I54" s="33"/>
      <c r="J54" s="61"/>
      <c r="K54" s="61"/>
      <c r="L54" s="5"/>
      <c r="M54" s="5"/>
      <c r="N54" s="5"/>
      <c r="O54" s="5"/>
      <c r="P54" s="5"/>
      <c r="Q54" s="5"/>
      <c r="R54" s="5"/>
      <c r="S54" s="5"/>
      <c r="T54" s="5"/>
      <c r="U54" s="5"/>
      <c r="V54" s="5"/>
      <c r="W54" s="5"/>
      <c r="X54" s="5"/>
      <c r="Y54" s="5"/>
      <c r="Z54" s="5"/>
      <c r="AA54" s="5"/>
      <c r="AB54" s="5"/>
      <c r="AC54" s="5"/>
      <c r="AD54" s="5"/>
      <c r="AE54" s="5"/>
    </row>
    <row r="55" spans="1:31" s="16" customFormat="1" ht="15.75" collapsed="1" x14ac:dyDescent="0.4">
      <c r="A55" s="99" t="s">
        <v>109</v>
      </c>
      <c r="B55" s="100"/>
      <c r="C55" s="101"/>
      <c r="D55" s="269"/>
      <c r="E55" s="102"/>
      <c r="F55" s="276">
        <f>SUM(F15:F54)</f>
        <v>0</v>
      </c>
      <c r="G55" s="274">
        <f>SUM(G15:G54)</f>
        <v>0</v>
      </c>
      <c r="H55" s="273"/>
      <c r="I55" s="102"/>
      <c r="J55" s="274">
        <f>SUM(J15:J54)</f>
        <v>0</v>
      </c>
      <c r="K55" s="274">
        <f>SUM(K15:K54)</f>
        <v>0</v>
      </c>
      <c r="L55" s="15"/>
      <c r="M55" s="15"/>
      <c r="N55" s="15"/>
      <c r="O55" s="15"/>
      <c r="P55" s="15"/>
      <c r="Q55" s="15"/>
      <c r="R55" s="15"/>
      <c r="S55" s="15"/>
      <c r="T55" s="15"/>
      <c r="U55" s="15"/>
      <c r="V55" s="15"/>
      <c r="W55" s="15"/>
      <c r="X55" s="15"/>
      <c r="Y55" s="15"/>
      <c r="Z55" s="15"/>
      <c r="AA55" s="15"/>
      <c r="AB55" s="15"/>
      <c r="AC55" s="15"/>
      <c r="AD55" s="15"/>
      <c r="AE55" s="15"/>
    </row>
    <row r="56" spans="1:31" s="3" customFormat="1" ht="5.25" customHeight="1" x14ac:dyDescent="0.35">
      <c r="C56" s="104"/>
    </row>
    <row r="57" spans="1:31" s="3" customFormat="1" ht="5.25" customHeight="1" x14ac:dyDescent="0.35">
      <c r="C57" s="104"/>
    </row>
    <row r="58" spans="1:31" s="71" customFormat="1" ht="15" customHeight="1" x14ac:dyDescent="0.35">
      <c r="A58" s="118"/>
      <c r="B58" s="383" t="s">
        <v>110</v>
      </c>
      <c r="C58" s="383"/>
      <c r="D58" s="383"/>
      <c r="E58" s="119"/>
      <c r="F58" s="119">
        <f>+F8-F10-F55</f>
        <v>0</v>
      </c>
      <c r="G58" s="119">
        <f>+G8-G10-G55</f>
        <v>0</v>
      </c>
      <c r="H58" s="119">
        <f>+H8-H10-H55</f>
        <v>0</v>
      </c>
      <c r="I58" s="119"/>
      <c r="J58" s="119">
        <f>+J8-J10-J55</f>
        <v>0</v>
      </c>
      <c r="K58" s="119">
        <f>+K8-K10-K55</f>
        <v>0</v>
      </c>
      <c r="L58" s="118"/>
      <c r="M58" s="118"/>
      <c r="N58" s="118"/>
      <c r="O58" s="118"/>
      <c r="P58" s="118"/>
      <c r="Q58" s="118"/>
      <c r="R58" s="118"/>
      <c r="S58" s="118"/>
      <c r="T58" s="118"/>
      <c r="U58" s="118"/>
      <c r="V58" s="118"/>
      <c r="W58" s="118"/>
      <c r="X58" s="118"/>
      <c r="Y58" s="118"/>
      <c r="Z58" s="118"/>
      <c r="AA58" s="118"/>
      <c r="AB58" s="118"/>
      <c r="AC58" s="118"/>
      <c r="AD58" s="118"/>
      <c r="AE58" s="118"/>
    </row>
    <row r="59" spans="1:31" ht="14.25" x14ac:dyDescent="0.45">
      <c r="A59" s="3"/>
      <c r="B59" s="105"/>
      <c r="C59" s="106"/>
      <c r="D59" s="3"/>
      <c r="E59" s="107"/>
      <c r="F59" s="107"/>
      <c r="G59" s="107"/>
      <c r="H59" s="3"/>
      <c r="I59" s="3"/>
      <c r="J59" s="107"/>
      <c r="K59" s="107"/>
      <c r="L59" s="3"/>
      <c r="M59" s="3"/>
      <c r="N59" s="3"/>
      <c r="O59" s="3"/>
      <c r="P59" s="3"/>
      <c r="Q59" s="3"/>
      <c r="R59" s="3"/>
      <c r="S59" s="3"/>
      <c r="T59" s="3"/>
      <c r="U59" s="3"/>
      <c r="V59" s="3"/>
      <c r="W59" s="3"/>
      <c r="X59" s="3"/>
      <c r="Y59" s="3"/>
      <c r="Z59" s="3"/>
      <c r="AA59" s="3"/>
      <c r="AB59" s="3"/>
      <c r="AC59" s="3"/>
      <c r="AD59" s="3"/>
      <c r="AE59" s="3"/>
    </row>
    <row r="60" spans="1:31" ht="14.25" x14ac:dyDescent="0.45">
      <c r="A60" s="3"/>
      <c r="B60" s="108" t="s">
        <v>111</v>
      </c>
      <c r="C60" s="109"/>
      <c r="D60" s="3"/>
      <c r="E60" s="110"/>
      <c r="F60" s="110">
        <f>+F10</f>
        <v>0</v>
      </c>
      <c r="G60" s="110">
        <f>+G10</f>
        <v>0</v>
      </c>
      <c r="H60" s="110">
        <f>+H10</f>
        <v>0</v>
      </c>
      <c r="I60" s="110"/>
      <c r="J60" s="110">
        <f>+J10</f>
        <v>0</v>
      </c>
      <c r="K60" s="110">
        <f>+K10</f>
        <v>0</v>
      </c>
      <c r="L60" s="3"/>
      <c r="M60" s="3"/>
      <c r="N60" s="3"/>
      <c r="O60" s="3"/>
      <c r="P60" s="3"/>
      <c r="Q60" s="3"/>
      <c r="R60" s="3"/>
      <c r="S60" s="3"/>
      <c r="T60" s="3"/>
      <c r="U60" s="3"/>
      <c r="V60" s="3"/>
      <c r="W60" s="3"/>
      <c r="X60" s="3"/>
      <c r="Y60" s="3"/>
      <c r="Z60" s="3"/>
      <c r="AA60" s="3"/>
      <c r="AB60" s="3"/>
      <c r="AC60" s="3"/>
      <c r="AD60" s="3"/>
      <c r="AE60" s="3"/>
    </row>
    <row r="61" spans="1:31" ht="14.25" hidden="1" outlineLevel="1" x14ac:dyDescent="0.45">
      <c r="A61" s="3"/>
      <c r="B61" s="108" t="s">
        <v>112</v>
      </c>
      <c r="C61" s="109"/>
      <c r="D61" s="3"/>
      <c r="E61" s="110"/>
      <c r="F61" s="110">
        <f t="shared" ref="F61:G70" si="0">SUMIFS(F$15:F$54,$D$15:$D$54,$B61)</f>
        <v>0</v>
      </c>
      <c r="G61" s="110">
        <f t="shared" si="0"/>
        <v>0</v>
      </c>
      <c r="H61" s="3"/>
      <c r="I61" s="3"/>
      <c r="J61" s="110">
        <f t="shared" ref="J61:K70" si="1">SUMIFS(J$15:J$54,$D$15:$D$54,$B61)</f>
        <v>0</v>
      </c>
      <c r="K61" s="110">
        <f t="shared" si="1"/>
        <v>0</v>
      </c>
      <c r="L61" s="3"/>
      <c r="M61" s="3"/>
      <c r="N61" s="3"/>
      <c r="O61" s="3"/>
      <c r="P61" s="3"/>
      <c r="Q61" s="3"/>
      <c r="R61" s="3"/>
      <c r="S61" s="3"/>
      <c r="T61" s="3"/>
      <c r="U61" s="3"/>
      <c r="V61" s="3"/>
      <c r="W61" s="3"/>
      <c r="X61" s="3"/>
      <c r="Y61" s="3"/>
      <c r="Z61" s="3"/>
      <c r="AA61" s="3"/>
      <c r="AB61" s="3"/>
      <c r="AC61" s="3"/>
      <c r="AD61" s="3"/>
      <c r="AE61" s="3"/>
    </row>
    <row r="62" spans="1:31" ht="14.25" hidden="1" outlineLevel="1" x14ac:dyDescent="0.45">
      <c r="A62" s="3"/>
      <c r="B62" s="108" t="s">
        <v>113</v>
      </c>
      <c r="C62" s="109"/>
      <c r="D62" s="3"/>
      <c r="E62" s="110"/>
      <c r="F62" s="110">
        <f t="shared" si="0"/>
        <v>0</v>
      </c>
      <c r="G62" s="110">
        <f t="shared" si="0"/>
        <v>0</v>
      </c>
      <c r="H62" s="3"/>
      <c r="I62" s="3"/>
      <c r="J62" s="110">
        <f t="shared" si="1"/>
        <v>0</v>
      </c>
      <c r="K62" s="110">
        <f t="shared" si="1"/>
        <v>0</v>
      </c>
      <c r="L62" s="3"/>
      <c r="M62" s="3"/>
      <c r="N62" s="3"/>
      <c r="O62" s="3"/>
      <c r="P62" s="3"/>
      <c r="Q62" s="3"/>
      <c r="R62" s="3"/>
      <c r="S62" s="3"/>
      <c r="T62" s="3"/>
      <c r="U62" s="3"/>
      <c r="V62" s="3"/>
      <c r="W62" s="3"/>
      <c r="X62" s="3"/>
      <c r="Y62" s="3"/>
      <c r="Z62" s="3"/>
      <c r="AA62" s="3"/>
      <c r="AB62" s="3"/>
      <c r="AC62" s="3"/>
      <c r="AD62" s="3"/>
      <c r="AE62" s="3"/>
    </row>
    <row r="63" spans="1:31" ht="14.25" hidden="1" outlineLevel="1" x14ac:dyDescent="0.45">
      <c r="A63" s="3"/>
      <c r="B63" s="108" t="s">
        <v>114</v>
      </c>
      <c r="C63" s="109"/>
      <c r="D63" s="3"/>
      <c r="E63" s="110"/>
      <c r="F63" s="110">
        <f t="shared" si="0"/>
        <v>0</v>
      </c>
      <c r="G63" s="110">
        <f t="shared" si="0"/>
        <v>0</v>
      </c>
      <c r="H63" s="3"/>
      <c r="I63" s="3"/>
      <c r="J63" s="110">
        <f t="shared" si="1"/>
        <v>0</v>
      </c>
      <c r="K63" s="110">
        <f t="shared" si="1"/>
        <v>0</v>
      </c>
      <c r="L63" s="3"/>
      <c r="M63" s="3"/>
      <c r="N63" s="3"/>
      <c r="O63" s="3"/>
      <c r="P63" s="3"/>
      <c r="Q63" s="3"/>
      <c r="R63" s="3"/>
      <c r="S63" s="3"/>
      <c r="T63" s="3"/>
      <c r="U63" s="3"/>
      <c r="V63" s="3"/>
      <c r="W63" s="3"/>
      <c r="X63" s="3"/>
      <c r="Y63" s="3"/>
      <c r="Z63" s="3"/>
      <c r="AA63" s="3"/>
      <c r="AB63" s="3"/>
      <c r="AC63" s="3"/>
      <c r="AD63" s="3"/>
      <c r="AE63" s="3"/>
    </row>
    <row r="64" spans="1:31" ht="14.25" hidden="1" outlineLevel="1" x14ac:dyDescent="0.45">
      <c r="A64" s="3"/>
      <c r="B64" s="108" t="s">
        <v>115</v>
      </c>
      <c r="C64" s="109"/>
      <c r="D64" s="3"/>
      <c r="E64" s="110"/>
      <c r="F64" s="110">
        <f t="shared" si="0"/>
        <v>0</v>
      </c>
      <c r="G64" s="110">
        <f t="shared" si="0"/>
        <v>0</v>
      </c>
      <c r="H64" s="3"/>
      <c r="I64" s="3"/>
      <c r="J64" s="110">
        <f t="shared" si="1"/>
        <v>0</v>
      </c>
      <c r="K64" s="110">
        <f t="shared" si="1"/>
        <v>0</v>
      </c>
      <c r="L64" s="3"/>
      <c r="M64" s="3"/>
      <c r="N64" s="3"/>
      <c r="O64" s="3"/>
      <c r="P64" s="3"/>
      <c r="Q64" s="3"/>
      <c r="R64" s="3"/>
      <c r="S64" s="3"/>
      <c r="T64" s="3"/>
      <c r="U64" s="3"/>
      <c r="V64" s="3"/>
      <c r="W64" s="3"/>
      <c r="X64" s="3"/>
      <c r="Y64" s="3"/>
      <c r="Z64" s="3"/>
      <c r="AA64" s="3"/>
      <c r="AB64" s="3"/>
      <c r="AC64" s="3"/>
      <c r="AD64" s="3"/>
      <c r="AE64" s="3"/>
    </row>
    <row r="65" spans="1:31" ht="14.25" hidden="1" outlineLevel="1" x14ac:dyDescent="0.45">
      <c r="A65" s="3"/>
      <c r="B65" s="108" t="s">
        <v>116</v>
      </c>
      <c r="C65" s="109"/>
      <c r="D65" s="3"/>
      <c r="E65" s="110"/>
      <c r="F65" s="110">
        <f t="shared" si="0"/>
        <v>0</v>
      </c>
      <c r="G65" s="110">
        <f t="shared" si="0"/>
        <v>0</v>
      </c>
      <c r="H65" s="3"/>
      <c r="I65" s="3"/>
      <c r="J65" s="110">
        <f t="shared" si="1"/>
        <v>0</v>
      </c>
      <c r="K65" s="110">
        <f t="shared" si="1"/>
        <v>0</v>
      </c>
      <c r="L65" s="3"/>
      <c r="M65" s="3"/>
      <c r="N65" s="3"/>
      <c r="O65" s="3"/>
      <c r="P65" s="3"/>
      <c r="Q65" s="3"/>
      <c r="R65" s="3"/>
      <c r="S65" s="3"/>
      <c r="T65" s="3"/>
      <c r="U65" s="3"/>
      <c r="V65" s="3"/>
      <c r="W65" s="3"/>
      <c r="X65" s="3"/>
      <c r="Y65" s="3"/>
      <c r="Z65" s="3"/>
      <c r="AA65" s="3"/>
      <c r="AB65" s="3"/>
      <c r="AC65" s="3"/>
      <c r="AD65" s="3"/>
      <c r="AE65" s="3"/>
    </row>
    <row r="66" spans="1:31" ht="14.25" hidden="1" outlineLevel="1" x14ac:dyDescent="0.45">
      <c r="A66" s="3"/>
      <c r="B66" s="108" t="s">
        <v>117</v>
      </c>
      <c r="C66" s="109"/>
      <c r="D66" s="3"/>
      <c r="E66" s="110"/>
      <c r="F66" s="110">
        <f t="shared" si="0"/>
        <v>0</v>
      </c>
      <c r="G66" s="110">
        <f t="shared" si="0"/>
        <v>0</v>
      </c>
      <c r="H66" s="3"/>
      <c r="I66" s="3"/>
      <c r="J66" s="110">
        <f t="shared" si="1"/>
        <v>0</v>
      </c>
      <c r="K66" s="110">
        <f t="shared" si="1"/>
        <v>0</v>
      </c>
      <c r="L66" s="3"/>
      <c r="M66" s="3"/>
      <c r="N66" s="3"/>
      <c r="O66" s="3"/>
      <c r="P66" s="3"/>
      <c r="Q66" s="3"/>
      <c r="R66" s="3"/>
      <c r="S66" s="3"/>
      <c r="T66" s="3"/>
      <c r="U66" s="3"/>
      <c r="V66" s="3"/>
      <c r="W66" s="3"/>
      <c r="X66" s="3"/>
      <c r="Y66" s="3"/>
      <c r="Z66" s="3"/>
      <c r="AA66" s="3"/>
      <c r="AB66" s="3"/>
      <c r="AC66" s="3"/>
      <c r="AD66" s="3"/>
      <c r="AE66" s="3"/>
    </row>
    <row r="67" spans="1:31" ht="14.25" hidden="1" outlineLevel="1" x14ac:dyDescent="0.45">
      <c r="A67" s="3"/>
      <c r="B67" s="108" t="s">
        <v>118</v>
      </c>
      <c r="C67" s="109"/>
      <c r="D67" s="3"/>
      <c r="E67" s="110"/>
      <c r="F67" s="110">
        <f t="shared" si="0"/>
        <v>0</v>
      </c>
      <c r="G67" s="110">
        <f t="shared" si="0"/>
        <v>0</v>
      </c>
      <c r="H67" s="3"/>
      <c r="I67" s="3"/>
      <c r="J67" s="110">
        <f t="shared" si="1"/>
        <v>0</v>
      </c>
      <c r="K67" s="110">
        <f t="shared" si="1"/>
        <v>0</v>
      </c>
      <c r="L67" s="3"/>
      <c r="M67" s="3"/>
      <c r="N67" s="3"/>
      <c r="O67" s="3"/>
      <c r="P67" s="3"/>
      <c r="Q67" s="3"/>
      <c r="R67" s="3"/>
      <c r="S67" s="3"/>
      <c r="T67" s="3"/>
      <c r="U67" s="3"/>
      <c r="V67" s="3"/>
      <c r="W67" s="3"/>
      <c r="X67" s="3"/>
      <c r="Y67" s="3"/>
      <c r="Z67" s="3"/>
      <c r="AA67" s="3"/>
      <c r="AB67" s="3"/>
      <c r="AC67" s="3"/>
      <c r="AD67" s="3"/>
      <c r="AE67" s="3"/>
    </row>
    <row r="68" spans="1:31" ht="14.25" hidden="1" outlineLevel="1" x14ac:dyDescent="0.45">
      <c r="A68" s="3"/>
      <c r="B68" s="108" t="s">
        <v>119</v>
      </c>
      <c r="C68" s="109"/>
      <c r="D68" s="3"/>
      <c r="E68" s="110"/>
      <c r="F68" s="110">
        <f t="shared" si="0"/>
        <v>0</v>
      </c>
      <c r="G68" s="110">
        <f t="shared" si="0"/>
        <v>0</v>
      </c>
      <c r="H68" s="3"/>
      <c r="I68" s="3"/>
      <c r="J68" s="110">
        <f t="shared" si="1"/>
        <v>0</v>
      </c>
      <c r="K68" s="110">
        <f t="shared" si="1"/>
        <v>0</v>
      </c>
      <c r="L68" s="3"/>
      <c r="M68" s="3"/>
      <c r="N68" s="3"/>
      <c r="O68" s="3"/>
      <c r="P68" s="3"/>
      <c r="Q68" s="3"/>
      <c r="R68" s="3"/>
      <c r="S68" s="3"/>
      <c r="T68" s="3"/>
      <c r="U68" s="3"/>
      <c r="V68" s="3"/>
      <c r="W68" s="3"/>
      <c r="X68" s="3"/>
      <c r="Y68" s="3"/>
      <c r="Z68" s="3"/>
      <c r="AA68" s="3"/>
      <c r="AB68" s="3"/>
      <c r="AC68" s="3"/>
      <c r="AD68" s="3"/>
      <c r="AE68" s="3"/>
    </row>
    <row r="69" spans="1:31" ht="14.25" hidden="1" outlineLevel="1" x14ac:dyDescent="0.45">
      <c r="A69" s="3"/>
      <c r="B69" s="108" t="s">
        <v>120</v>
      </c>
      <c r="C69" s="109"/>
      <c r="D69" s="3"/>
      <c r="E69" s="110"/>
      <c r="F69" s="110">
        <f t="shared" si="0"/>
        <v>0</v>
      </c>
      <c r="G69" s="110">
        <f t="shared" si="0"/>
        <v>0</v>
      </c>
      <c r="H69" s="3"/>
      <c r="I69" s="3"/>
      <c r="J69" s="110">
        <f t="shared" si="1"/>
        <v>0</v>
      </c>
      <c r="K69" s="110">
        <f t="shared" si="1"/>
        <v>0</v>
      </c>
      <c r="L69" s="3"/>
      <c r="M69" s="3"/>
      <c r="N69" s="3"/>
      <c r="O69" s="3"/>
      <c r="P69" s="3"/>
      <c r="Q69" s="3"/>
      <c r="R69" s="3"/>
      <c r="S69" s="3"/>
      <c r="T69" s="3"/>
      <c r="U69" s="3"/>
      <c r="V69" s="3"/>
      <c r="W69" s="3"/>
      <c r="X69" s="3"/>
      <c r="Y69" s="3"/>
      <c r="Z69" s="3"/>
      <c r="AA69" s="3"/>
      <c r="AB69" s="3"/>
      <c r="AC69" s="3"/>
      <c r="AD69" s="3"/>
      <c r="AE69" s="3"/>
    </row>
    <row r="70" spans="1:31" ht="14.25" hidden="1" outlineLevel="1" x14ac:dyDescent="0.45">
      <c r="A70" s="3"/>
      <c r="B70" s="108" t="s">
        <v>121</v>
      </c>
      <c r="C70" s="109"/>
      <c r="D70" s="3"/>
      <c r="E70" s="110"/>
      <c r="F70" s="110">
        <f t="shared" si="0"/>
        <v>0</v>
      </c>
      <c r="G70" s="110">
        <f t="shared" si="0"/>
        <v>0</v>
      </c>
      <c r="H70" s="3"/>
      <c r="I70" s="3"/>
      <c r="J70" s="110">
        <f t="shared" si="1"/>
        <v>0</v>
      </c>
      <c r="K70" s="110">
        <f t="shared" si="1"/>
        <v>0</v>
      </c>
      <c r="L70" s="3"/>
      <c r="M70" s="3"/>
      <c r="N70" s="3"/>
      <c r="O70" s="3"/>
      <c r="P70" s="3"/>
      <c r="Q70" s="3"/>
      <c r="R70" s="3"/>
      <c r="S70" s="3"/>
      <c r="T70" s="3"/>
      <c r="U70" s="3"/>
      <c r="V70" s="3"/>
      <c r="W70" s="3"/>
      <c r="X70" s="3"/>
      <c r="Y70" s="3"/>
      <c r="Z70" s="3"/>
      <c r="AA70" s="3"/>
      <c r="AB70" s="3"/>
      <c r="AC70" s="3"/>
      <c r="AD70" s="3"/>
      <c r="AE70" s="3"/>
    </row>
    <row r="71" spans="1:31" ht="14.25" hidden="1" outlineLevel="1" x14ac:dyDescent="0.45">
      <c r="A71" s="3"/>
      <c r="B71" s="108" t="s">
        <v>122</v>
      </c>
      <c r="C71" s="109"/>
      <c r="D71" s="3"/>
      <c r="E71" s="110"/>
      <c r="F71" s="110">
        <f>SUMIFS(F$15:F$54,$D$15:$D$54,$D71)</f>
        <v>0</v>
      </c>
      <c r="G71" s="110">
        <f>SUMIFS(G$15:G$54,$D$15:$D$54,$D71)</f>
        <v>0</v>
      </c>
      <c r="H71" s="3"/>
      <c r="I71" s="3"/>
      <c r="J71" s="110">
        <f>SUMIFS(J$15:J$54,$D$15:$D$54,$D71)</f>
        <v>0</v>
      </c>
      <c r="K71" s="110">
        <f>SUMIFS(K$15:K$54,$D$15:$D$54,$D71)</f>
        <v>0</v>
      </c>
      <c r="L71" s="3"/>
      <c r="M71" s="3"/>
      <c r="N71" s="3"/>
      <c r="O71" s="3"/>
      <c r="P71" s="3"/>
      <c r="Q71" s="3"/>
      <c r="R71" s="3"/>
      <c r="S71" s="3"/>
      <c r="T71" s="3"/>
      <c r="U71" s="3"/>
      <c r="V71" s="3"/>
      <c r="W71" s="3"/>
      <c r="X71" s="3"/>
      <c r="Y71" s="3"/>
      <c r="Z71" s="3"/>
      <c r="AA71" s="3"/>
      <c r="AB71" s="3"/>
      <c r="AC71" s="3"/>
      <c r="AD71" s="3"/>
      <c r="AE71" s="3"/>
    </row>
    <row r="72" spans="1:31" ht="14.25" collapsed="1" x14ac:dyDescent="0.45">
      <c r="A72" s="3"/>
      <c r="B72" s="108" t="s">
        <v>123</v>
      </c>
      <c r="C72" s="109"/>
      <c r="D72" s="3"/>
      <c r="E72" s="110"/>
      <c r="F72" s="110">
        <f>SUM(F61:F71)</f>
        <v>0</v>
      </c>
      <c r="G72" s="110">
        <f>SUM(G61:G71)</f>
        <v>0</v>
      </c>
      <c r="H72" s="3"/>
      <c r="I72" s="3"/>
      <c r="J72" s="110">
        <f>SUM(J61:J71)</f>
        <v>0</v>
      </c>
      <c r="K72" s="110">
        <f>SUM(K61:K71)</f>
        <v>0</v>
      </c>
      <c r="L72" s="3"/>
      <c r="M72" s="3"/>
      <c r="N72" s="3"/>
      <c r="O72" s="3"/>
      <c r="P72" s="3"/>
      <c r="Q72" s="3"/>
      <c r="R72" s="3"/>
      <c r="S72" s="3"/>
      <c r="T72" s="3"/>
      <c r="U72" s="3"/>
      <c r="V72" s="3"/>
      <c r="W72" s="3"/>
      <c r="X72" s="3"/>
      <c r="Y72" s="3"/>
      <c r="Z72" s="3"/>
      <c r="AA72" s="3"/>
      <c r="AB72" s="3"/>
      <c r="AC72" s="3"/>
      <c r="AD72" s="3"/>
      <c r="AE72" s="3"/>
    </row>
    <row r="73" spans="1:31" x14ac:dyDescent="0.35">
      <c r="A73" s="3"/>
      <c r="B73" s="3"/>
      <c r="C73" s="104"/>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row>
    <row r="74" spans="1:31" s="113" customFormat="1" ht="11.65" x14ac:dyDescent="0.35">
      <c r="A74" s="111"/>
      <c r="B74" s="111" t="s">
        <v>124</v>
      </c>
      <c r="C74" s="112"/>
      <c r="D74" s="111"/>
      <c r="E74" s="117"/>
      <c r="F74" s="117" t="str">
        <f>IFERROR(+F72/F8,"")</f>
        <v/>
      </c>
      <c r="G74" s="117" t="str">
        <f>IFERROR(+G72/G8,"")</f>
        <v/>
      </c>
      <c r="H74" s="117" t="str">
        <f>IFERROR(+H72/H8,"")</f>
        <v/>
      </c>
      <c r="I74" s="117"/>
      <c r="J74" s="117" t="str">
        <f>IFERROR(+J72/J8,"")</f>
        <v/>
      </c>
      <c r="K74" s="117" t="str">
        <f>IFERROR(+K72/K8,"")</f>
        <v/>
      </c>
      <c r="L74" s="111"/>
      <c r="M74" s="111"/>
      <c r="N74" s="111"/>
      <c r="O74" s="111"/>
      <c r="P74" s="111"/>
      <c r="Q74" s="111"/>
      <c r="R74" s="111"/>
      <c r="S74" s="111"/>
      <c r="T74" s="111"/>
      <c r="U74" s="111"/>
      <c r="V74" s="111"/>
      <c r="W74" s="111"/>
      <c r="X74" s="111"/>
      <c r="Y74" s="111"/>
      <c r="Z74" s="111"/>
      <c r="AA74" s="111"/>
      <c r="AB74" s="111"/>
      <c r="AC74" s="111"/>
      <c r="AD74" s="111"/>
      <c r="AE74" s="111"/>
    </row>
    <row r="75" spans="1:31" s="113" customFormat="1" ht="11.65" x14ac:dyDescent="0.35">
      <c r="A75" s="111"/>
      <c r="B75" s="111" t="s">
        <v>125</v>
      </c>
      <c r="C75" s="112"/>
      <c r="D75" s="111"/>
      <c r="E75" s="117"/>
      <c r="F75" s="117" t="str">
        <f>IFERROR(F60/F8,"")</f>
        <v/>
      </c>
      <c r="G75" s="117" t="str">
        <f>IFERROR(G60/G8,"")</f>
        <v/>
      </c>
      <c r="H75" s="117" t="str">
        <f>IFERROR(H60/H8,"")</f>
        <v/>
      </c>
      <c r="I75" s="117"/>
      <c r="J75" s="117" t="str">
        <f>IFERROR(J60/J8,"")</f>
        <v/>
      </c>
      <c r="K75" s="117" t="str">
        <f>IFERROR(K60/K8,"")</f>
        <v/>
      </c>
      <c r="L75" s="111"/>
      <c r="M75" s="111"/>
      <c r="N75" s="111"/>
      <c r="O75" s="111"/>
      <c r="P75" s="111"/>
      <c r="Q75" s="111"/>
      <c r="R75" s="111"/>
      <c r="S75" s="111"/>
      <c r="T75" s="111"/>
      <c r="U75" s="111"/>
      <c r="V75" s="111"/>
      <c r="W75" s="111"/>
      <c r="X75" s="111"/>
      <c r="Y75" s="111"/>
      <c r="Z75" s="111"/>
      <c r="AA75" s="111"/>
      <c r="AB75" s="111"/>
      <c r="AC75" s="111"/>
      <c r="AD75" s="111"/>
      <c r="AE75" s="111"/>
    </row>
    <row r="76" spans="1:31" x14ac:dyDescent="0.35">
      <c r="A76" s="3"/>
      <c r="B76" s="3"/>
      <c r="C76" s="104"/>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row>
    <row r="77" spans="1:31" ht="32.25" customHeight="1" x14ac:dyDescent="0.35">
      <c r="A77" s="373" t="s">
        <v>126</v>
      </c>
      <c r="B77" s="373"/>
      <c r="C77" s="373"/>
      <c r="D77" s="373"/>
      <c r="E77" s="373"/>
      <c r="F77" s="373"/>
      <c r="G77" s="373"/>
      <c r="H77" s="373"/>
      <c r="I77" s="373"/>
      <c r="J77" s="373"/>
      <c r="K77" s="373"/>
      <c r="L77" s="3"/>
      <c r="M77" s="3"/>
      <c r="N77" s="3"/>
      <c r="O77" s="3"/>
      <c r="P77" s="3"/>
      <c r="Q77" s="3"/>
      <c r="R77" s="3"/>
      <c r="S77" s="3"/>
      <c r="T77" s="3"/>
      <c r="U77" s="3"/>
      <c r="V77" s="3"/>
      <c r="W77" s="3"/>
      <c r="X77" s="3"/>
      <c r="Y77" s="3"/>
      <c r="Z77" s="3"/>
      <c r="AA77" s="3"/>
      <c r="AB77" s="3"/>
      <c r="AC77" s="3"/>
      <c r="AD77" s="3"/>
      <c r="AE77" s="3"/>
    </row>
    <row r="78" spans="1:31" x14ac:dyDescent="0.35">
      <c r="A78" s="3"/>
      <c r="B78" s="3"/>
      <c r="C78" s="104"/>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row>
    <row r="79" spans="1:31" x14ac:dyDescent="0.35">
      <c r="A79" s="3"/>
      <c r="B79" s="3"/>
      <c r="C79" s="104"/>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row>
    <row r="80" spans="1:31" x14ac:dyDescent="0.35">
      <c r="A80" s="3"/>
      <c r="B80" s="3"/>
      <c r="C80" s="104"/>
      <c r="D80" s="3"/>
      <c r="E80" s="3"/>
      <c r="F80" s="275"/>
      <c r="G80" s="275"/>
      <c r="H80" s="275"/>
      <c r="I80" s="275"/>
      <c r="J80" s="275"/>
      <c r="K80" s="275"/>
      <c r="L80" s="3"/>
      <c r="M80" s="3"/>
      <c r="N80" s="3"/>
      <c r="O80" s="3"/>
      <c r="P80" s="3"/>
      <c r="Q80" s="3"/>
      <c r="R80" s="3"/>
      <c r="S80" s="3"/>
      <c r="T80" s="3"/>
      <c r="U80" s="3"/>
      <c r="V80" s="3"/>
      <c r="W80" s="3"/>
      <c r="X80" s="3"/>
      <c r="Y80" s="3"/>
      <c r="Z80" s="3"/>
      <c r="AA80" s="3"/>
      <c r="AB80" s="3"/>
      <c r="AC80" s="3"/>
      <c r="AD80" s="3"/>
      <c r="AE80" s="3"/>
    </row>
    <row r="81" spans="1:31" x14ac:dyDescent="0.35">
      <c r="A81" s="3"/>
      <c r="B81" s="3"/>
      <c r="C81" s="104"/>
      <c r="D81" s="3"/>
      <c r="E81" s="3"/>
      <c r="F81" s="275"/>
      <c r="G81" s="275"/>
      <c r="H81" s="3"/>
      <c r="I81" s="3"/>
      <c r="J81" s="275"/>
      <c r="K81" s="275"/>
      <c r="L81" s="3"/>
      <c r="M81" s="3"/>
      <c r="N81" s="3"/>
      <c r="O81" s="3"/>
      <c r="P81" s="3"/>
      <c r="Q81" s="3"/>
      <c r="R81" s="3"/>
      <c r="S81" s="3"/>
      <c r="T81" s="3"/>
      <c r="U81" s="3"/>
      <c r="V81" s="3"/>
      <c r="W81" s="3"/>
      <c r="X81" s="3"/>
      <c r="Y81" s="3"/>
      <c r="Z81" s="3"/>
      <c r="AA81" s="3"/>
      <c r="AB81" s="3"/>
      <c r="AC81" s="3"/>
      <c r="AD81" s="3"/>
      <c r="AE81" s="3"/>
    </row>
    <row r="82" spans="1:31" x14ac:dyDescent="0.35">
      <c r="A82" s="3"/>
      <c r="B82" s="3"/>
      <c r="C82" s="104"/>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row>
    <row r="83" spans="1:31" x14ac:dyDescent="0.35">
      <c r="A83" s="3"/>
      <c r="B83" s="3"/>
      <c r="C83" s="104"/>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row>
    <row r="84" spans="1:31" x14ac:dyDescent="0.35">
      <c r="A84" s="3"/>
      <c r="B84" s="3"/>
      <c r="C84" s="104"/>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row>
    <row r="85" spans="1:31" x14ac:dyDescent="0.35">
      <c r="A85" s="3"/>
      <c r="B85" s="3"/>
      <c r="C85" s="104"/>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row>
    <row r="86" spans="1:31" x14ac:dyDescent="0.35">
      <c r="A86" s="3"/>
      <c r="B86" s="3"/>
      <c r="C86" s="104"/>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row>
    <row r="87" spans="1:31" x14ac:dyDescent="0.35">
      <c r="A87" s="3"/>
      <c r="B87" s="3"/>
      <c r="C87" s="104"/>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row>
    <row r="88" spans="1:31" x14ac:dyDescent="0.35">
      <c r="A88" s="3"/>
      <c r="B88" s="3"/>
      <c r="C88" s="104"/>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row>
    <row r="89" spans="1:31" x14ac:dyDescent="0.35">
      <c r="A89" s="3"/>
      <c r="B89" s="3"/>
      <c r="C89" s="104"/>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row>
    <row r="90" spans="1:31" x14ac:dyDescent="0.35">
      <c r="A90" s="3"/>
      <c r="B90" s="3"/>
      <c r="C90" s="104"/>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row>
    <row r="91" spans="1:31" x14ac:dyDescent="0.35">
      <c r="A91" s="3"/>
      <c r="B91" s="3"/>
      <c r="C91" s="104"/>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row>
    <row r="92" spans="1:31" x14ac:dyDescent="0.35">
      <c r="A92" s="3"/>
      <c r="B92" s="3"/>
      <c r="C92" s="104"/>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row>
    <row r="93" spans="1:31" x14ac:dyDescent="0.35">
      <c r="A93" s="3"/>
      <c r="B93" s="3"/>
      <c r="C93" s="104"/>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row>
    <row r="94" spans="1:31" x14ac:dyDescent="0.35">
      <c r="A94" s="3"/>
      <c r="B94" s="3"/>
      <c r="C94" s="104"/>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row>
    <row r="95" spans="1:31" x14ac:dyDescent="0.35">
      <c r="A95" s="3"/>
      <c r="B95" s="3"/>
      <c r="C95" s="104"/>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row>
    <row r="96" spans="1:31" x14ac:dyDescent="0.35">
      <c r="A96" s="3"/>
      <c r="B96" s="3"/>
      <c r="C96" s="104"/>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row>
    <row r="97" spans="1:31" x14ac:dyDescent="0.35">
      <c r="A97" s="3"/>
      <c r="B97" s="3"/>
      <c r="C97" s="104"/>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row>
    <row r="98" spans="1:31" x14ac:dyDescent="0.35">
      <c r="A98" s="3"/>
      <c r="B98" s="3"/>
      <c r="C98" s="104"/>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row>
    <row r="99" spans="1:31" x14ac:dyDescent="0.35">
      <c r="A99" s="3"/>
      <c r="B99" s="3"/>
      <c r="C99" s="104"/>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row>
    <row r="100" spans="1:31" x14ac:dyDescent="0.35">
      <c r="A100" s="3"/>
      <c r="B100" s="3"/>
      <c r="C100" s="104"/>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row>
    <row r="101" spans="1:31" x14ac:dyDescent="0.35">
      <c r="A101" s="3"/>
      <c r="B101" s="3"/>
      <c r="C101" s="104"/>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row>
    <row r="102" spans="1:31" x14ac:dyDescent="0.35">
      <c r="A102" s="3"/>
      <c r="B102" s="3"/>
      <c r="C102" s="104"/>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row>
    <row r="103" spans="1:31" x14ac:dyDescent="0.35">
      <c r="A103" s="3"/>
      <c r="B103" s="3"/>
      <c r="C103" s="104"/>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row>
    <row r="104" spans="1:31" x14ac:dyDescent="0.35">
      <c r="A104" s="3"/>
      <c r="B104" s="3"/>
      <c r="C104" s="104"/>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row>
    <row r="105" spans="1:31" x14ac:dyDescent="0.35">
      <c r="A105" s="3"/>
      <c r="B105" s="3"/>
      <c r="C105" s="104"/>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row>
    <row r="106" spans="1:31" x14ac:dyDescent="0.35">
      <c r="A106" s="3"/>
      <c r="B106" s="3"/>
      <c r="C106" s="104"/>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row>
    <row r="107" spans="1:31" x14ac:dyDescent="0.35">
      <c r="A107" s="3"/>
      <c r="B107" s="3"/>
      <c r="C107" s="104"/>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row>
    <row r="108" spans="1:31" x14ac:dyDescent="0.35">
      <c r="A108" s="3"/>
      <c r="B108" s="3"/>
      <c r="C108" s="104"/>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x14ac:dyDescent="0.35">
      <c r="A109" s="3"/>
      <c r="B109" s="3"/>
      <c r="C109" s="104"/>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row>
    <row r="110" spans="1:31" x14ac:dyDescent="0.35">
      <c r="A110" s="3"/>
      <c r="B110" s="3"/>
      <c r="C110" s="104"/>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row>
    <row r="111" spans="1:31" x14ac:dyDescent="0.35">
      <c r="A111" s="3"/>
      <c r="B111" s="3"/>
      <c r="C111" s="104"/>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row>
    <row r="112" spans="1:31" x14ac:dyDescent="0.35">
      <c r="A112" s="3"/>
      <c r="B112" s="3"/>
      <c r="C112" s="104"/>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row>
    <row r="113" spans="1:31" x14ac:dyDescent="0.35">
      <c r="A113" s="3"/>
      <c r="B113" s="3"/>
      <c r="C113" s="104"/>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row>
    <row r="114" spans="1:31" x14ac:dyDescent="0.35">
      <c r="A114" s="3"/>
      <c r="B114" s="3"/>
      <c r="C114" s="104"/>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row>
    <row r="115" spans="1:31" x14ac:dyDescent="0.35">
      <c r="A115" s="3"/>
      <c r="B115" s="3"/>
      <c r="C115" s="104"/>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row>
    <row r="116" spans="1:31" x14ac:dyDescent="0.35">
      <c r="A116" s="3"/>
      <c r="B116" s="3"/>
      <c r="C116" s="104"/>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row>
    <row r="117" spans="1:31" x14ac:dyDescent="0.35">
      <c r="A117" s="3"/>
      <c r="B117" s="3"/>
      <c r="C117" s="104"/>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row>
    <row r="118" spans="1:31" x14ac:dyDescent="0.35">
      <c r="A118" s="3"/>
      <c r="B118" s="3"/>
      <c r="C118" s="104"/>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row>
    <row r="119" spans="1:31" x14ac:dyDescent="0.35">
      <c r="A119" s="3"/>
      <c r="B119" s="3"/>
      <c r="C119" s="104"/>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row>
    <row r="120" spans="1:31" x14ac:dyDescent="0.35">
      <c r="A120" s="3"/>
      <c r="B120" s="3"/>
      <c r="C120" s="104"/>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row>
    <row r="121" spans="1:31" x14ac:dyDescent="0.35">
      <c r="A121" s="3"/>
      <c r="B121" s="3"/>
      <c r="C121" s="104"/>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row>
    <row r="122" spans="1:31" x14ac:dyDescent="0.35">
      <c r="A122" s="3"/>
      <c r="B122" s="3"/>
      <c r="C122" s="104"/>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row>
    <row r="123" spans="1:31" x14ac:dyDescent="0.35">
      <c r="A123" s="3"/>
      <c r="B123" s="3"/>
      <c r="C123" s="104"/>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row>
    <row r="124" spans="1:31" x14ac:dyDescent="0.35">
      <c r="A124" s="3"/>
      <c r="B124" s="3"/>
      <c r="C124" s="104"/>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row>
    <row r="125" spans="1:31" x14ac:dyDescent="0.35">
      <c r="A125" s="3"/>
      <c r="B125" s="3"/>
      <c r="C125" s="104"/>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35">
      <c r="A126" s="3"/>
      <c r="B126" s="3"/>
      <c r="C126" s="104"/>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x14ac:dyDescent="0.35">
      <c r="A127" s="3"/>
      <c r="B127" s="3"/>
      <c r="C127" s="104"/>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row>
    <row r="128" spans="1:31" x14ac:dyDescent="0.35">
      <c r="A128" s="3"/>
      <c r="B128" s="3"/>
      <c r="C128" s="104"/>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x14ac:dyDescent="0.35">
      <c r="A129" s="3"/>
      <c r="B129" s="3"/>
      <c r="C129" s="104"/>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x14ac:dyDescent="0.35">
      <c r="A130" s="3"/>
      <c r="B130" s="3"/>
      <c r="C130" s="104"/>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35">
      <c r="A131" s="3"/>
      <c r="B131" s="3"/>
      <c r="C131" s="104"/>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row>
    <row r="132" spans="1:31" x14ac:dyDescent="0.35">
      <c r="A132" s="3"/>
      <c r="B132" s="3"/>
      <c r="C132" s="104"/>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row>
    <row r="133" spans="1:31" x14ac:dyDescent="0.35">
      <c r="A133" s="3"/>
      <c r="B133" s="3"/>
      <c r="C133" s="104"/>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row>
    <row r="134" spans="1:31" x14ac:dyDescent="0.35">
      <c r="A134" s="3"/>
      <c r="B134" s="3"/>
      <c r="C134" s="104"/>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row>
    <row r="135" spans="1:31" x14ac:dyDescent="0.35">
      <c r="A135" s="3"/>
      <c r="B135" s="3"/>
      <c r="C135" s="104"/>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row>
    <row r="136" spans="1:31" x14ac:dyDescent="0.35">
      <c r="A136" s="3"/>
      <c r="B136" s="3"/>
      <c r="C136" s="104"/>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row>
    <row r="137" spans="1:31" x14ac:dyDescent="0.35">
      <c r="A137" s="3"/>
      <c r="B137" s="3"/>
      <c r="C137" s="104"/>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row>
    <row r="138" spans="1:31" x14ac:dyDescent="0.35">
      <c r="A138" s="3"/>
      <c r="B138" s="3"/>
      <c r="C138" s="104"/>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row>
    <row r="139" spans="1:31" x14ac:dyDescent="0.35">
      <c r="A139" s="3"/>
      <c r="B139" s="3"/>
      <c r="C139" s="104"/>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row>
    <row r="140" spans="1:31" x14ac:dyDescent="0.35">
      <c r="L140" s="3"/>
      <c r="M140" s="3"/>
      <c r="N140" s="3"/>
      <c r="O140" s="3"/>
      <c r="P140" s="3"/>
      <c r="Q140" s="3"/>
      <c r="R140" s="3"/>
      <c r="S140" s="3"/>
      <c r="T140" s="3"/>
      <c r="U140" s="3"/>
      <c r="V140" s="3"/>
      <c r="W140" s="3"/>
      <c r="X140" s="3"/>
      <c r="Y140" s="3"/>
      <c r="Z140" s="3"/>
      <c r="AA140" s="3"/>
      <c r="AB140" s="3"/>
      <c r="AC140" s="3"/>
      <c r="AD140" s="3"/>
      <c r="AE140" s="3"/>
    </row>
    <row r="141" spans="1:31" x14ac:dyDescent="0.35">
      <c r="L141" s="3"/>
      <c r="M141" s="3"/>
      <c r="N141" s="3"/>
      <c r="O141" s="3"/>
      <c r="P141" s="3"/>
      <c r="Q141" s="3"/>
      <c r="R141" s="3"/>
      <c r="S141" s="3"/>
      <c r="T141" s="3"/>
      <c r="U141" s="3"/>
      <c r="V141" s="3"/>
      <c r="W141" s="3"/>
      <c r="X141" s="3"/>
      <c r="Y141" s="3"/>
      <c r="Z141" s="3"/>
      <c r="AA141" s="3"/>
      <c r="AB141" s="3"/>
      <c r="AC141" s="3"/>
      <c r="AD141" s="3"/>
      <c r="AE141" s="3"/>
    </row>
    <row r="142" spans="1:31" x14ac:dyDescent="0.35">
      <c r="L142" s="3"/>
      <c r="M142" s="3"/>
      <c r="N142" s="3"/>
      <c r="O142" s="3"/>
      <c r="P142" s="3"/>
      <c r="Q142" s="3"/>
      <c r="R142" s="3"/>
      <c r="S142" s="3"/>
      <c r="T142" s="3"/>
      <c r="U142" s="3"/>
      <c r="V142" s="3"/>
      <c r="W142" s="3"/>
      <c r="X142" s="3"/>
      <c r="Y142" s="3"/>
      <c r="Z142" s="3"/>
      <c r="AA142" s="3"/>
      <c r="AB142" s="3"/>
      <c r="AC142" s="3"/>
      <c r="AD142" s="3"/>
      <c r="AE142" s="3"/>
    </row>
    <row r="143" spans="1:31" x14ac:dyDescent="0.35">
      <c r="L143" s="3"/>
      <c r="M143" s="3"/>
      <c r="N143" s="3"/>
      <c r="O143" s="3"/>
      <c r="P143" s="3"/>
      <c r="Q143" s="3"/>
      <c r="R143" s="3"/>
      <c r="S143" s="3"/>
      <c r="T143" s="3"/>
      <c r="U143" s="3"/>
      <c r="V143" s="3"/>
      <c r="W143" s="3"/>
      <c r="X143" s="3"/>
      <c r="Y143" s="3"/>
      <c r="Z143" s="3"/>
      <c r="AA143" s="3"/>
      <c r="AB143" s="3"/>
      <c r="AC143" s="3"/>
      <c r="AD143" s="3"/>
      <c r="AE143" s="3"/>
    </row>
    <row r="144" spans="1:31" x14ac:dyDescent="0.35">
      <c r="L144" s="3"/>
      <c r="M144" s="3"/>
      <c r="N144" s="3"/>
      <c r="O144" s="3"/>
      <c r="P144" s="3"/>
      <c r="Q144" s="3"/>
      <c r="R144" s="3"/>
      <c r="S144" s="3"/>
      <c r="T144" s="3"/>
      <c r="U144" s="3"/>
      <c r="V144" s="3"/>
      <c r="W144" s="3"/>
      <c r="X144" s="3"/>
      <c r="Y144" s="3"/>
      <c r="Z144" s="3"/>
      <c r="AA144" s="3"/>
      <c r="AB144" s="3"/>
      <c r="AC144" s="3"/>
      <c r="AD144" s="3"/>
      <c r="AE144" s="3"/>
    </row>
    <row r="145" spans="12:31" x14ac:dyDescent="0.35">
      <c r="L145" s="3"/>
      <c r="M145" s="3"/>
      <c r="N145" s="3"/>
      <c r="O145" s="3"/>
      <c r="P145" s="3"/>
      <c r="Q145" s="3"/>
      <c r="R145" s="3"/>
      <c r="S145" s="3"/>
      <c r="T145" s="3"/>
      <c r="U145" s="3"/>
      <c r="V145" s="3"/>
      <c r="W145" s="3"/>
      <c r="X145" s="3"/>
      <c r="Y145" s="3"/>
      <c r="Z145" s="3"/>
      <c r="AA145" s="3"/>
      <c r="AB145" s="3"/>
      <c r="AC145" s="3"/>
      <c r="AD145" s="3"/>
      <c r="AE145" s="3"/>
    </row>
    <row r="146" spans="12:31" x14ac:dyDescent="0.35">
      <c r="L146" s="3"/>
      <c r="M146" s="3"/>
      <c r="N146" s="3"/>
      <c r="O146" s="3"/>
      <c r="P146" s="3"/>
      <c r="Q146" s="3"/>
      <c r="R146" s="3"/>
      <c r="S146" s="3"/>
      <c r="T146" s="3"/>
      <c r="U146" s="3"/>
      <c r="V146" s="3"/>
      <c r="W146" s="3"/>
      <c r="X146" s="3"/>
      <c r="Y146" s="3"/>
      <c r="Z146" s="3"/>
      <c r="AA146" s="3"/>
      <c r="AB146" s="3"/>
      <c r="AC146" s="3"/>
      <c r="AD146" s="3"/>
      <c r="AE146" s="3"/>
    </row>
    <row r="147" spans="12:31" x14ac:dyDescent="0.35">
      <c r="L147" s="3"/>
      <c r="M147" s="3"/>
      <c r="N147" s="3"/>
      <c r="O147" s="3"/>
      <c r="P147" s="3"/>
      <c r="Q147" s="3"/>
      <c r="R147" s="3"/>
      <c r="S147" s="3"/>
      <c r="T147" s="3"/>
      <c r="U147" s="3"/>
      <c r="V147" s="3"/>
      <c r="W147" s="3"/>
      <c r="X147" s="3"/>
      <c r="Y147" s="3"/>
      <c r="Z147" s="3"/>
      <c r="AA147" s="3"/>
      <c r="AB147" s="3"/>
      <c r="AC147" s="3"/>
      <c r="AD147" s="3"/>
      <c r="AE147" s="3"/>
    </row>
    <row r="148" spans="12:31" x14ac:dyDescent="0.35">
      <c r="L148" s="3"/>
      <c r="M148" s="3"/>
      <c r="N148" s="3"/>
      <c r="O148" s="3"/>
      <c r="P148" s="3"/>
      <c r="Q148" s="3"/>
      <c r="R148" s="3"/>
      <c r="S148" s="3"/>
      <c r="T148" s="3"/>
      <c r="U148" s="3"/>
      <c r="V148" s="3"/>
      <c r="W148" s="3"/>
      <c r="X148" s="3"/>
      <c r="Y148" s="3"/>
      <c r="Z148" s="3"/>
      <c r="AA148" s="3"/>
      <c r="AB148" s="3"/>
      <c r="AC148" s="3"/>
      <c r="AD148" s="3"/>
      <c r="AE148" s="3"/>
    </row>
    <row r="149" spans="12:31" x14ac:dyDescent="0.35">
      <c r="L149" s="3"/>
      <c r="M149" s="3"/>
      <c r="N149" s="3"/>
      <c r="O149" s="3"/>
      <c r="P149" s="3"/>
      <c r="Q149" s="3"/>
      <c r="R149" s="3"/>
      <c r="S149" s="3"/>
      <c r="T149" s="3"/>
      <c r="U149" s="3"/>
      <c r="V149" s="3"/>
      <c r="W149" s="3"/>
      <c r="X149" s="3"/>
      <c r="Y149" s="3"/>
      <c r="Z149" s="3"/>
      <c r="AA149" s="3"/>
      <c r="AB149" s="3"/>
      <c r="AC149" s="3"/>
      <c r="AD149" s="3"/>
      <c r="AE149" s="3"/>
    </row>
    <row r="150" spans="12:31" x14ac:dyDescent="0.35">
      <c r="L150" s="3"/>
      <c r="M150" s="3"/>
      <c r="N150" s="3"/>
      <c r="O150" s="3"/>
      <c r="P150" s="3"/>
      <c r="Q150" s="3"/>
      <c r="R150" s="3"/>
      <c r="S150" s="3"/>
      <c r="T150" s="3"/>
      <c r="U150" s="3"/>
      <c r="V150" s="3"/>
      <c r="W150" s="3"/>
      <c r="X150" s="3"/>
      <c r="Y150" s="3"/>
      <c r="Z150" s="3"/>
      <c r="AA150" s="3"/>
      <c r="AB150" s="3"/>
      <c r="AC150" s="3"/>
      <c r="AD150" s="3"/>
      <c r="AE150" s="3"/>
    </row>
    <row r="151" spans="12:31" x14ac:dyDescent="0.35">
      <c r="L151" s="3"/>
      <c r="M151" s="3"/>
      <c r="N151" s="3"/>
      <c r="O151" s="3"/>
      <c r="P151" s="3"/>
      <c r="Q151" s="3"/>
      <c r="R151" s="3"/>
      <c r="S151" s="3"/>
      <c r="T151" s="3"/>
      <c r="U151" s="3"/>
      <c r="V151" s="3"/>
      <c r="W151" s="3"/>
      <c r="X151" s="3"/>
      <c r="Y151" s="3"/>
      <c r="Z151" s="3"/>
      <c r="AA151" s="3"/>
      <c r="AB151" s="3"/>
      <c r="AC151" s="3"/>
      <c r="AD151" s="3"/>
      <c r="AE151" s="3"/>
    </row>
    <row r="152" spans="12:31" x14ac:dyDescent="0.35">
      <c r="L152" s="3"/>
      <c r="M152" s="3"/>
      <c r="N152" s="3"/>
      <c r="O152" s="3"/>
      <c r="P152" s="3"/>
      <c r="Q152" s="3"/>
      <c r="R152" s="3"/>
      <c r="S152" s="3"/>
      <c r="T152" s="3"/>
      <c r="U152" s="3"/>
      <c r="V152" s="3"/>
      <c r="W152" s="3"/>
      <c r="X152" s="3"/>
      <c r="Y152" s="3"/>
      <c r="Z152" s="3"/>
      <c r="AA152" s="3"/>
      <c r="AB152" s="3"/>
      <c r="AC152" s="3"/>
      <c r="AD152" s="3"/>
      <c r="AE152" s="3"/>
    </row>
    <row r="153" spans="12:31" x14ac:dyDescent="0.35">
      <c r="L153" s="3"/>
      <c r="M153" s="3"/>
      <c r="N153" s="3"/>
      <c r="O153" s="3"/>
      <c r="P153" s="3"/>
      <c r="Q153" s="3"/>
      <c r="R153" s="3"/>
      <c r="S153" s="3"/>
      <c r="T153" s="3"/>
      <c r="U153" s="3"/>
      <c r="V153" s="3"/>
      <c r="W153" s="3"/>
      <c r="X153" s="3"/>
      <c r="Y153" s="3"/>
      <c r="Z153" s="3"/>
      <c r="AA153" s="3"/>
      <c r="AB153" s="3"/>
      <c r="AC153" s="3"/>
      <c r="AD153" s="3"/>
      <c r="AE153" s="3"/>
    </row>
    <row r="154" spans="12:31" x14ac:dyDescent="0.35">
      <c r="L154" s="3"/>
      <c r="M154" s="3"/>
      <c r="N154" s="3"/>
      <c r="O154" s="3"/>
      <c r="P154" s="3"/>
      <c r="Q154" s="3"/>
      <c r="R154" s="3"/>
      <c r="S154" s="3"/>
      <c r="T154" s="3"/>
      <c r="U154" s="3"/>
      <c r="V154" s="3"/>
      <c r="W154" s="3"/>
      <c r="X154" s="3"/>
      <c r="Y154" s="3"/>
      <c r="Z154" s="3"/>
      <c r="AA154" s="3"/>
      <c r="AB154" s="3"/>
      <c r="AC154" s="3"/>
      <c r="AD154" s="3"/>
      <c r="AE154" s="3"/>
    </row>
    <row r="155" spans="12:31" x14ac:dyDescent="0.35">
      <c r="L155" s="3"/>
      <c r="M155" s="3"/>
      <c r="N155" s="3"/>
      <c r="O155" s="3"/>
      <c r="P155" s="3"/>
      <c r="Q155" s="3"/>
      <c r="R155" s="3"/>
      <c r="S155" s="3"/>
      <c r="T155" s="3"/>
      <c r="U155" s="3"/>
      <c r="V155" s="3"/>
      <c r="W155" s="3"/>
      <c r="X155" s="3"/>
      <c r="Y155" s="3"/>
      <c r="Z155" s="3"/>
      <c r="AA155" s="3"/>
      <c r="AB155" s="3"/>
      <c r="AC155" s="3"/>
      <c r="AD155" s="3"/>
      <c r="AE155" s="3"/>
    </row>
    <row r="156" spans="12:31" x14ac:dyDescent="0.35">
      <c r="L156" s="3"/>
      <c r="M156" s="3"/>
      <c r="N156" s="3"/>
      <c r="O156" s="3"/>
      <c r="P156" s="3"/>
      <c r="Q156" s="3"/>
      <c r="R156" s="3"/>
      <c r="S156" s="3"/>
      <c r="T156" s="3"/>
      <c r="U156" s="3"/>
      <c r="V156" s="3"/>
      <c r="W156" s="3"/>
      <c r="X156" s="3"/>
      <c r="Y156" s="3"/>
      <c r="Z156" s="3"/>
      <c r="AA156" s="3"/>
      <c r="AB156" s="3"/>
      <c r="AC156" s="3"/>
      <c r="AD156" s="3"/>
      <c r="AE156" s="3"/>
    </row>
    <row r="157" spans="12:31" x14ac:dyDescent="0.35">
      <c r="L157" s="3"/>
      <c r="M157" s="3"/>
      <c r="N157" s="3"/>
      <c r="O157" s="3"/>
      <c r="P157" s="3"/>
      <c r="Q157" s="3"/>
      <c r="R157" s="3"/>
      <c r="S157" s="3"/>
      <c r="T157" s="3"/>
      <c r="U157" s="3"/>
      <c r="V157" s="3"/>
      <c r="W157" s="3"/>
      <c r="X157" s="3"/>
      <c r="Y157" s="3"/>
      <c r="Z157" s="3"/>
      <c r="AA157" s="3"/>
      <c r="AB157" s="3"/>
      <c r="AC157" s="3"/>
      <c r="AD157" s="3"/>
      <c r="AE157" s="3"/>
    </row>
    <row r="158" spans="12:31" x14ac:dyDescent="0.35">
      <c r="L158" s="3"/>
      <c r="M158" s="3"/>
      <c r="N158" s="3"/>
      <c r="O158" s="3"/>
      <c r="P158" s="3"/>
      <c r="Q158" s="3"/>
      <c r="R158" s="3"/>
      <c r="S158" s="3"/>
      <c r="T158" s="3"/>
      <c r="U158" s="3"/>
      <c r="V158" s="3"/>
      <c r="W158" s="3"/>
      <c r="X158" s="3"/>
      <c r="Y158" s="3"/>
      <c r="Z158" s="3"/>
      <c r="AA158" s="3"/>
      <c r="AB158" s="3"/>
      <c r="AC158" s="3"/>
      <c r="AD158" s="3"/>
      <c r="AE158" s="3"/>
    </row>
    <row r="159" spans="12:31" x14ac:dyDescent="0.35">
      <c r="L159" s="3"/>
      <c r="M159" s="3"/>
      <c r="N159" s="3"/>
      <c r="O159" s="3"/>
      <c r="P159" s="3"/>
      <c r="Q159" s="3"/>
      <c r="R159" s="3"/>
      <c r="S159" s="3"/>
      <c r="T159" s="3"/>
      <c r="U159" s="3"/>
      <c r="V159" s="3"/>
      <c r="W159" s="3"/>
      <c r="X159" s="3"/>
      <c r="Y159" s="3"/>
      <c r="Z159" s="3"/>
      <c r="AA159" s="3"/>
      <c r="AB159" s="3"/>
      <c r="AC159" s="3"/>
      <c r="AD159" s="3"/>
      <c r="AE159" s="3"/>
    </row>
    <row r="160" spans="12:31" x14ac:dyDescent="0.35">
      <c r="L160" s="3"/>
      <c r="M160" s="3"/>
      <c r="N160" s="3"/>
      <c r="O160" s="3"/>
      <c r="P160" s="3"/>
      <c r="Q160" s="3"/>
      <c r="R160" s="3"/>
      <c r="S160" s="3"/>
      <c r="T160" s="3"/>
      <c r="U160" s="3"/>
      <c r="V160" s="3"/>
      <c r="W160" s="3"/>
      <c r="X160" s="3"/>
      <c r="Y160" s="3"/>
      <c r="Z160" s="3"/>
      <c r="AA160" s="3"/>
      <c r="AB160" s="3"/>
      <c r="AC160" s="3"/>
      <c r="AD160" s="3"/>
      <c r="AE160" s="3"/>
    </row>
    <row r="161" spans="12:31" x14ac:dyDescent="0.35">
      <c r="L161" s="3"/>
      <c r="M161" s="3"/>
      <c r="N161" s="3"/>
      <c r="O161" s="3"/>
      <c r="P161" s="3"/>
      <c r="Q161" s="3"/>
      <c r="R161" s="3"/>
      <c r="S161" s="3"/>
      <c r="T161" s="3"/>
      <c r="U161" s="3"/>
      <c r="V161" s="3"/>
      <c r="W161" s="3"/>
      <c r="X161" s="3"/>
      <c r="Y161" s="3"/>
      <c r="Z161" s="3"/>
      <c r="AA161" s="3"/>
      <c r="AB161" s="3"/>
      <c r="AC161" s="3"/>
      <c r="AD161" s="3"/>
      <c r="AE161" s="3"/>
    </row>
    <row r="162" spans="12:31" x14ac:dyDescent="0.35">
      <c r="L162" s="3"/>
      <c r="M162" s="3"/>
      <c r="N162" s="3"/>
      <c r="O162" s="3"/>
      <c r="P162" s="3"/>
      <c r="Q162" s="3"/>
      <c r="R162" s="3"/>
      <c r="S162" s="3"/>
      <c r="T162" s="3"/>
      <c r="U162" s="3"/>
      <c r="V162" s="3"/>
      <c r="W162" s="3"/>
      <c r="X162" s="3"/>
      <c r="Y162" s="3"/>
      <c r="Z162" s="3"/>
      <c r="AA162" s="3"/>
      <c r="AB162" s="3"/>
      <c r="AC162" s="3"/>
      <c r="AD162" s="3"/>
      <c r="AE162" s="3"/>
    </row>
    <row r="163" spans="12:31" x14ac:dyDescent="0.35">
      <c r="L163" s="3"/>
      <c r="M163" s="3"/>
      <c r="N163" s="3"/>
      <c r="O163" s="3"/>
      <c r="P163" s="3"/>
      <c r="Q163" s="3"/>
      <c r="R163" s="3"/>
      <c r="S163" s="3"/>
      <c r="T163" s="3"/>
      <c r="U163" s="3"/>
      <c r="V163" s="3"/>
      <c r="W163" s="3"/>
      <c r="X163" s="3"/>
      <c r="Y163" s="3"/>
      <c r="Z163" s="3"/>
      <c r="AA163" s="3"/>
      <c r="AB163" s="3"/>
      <c r="AC163" s="3"/>
      <c r="AD163" s="3"/>
      <c r="AE163" s="3"/>
    </row>
    <row r="164" spans="12:31" x14ac:dyDescent="0.35">
      <c r="L164" s="3"/>
      <c r="M164" s="3"/>
      <c r="N164" s="3"/>
      <c r="O164" s="3"/>
      <c r="P164" s="3"/>
      <c r="Q164" s="3"/>
      <c r="R164" s="3"/>
      <c r="S164" s="3"/>
      <c r="T164" s="3"/>
      <c r="U164" s="3"/>
      <c r="V164" s="3"/>
      <c r="W164" s="3"/>
      <c r="X164" s="3"/>
      <c r="Y164" s="3"/>
      <c r="Z164" s="3"/>
      <c r="AA164" s="3"/>
      <c r="AB164" s="3"/>
      <c r="AC164" s="3"/>
      <c r="AD164" s="3"/>
      <c r="AE164" s="3"/>
    </row>
    <row r="165" spans="12:31" x14ac:dyDescent="0.35">
      <c r="L165" s="3"/>
      <c r="M165" s="3"/>
      <c r="N165" s="3"/>
      <c r="O165" s="3"/>
      <c r="P165" s="3"/>
      <c r="Q165" s="3"/>
      <c r="R165" s="3"/>
      <c r="S165" s="3"/>
      <c r="T165" s="3"/>
      <c r="U165" s="3"/>
      <c r="V165" s="3"/>
      <c r="W165" s="3"/>
      <c r="X165" s="3"/>
      <c r="Y165" s="3"/>
      <c r="Z165" s="3"/>
      <c r="AA165" s="3"/>
      <c r="AB165" s="3"/>
      <c r="AC165" s="3"/>
      <c r="AD165" s="3"/>
      <c r="AE165" s="3"/>
    </row>
    <row r="166" spans="12:31" x14ac:dyDescent="0.35">
      <c r="L166" s="3"/>
      <c r="M166" s="3"/>
      <c r="N166" s="3"/>
      <c r="O166" s="3"/>
      <c r="P166" s="3"/>
      <c r="Q166" s="3"/>
      <c r="R166" s="3"/>
      <c r="S166" s="3"/>
      <c r="T166" s="3"/>
      <c r="U166" s="3"/>
      <c r="V166" s="3"/>
      <c r="W166" s="3"/>
      <c r="X166" s="3"/>
      <c r="Y166" s="3"/>
      <c r="Z166" s="3"/>
      <c r="AA166" s="3"/>
      <c r="AB166" s="3"/>
      <c r="AC166" s="3"/>
      <c r="AD166" s="3"/>
      <c r="AE166" s="3"/>
    </row>
    <row r="167" spans="12:31" x14ac:dyDescent="0.35">
      <c r="L167" s="3"/>
      <c r="M167" s="3"/>
      <c r="N167" s="3"/>
      <c r="O167" s="3"/>
      <c r="P167" s="3"/>
      <c r="Q167" s="3"/>
      <c r="R167" s="3"/>
      <c r="S167" s="3"/>
      <c r="T167" s="3"/>
      <c r="U167" s="3"/>
      <c r="V167" s="3"/>
      <c r="W167" s="3"/>
      <c r="X167" s="3"/>
      <c r="Y167" s="3"/>
      <c r="Z167" s="3"/>
      <c r="AA167" s="3"/>
      <c r="AB167" s="3"/>
      <c r="AC167" s="3"/>
      <c r="AD167" s="3"/>
      <c r="AE167" s="3"/>
    </row>
    <row r="168" spans="12:31" x14ac:dyDescent="0.35">
      <c r="L168" s="3"/>
      <c r="M168" s="3"/>
      <c r="N168" s="3"/>
      <c r="O168" s="3"/>
      <c r="P168" s="3"/>
      <c r="Q168" s="3"/>
      <c r="R168" s="3"/>
      <c r="S168" s="3"/>
      <c r="T168" s="3"/>
      <c r="U168" s="3"/>
      <c r="V168" s="3"/>
      <c r="W168" s="3"/>
      <c r="X168" s="3"/>
      <c r="Y168" s="3"/>
      <c r="Z168" s="3"/>
      <c r="AA168" s="3"/>
      <c r="AB168" s="3"/>
      <c r="AC168" s="3"/>
      <c r="AD168" s="3"/>
      <c r="AE168" s="3"/>
    </row>
    <row r="169" spans="12:31" x14ac:dyDescent="0.35">
      <c r="L169" s="3"/>
      <c r="M169" s="3"/>
      <c r="N169" s="3"/>
      <c r="O169" s="3"/>
      <c r="P169" s="3"/>
      <c r="Q169" s="3"/>
      <c r="R169" s="3"/>
      <c r="S169" s="3"/>
      <c r="T169" s="3"/>
      <c r="U169" s="3"/>
      <c r="V169" s="3"/>
      <c r="W169" s="3"/>
      <c r="X169" s="3"/>
      <c r="Y169" s="3"/>
      <c r="Z169" s="3"/>
      <c r="AA169" s="3"/>
      <c r="AB169" s="3"/>
      <c r="AC169" s="3"/>
      <c r="AD169" s="3"/>
      <c r="AE169" s="3"/>
    </row>
  </sheetData>
  <protectedRanges>
    <protectedRange sqref="B58 C59:D244 E56:XFD244 A56:A244 B56:D57 B59:B244" name="Range3"/>
    <protectedRange sqref="J10:K10 J15:K54 E10:G10 E15:G54" name="UnitEntry"/>
    <protectedRange sqref="J11:K11 J9:K9 J13:K14 E14 L1:IG1048576 G14 G13:H13 F13:F14 A13:E13 A9:H9 A11:H11" name="Range2"/>
  </protectedRanges>
  <mergeCells count="12">
    <mergeCell ref="A4:K4"/>
    <mergeCell ref="A1:K1"/>
    <mergeCell ref="A2:K2"/>
    <mergeCell ref="A3:K3"/>
    <mergeCell ref="A10:D10"/>
    <mergeCell ref="A14:B14"/>
    <mergeCell ref="A77:K77"/>
    <mergeCell ref="A6:D7"/>
    <mergeCell ref="J6:K6"/>
    <mergeCell ref="A8:D8"/>
    <mergeCell ref="F6:G6"/>
    <mergeCell ref="B58:D58"/>
  </mergeCells>
  <dataValidations count="2">
    <dataValidation type="decimal" allowBlank="1" showInputMessage="1" showErrorMessage="1" sqref="C15:C54" xr:uid="{00000000-0002-0000-0E00-000000000000}">
      <formula1>-1000</formula1>
      <formula2>1000</formula2>
    </dataValidation>
    <dataValidation type="decimal" allowBlank="1" showInputMessage="1" showErrorMessage="1" error="You must enter a numerical value in this cell" sqref="J12:K12 J10:K10 H14:H55 J15:K55 I16:I55 D55 E12:H12 E10:H10 E15:G55" xr:uid="{00000000-0002-0000-0E00-000001000000}">
      <formula1>-1E+32</formula1>
      <formula2>1E+31</formula2>
    </dataValidation>
  </dataValidations>
  <printOptions horizontalCentered="1"/>
  <pageMargins left="0.1" right="0.1" top="0.28000000000000003" bottom="0.31" header="0.16" footer="0.1"/>
  <pageSetup scale="63" fitToHeight="0"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2000000}">
          <x14:formula1>
            <xm:f>'CO Use List'!$A$2:$A$13</xm:f>
          </x14:formula1>
          <xm:sqref>D15:D54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3"/>
  <dimension ref="A1:A13"/>
  <sheetViews>
    <sheetView workbookViewId="0">
      <selection activeCell="A13" sqref="A13"/>
    </sheetView>
  </sheetViews>
  <sheetFormatPr defaultColWidth="9.1328125" defaultRowHeight="14.25" x14ac:dyDescent="0.45"/>
  <cols>
    <col min="1" max="1" width="30.53125" bestFit="1" customWidth="1"/>
  </cols>
  <sheetData>
    <row r="1" spans="1:1" x14ac:dyDescent="0.45">
      <c r="A1" t="s">
        <v>127</v>
      </c>
    </row>
    <row r="3" spans="1:1" x14ac:dyDescent="0.45">
      <c r="A3" t="s">
        <v>112</v>
      </c>
    </row>
    <row r="4" spans="1:1" x14ac:dyDescent="0.45">
      <c r="A4" t="s">
        <v>113</v>
      </c>
    </row>
    <row r="5" spans="1:1" x14ac:dyDescent="0.45">
      <c r="A5" t="s">
        <v>114</v>
      </c>
    </row>
    <row r="6" spans="1:1" x14ac:dyDescent="0.45">
      <c r="A6" t="s">
        <v>115</v>
      </c>
    </row>
    <row r="7" spans="1:1" x14ac:dyDescent="0.45">
      <c r="A7" t="s">
        <v>116</v>
      </c>
    </row>
    <row r="8" spans="1:1" x14ac:dyDescent="0.45">
      <c r="A8" t="s">
        <v>117</v>
      </c>
    </row>
    <row r="9" spans="1:1" x14ac:dyDescent="0.45">
      <c r="A9" t="s">
        <v>118</v>
      </c>
    </row>
    <row r="10" spans="1:1" x14ac:dyDescent="0.45">
      <c r="A10" t="s">
        <v>119</v>
      </c>
    </row>
    <row r="11" spans="1:1" x14ac:dyDescent="0.45">
      <c r="A11" t="s">
        <v>120</v>
      </c>
    </row>
    <row r="12" spans="1:1" x14ac:dyDescent="0.45">
      <c r="A12" t="s">
        <v>128</v>
      </c>
    </row>
    <row r="13" spans="1:1" x14ac:dyDescent="0.45">
      <c r="A13" t="s">
        <v>121</v>
      </c>
    </row>
  </sheetData>
  <sheetProtection algorithmName="SHA-512" hashValue="Ni2DByTS9kqtzEzvbVp38O6B5elOHiCfRKRkVlUegQcu9NbmMt5LpOqcHKyEizWfQScb90tQ9ajf5DVh12RlJA==" saltValue="x3Q0pZ9G+kL0DBoCoPGU4A==" spinCount="100000" sheet="1" objects="1" scenarios="1"/>
  <pageMargins left="0.7" right="0.7" top="0.75" bottom="0.75" header="0.3" footer="0.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rgb="FFFFC000"/>
    <pageSetUpPr fitToPage="1"/>
  </sheetPr>
  <dimension ref="A1:AB159"/>
  <sheetViews>
    <sheetView zoomScale="90" zoomScaleNormal="90" workbookViewId="0">
      <selection activeCell="K72" sqref="K72"/>
    </sheetView>
  </sheetViews>
  <sheetFormatPr defaultColWidth="9.1328125" defaultRowHeight="14.25" x14ac:dyDescent="0.45"/>
  <cols>
    <col min="1" max="1" width="2.46484375" customWidth="1"/>
    <col min="2" max="2" width="6" customWidth="1"/>
    <col min="3" max="3" width="15" customWidth="1"/>
    <col min="4" max="4" width="11.86328125" bestFit="1" customWidth="1"/>
    <col min="5" max="5" width="12.53125" bestFit="1" customWidth="1"/>
    <col min="6" max="7" width="13.46484375" bestFit="1" customWidth="1"/>
    <col min="8" max="9" width="12.53125" bestFit="1" customWidth="1"/>
    <col min="10" max="10" width="15.46484375" customWidth="1"/>
    <col min="12" max="12" width="2" customWidth="1"/>
    <col min="13" max="13" width="5.1328125" customWidth="1"/>
    <col min="14" max="14" width="4.46484375" customWidth="1"/>
    <col min="15" max="15" width="27.86328125" bestFit="1" customWidth="1"/>
    <col min="16" max="21" width="15.46484375" style="72" customWidth="1"/>
    <col min="23" max="23" width="11.1328125" style="278" bestFit="1" customWidth="1"/>
    <col min="24" max="26" width="12.1328125" style="278" bestFit="1" customWidth="1"/>
    <col min="27" max="28" width="11.1328125" style="278" bestFit="1" customWidth="1"/>
  </cols>
  <sheetData>
    <row r="1" spans="1:21" x14ac:dyDescent="0.45">
      <c r="A1" s="24"/>
      <c r="B1" s="24"/>
      <c r="C1" s="24"/>
      <c r="D1" s="24"/>
      <c r="E1" s="24"/>
      <c r="F1" s="24"/>
      <c r="G1" s="24"/>
      <c r="H1" s="24"/>
      <c r="I1" s="24"/>
      <c r="J1" s="24"/>
      <c r="L1" s="37"/>
    </row>
    <row r="2" spans="1:21" x14ac:dyDescent="0.45">
      <c r="A2" s="24"/>
      <c r="B2" s="24"/>
      <c r="C2" s="24"/>
      <c r="D2" s="24"/>
      <c r="E2" s="24"/>
      <c r="F2" s="24"/>
      <c r="G2" s="24"/>
      <c r="H2" s="24"/>
      <c r="I2" s="24"/>
      <c r="J2" s="24"/>
      <c r="L2" s="37"/>
      <c r="P2" s="75"/>
    </row>
    <row r="3" spans="1:21" ht="11.25" customHeight="1" x14ac:dyDescent="0.45">
      <c r="A3" s="24"/>
      <c r="B3" s="24"/>
      <c r="C3" s="24"/>
      <c r="D3" s="24"/>
      <c r="E3" s="24"/>
      <c r="F3" s="24"/>
      <c r="G3" s="24"/>
      <c r="H3" s="24"/>
      <c r="I3" s="24"/>
      <c r="J3" s="24"/>
      <c r="L3" s="38"/>
      <c r="M3" s="26"/>
      <c r="N3" s="391"/>
      <c r="O3" s="391"/>
      <c r="P3" s="391"/>
      <c r="Q3" s="391"/>
      <c r="R3" s="391"/>
      <c r="S3" s="391"/>
    </row>
    <row r="4" spans="1:21" x14ac:dyDescent="0.45">
      <c r="A4" s="24"/>
      <c r="B4" s="39" t="s">
        <v>129</v>
      </c>
      <c r="C4" s="39"/>
      <c r="D4" s="392"/>
      <c r="E4" s="393"/>
      <c r="F4" s="393"/>
      <c r="G4" s="394"/>
      <c r="H4" s="395"/>
      <c r="I4" s="396"/>
      <c r="J4" s="396"/>
      <c r="L4" s="37"/>
    </row>
    <row r="5" spans="1:21" x14ac:dyDescent="0.45">
      <c r="A5" s="24"/>
      <c r="B5" s="39" t="s">
        <v>130</v>
      </c>
      <c r="C5" s="39"/>
      <c r="D5" s="392"/>
      <c r="E5" s="393"/>
      <c r="F5" s="393"/>
      <c r="G5" s="394"/>
      <c r="H5" s="24"/>
      <c r="I5" s="24"/>
      <c r="J5" s="24"/>
      <c r="L5" s="37"/>
      <c r="M5" s="26" t="s">
        <v>58</v>
      </c>
      <c r="N5" s="26"/>
      <c r="O5" s="26"/>
      <c r="P5" s="76" t="s">
        <v>131</v>
      </c>
      <c r="Q5" s="76" t="s">
        <v>132</v>
      </c>
      <c r="R5" s="76" t="s">
        <v>133</v>
      </c>
      <c r="S5" s="76" t="s">
        <v>134</v>
      </c>
      <c r="T5" s="76" t="s">
        <v>135</v>
      </c>
      <c r="U5" s="76" t="s">
        <v>136</v>
      </c>
    </row>
    <row r="6" spans="1:21" ht="18" x14ac:dyDescent="0.55000000000000004">
      <c r="A6" s="24"/>
      <c r="B6" s="39" t="s">
        <v>137</v>
      </c>
      <c r="C6" s="39"/>
      <c r="D6" s="392"/>
      <c r="E6" s="393"/>
      <c r="F6" s="393"/>
      <c r="G6" s="394"/>
      <c r="H6" s="397" t="s">
        <v>0</v>
      </c>
      <c r="I6" s="398"/>
      <c r="J6" s="398"/>
      <c r="L6" s="37"/>
      <c r="N6" t="s">
        <v>138</v>
      </c>
      <c r="P6" s="291">
        <f>+GOF!B12</f>
        <v>0</v>
      </c>
      <c r="Q6" s="291">
        <f>+GOF!C12</f>
        <v>0</v>
      </c>
      <c r="R6" s="291">
        <f>+GOF!H12</f>
        <v>0</v>
      </c>
      <c r="S6" s="291">
        <f>+GOF!I12</f>
        <v>0</v>
      </c>
      <c r="T6" s="291">
        <f>+GOF!L12</f>
        <v>0</v>
      </c>
      <c r="U6" s="291">
        <f>+GOF!M12</f>
        <v>0</v>
      </c>
    </row>
    <row r="7" spans="1:21" ht="14.25" customHeight="1" x14ac:dyDescent="0.45">
      <c r="A7" s="24"/>
      <c r="B7" s="24"/>
      <c r="C7" s="24"/>
      <c r="D7" s="40"/>
      <c r="E7" s="40"/>
      <c r="F7" s="40"/>
      <c r="G7" s="40"/>
      <c r="H7" s="40"/>
      <c r="I7" s="40"/>
      <c r="J7" s="40"/>
      <c r="L7" s="41"/>
      <c r="M7" s="42"/>
      <c r="N7" s="42"/>
      <c r="O7" s="42" t="s">
        <v>139</v>
      </c>
      <c r="P7" s="77"/>
      <c r="Q7" s="77" t="str">
        <f>IFERROR((Q6-P6)/P6,"")</f>
        <v/>
      </c>
      <c r="R7" s="77" t="str">
        <f t="shared" ref="R7:U7" si="0">IFERROR((R6-Q6)/Q6,"")</f>
        <v/>
      </c>
      <c r="S7" s="77" t="str">
        <f t="shared" si="0"/>
        <v/>
      </c>
      <c r="T7" s="77" t="str">
        <f t="shared" si="0"/>
        <v/>
      </c>
      <c r="U7" s="77" t="str">
        <f t="shared" si="0"/>
        <v/>
      </c>
    </row>
    <row r="8" spans="1:21" ht="17.25" customHeight="1" x14ac:dyDescent="0.45">
      <c r="A8" s="43" t="s">
        <v>140</v>
      </c>
      <c r="B8" s="277"/>
      <c r="C8" s="24"/>
      <c r="D8" s="24"/>
      <c r="E8" s="24"/>
      <c r="F8" s="24"/>
      <c r="G8" s="24"/>
      <c r="H8" s="24"/>
      <c r="I8" s="24"/>
      <c r="J8" s="24"/>
      <c r="L8" s="37"/>
      <c r="N8" t="s">
        <v>141</v>
      </c>
      <c r="P8" s="291">
        <f>+GOF!B29</f>
        <v>0</v>
      </c>
      <c r="Q8" s="291">
        <f>+GOF!C29</f>
        <v>0</v>
      </c>
      <c r="R8" s="291">
        <f>+GOF!H29</f>
        <v>0</v>
      </c>
      <c r="S8" s="291">
        <f>+GOF!I29</f>
        <v>0</v>
      </c>
      <c r="T8" s="291">
        <f>+GOF!L29</f>
        <v>0</v>
      </c>
      <c r="U8" s="291">
        <f>+GOF!M29</f>
        <v>0</v>
      </c>
    </row>
    <row r="9" spans="1:21" x14ac:dyDescent="0.45">
      <c r="A9" s="39" t="s">
        <v>142</v>
      </c>
      <c r="B9" s="24"/>
      <c r="C9" s="24"/>
      <c r="D9" s="24"/>
      <c r="E9" s="24"/>
      <c r="F9" s="24"/>
      <c r="G9" s="24"/>
      <c r="H9" s="24"/>
      <c r="I9" s="24"/>
      <c r="J9" s="24"/>
      <c r="L9" s="41"/>
      <c r="M9" s="42"/>
      <c r="N9" s="42"/>
      <c r="O9" s="42" t="s">
        <v>139</v>
      </c>
      <c r="P9" s="120"/>
      <c r="Q9" s="120" t="str">
        <f t="shared" ref="Q9:U9" si="1">IFERROR((Q8-P8)/P8,"")</f>
        <v/>
      </c>
      <c r="R9" s="120" t="str">
        <f t="shared" si="1"/>
        <v/>
      </c>
      <c r="S9" s="120" t="str">
        <f t="shared" si="1"/>
        <v/>
      </c>
      <c r="T9" s="120" t="str">
        <f t="shared" si="1"/>
        <v/>
      </c>
      <c r="U9" s="120" t="str">
        <f t="shared" si="1"/>
        <v/>
      </c>
    </row>
    <row r="10" spans="1:21" ht="15" customHeight="1" x14ac:dyDescent="0.45">
      <c r="A10" s="399"/>
      <c r="B10" s="400"/>
      <c r="C10" s="400"/>
      <c r="D10" s="400"/>
      <c r="E10" s="400"/>
      <c r="F10" s="400"/>
      <c r="G10" s="400"/>
      <c r="H10" s="400"/>
      <c r="I10" s="400"/>
      <c r="J10" s="401"/>
      <c r="L10" s="37"/>
      <c r="N10" t="s">
        <v>143</v>
      </c>
      <c r="P10" s="78">
        <f t="shared" ref="P10:S10" si="2">+P6-P8</f>
        <v>0</v>
      </c>
      <c r="Q10" s="78">
        <f t="shared" si="2"/>
        <v>0</v>
      </c>
      <c r="R10" s="78">
        <f t="shared" si="2"/>
        <v>0</v>
      </c>
      <c r="S10" s="78">
        <f t="shared" si="2"/>
        <v>0</v>
      </c>
      <c r="T10" s="78">
        <f>+T6-T8</f>
        <v>0</v>
      </c>
      <c r="U10" s="78">
        <f>+U6-U8</f>
        <v>0</v>
      </c>
    </row>
    <row r="11" spans="1:21" x14ac:dyDescent="0.45">
      <c r="A11" s="402"/>
      <c r="B11" s="403"/>
      <c r="C11" s="403"/>
      <c r="D11" s="403"/>
      <c r="E11" s="403"/>
      <c r="F11" s="403"/>
      <c r="G11" s="403"/>
      <c r="H11" s="403"/>
      <c r="I11" s="403"/>
      <c r="J11" s="404"/>
      <c r="L11" s="44"/>
      <c r="M11" s="45"/>
      <c r="N11" s="45"/>
      <c r="O11" s="45" t="s">
        <v>139</v>
      </c>
      <c r="P11" s="120"/>
      <c r="Q11" s="120" t="str">
        <f t="shared" ref="Q11:U11" si="3">IFERROR(IF(Q10&lt;0,(Q10-P10)/ABS(P10),(Q10-P10)/(P10)),"")</f>
        <v/>
      </c>
      <c r="R11" s="120" t="str">
        <f t="shared" si="3"/>
        <v/>
      </c>
      <c r="S11" s="120" t="str">
        <f t="shared" si="3"/>
        <v/>
      </c>
      <c r="T11" s="120" t="str">
        <f t="shared" si="3"/>
        <v/>
      </c>
      <c r="U11" s="120" t="str">
        <f t="shared" si="3"/>
        <v/>
      </c>
    </row>
    <row r="12" spans="1:21" x14ac:dyDescent="0.45">
      <c r="A12" s="402"/>
      <c r="B12" s="403"/>
      <c r="C12" s="403"/>
      <c r="D12" s="403"/>
      <c r="E12" s="403"/>
      <c r="F12" s="403"/>
      <c r="G12" s="403"/>
      <c r="H12" s="403"/>
      <c r="I12" s="403"/>
      <c r="J12" s="404"/>
      <c r="L12" s="37"/>
      <c r="M12" s="45"/>
      <c r="N12" s="45"/>
      <c r="O12" s="45"/>
      <c r="P12" s="120"/>
      <c r="Q12" s="120"/>
      <c r="R12" s="120"/>
      <c r="S12" s="120"/>
      <c r="T12" s="120"/>
      <c r="U12" s="120"/>
    </row>
    <row r="13" spans="1:21" x14ac:dyDescent="0.45">
      <c r="A13" s="402"/>
      <c r="B13" s="403"/>
      <c r="C13" s="403"/>
      <c r="D13" s="403"/>
      <c r="E13" s="403"/>
      <c r="F13" s="403"/>
      <c r="G13" s="403"/>
      <c r="H13" s="403"/>
      <c r="I13" s="403"/>
      <c r="J13" s="404"/>
      <c r="L13" s="37"/>
      <c r="M13" s="26" t="s">
        <v>59</v>
      </c>
      <c r="N13" s="26"/>
      <c r="O13" s="26"/>
      <c r="P13" s="76" t="s">
        <v>131</v>
      </c>
      <c r="Q13" s="76" t="s">
        <v>132</v>
      </c>
      <c r="R13" s="76" t="s">
        <v>133</v>
      </c>
      <c r="S13" s="76" t="s">
        <v>134</v>
      </c>
      <c r="T13" s="76" t="s">
        <v>135</v>
      </c>
      <c r="U13" s="76" t="s">
        <v>136</v>
      </c>
    </row>
    <row r="14" spans="1:21" x14ac:dyDescent="0.45">
      <c r="A14" s="402"/>
      <c r="B14" s="403"/>
      <c r="C14" s="403"/>
      <c r="D14" s="403"/>
      <c r="E14" s="403"/>
      <c r="F14" s="403"/>
      <c r="G14" s="403"/>
      <c r="H14" s="403"/>
      <c r="I14" s="403"/>
      <c r="J14" s="404"/>
      <c r="L14" s="37"/>
      <c r="N14" t="s">
        <v>138</v>
      </c>
      <c r="P14" s="291">
        <f>+'GOF Provisos'!B12</f>
        <v>0</v>
      </c>
      <c r="Q14" s="291">
        <f>+'GOF Provisos'!C12</f>
        <v>0</v>
      </c>
      <c r="R14" s="291">
        <f>+'GOF Provisos'!H12</f>
        <v>0</v>
      </c>
      <c r="S14" s="291">
        <f>+'GOF Provisos'!I12</f>
        <v>0</v>
      </c>
      <c r="T14" s="291">
        <f>+'GOF Provisos'!L12</f>
        <v>0</v>
      </c>
      <c r="U14" s="291">
        <f>+'GOF Provisos'!M12</f>
        <v>0</v>
      </c>
    </row>
    <row r="15" spans="1:21" x14ac:dyDescent="0.45">
      <c r="A15" s="402"/>
      <c r="B15" s="403"/>
      <c r="C15" s="403"/>
      <c r="D15" s="403"/>
      <c r="E15" s="403"/>
      <c r="F15" s="403"/>
      <c r="G15" s="403"/>
      <c r="H15" s="403"/>
      <c r="I15" s="403"/>
      <c r="J15" s="404"/>
      <c r="L15" s="37"/>
      <c r="M15" s="42"/>
      <c r="N15" s="42"/>
      <c r="O15" s="42" t="s">
        <v>139</v>
      </c>
      <c r="P15" s="77"/>
      <c r="Q15" s="77" t="str">
        <f t="shared" ref="Q15" si="4">IFERROR((Q14-P14)/P14,"")</f>
        <v/>
      </c>
      <c r="R15" s="77" t="str">
        <f t="shared" ref="R15" si="5">IFERROR((R14-Q14)/Q14,"")</f>
        <v/>
      </c>
      <c r="S15" s="77" t="str">
        <f t="shared" ref="S15" si="6">IFERROR((S14-R14)/R14,"")</f>
        <v/>
      </c>
      <c r="T15" s="77" t="str">
        <f t="shared" ref="T15" si="7">IFERROR((T14-S14)/S14,"")</f>
        <v/>
      </c>
      <c r="U15" s="77" t="str">
        <f t="shared" ref="U15" si="8">IFERROR((U14-T14)/T14,"")</f>
        <v/>
      </c>
    </row>
    <row r="16" spans="1:21" x14ac:dyDescent="0.45">
      <c r="A16" s="402"/>
      <c r="B16" s="403"/>
      <c r="C16" s="403"/>
      <c r="D16" s="403"/>
      <c r="E16" s="403"/>
      <c r="F16" s="403"/>
      <c r="G16" s="403"/>
      <c r="H16" s="403"/>
      <c r="I16" s="403"/>
      <c r="J16" s="404"/>
      <c r="L16" s="37"/>
      <c r="N16" t="s">
        <v>141</v>
      </c>
      <c r="P16" s="291">
        <f>+'GOF Provisos'!B29</f>
        <v>0</v>
      </c>
      <c r="Q16" s="291">
        <f>+'GOF Provisos'!C29</f>
        <v>0</v>
      </c>
      <c r="R16" s="291">
        <f>+'GOF Provisos'!H29</f>
        <v>0</v>
      </c>
      <c r="S16" s="291">
        <f>+'GOF Provisos'!I29</f>
        <v>0</v>
      </c>
      <c r="T16" s="291">
        <f>+'GOF Provisos'!L29</f>
        <v>0</v>
      </c>
      <c r="U16" s="291">
        <f>+'GOF Provisos'!M29</f>
        <v>0</v>
      </c>
    </row>
    <row r="17" spans="1:21" x14ac:dyDescent="0.45">
      <c r="A17" s="402"/>
      <c r="B17" s="403"/>
      <c r="C17" s="403"/>
      <c r="D17" s="403"/>
      <c r="E17" s="403"/>
      <c r="F17" s="403"/>
      <c r="G17" s="403"/>
      <c r="H17" s="403"/>
      <c r="I17" s="403"/>
      <c r="J17" s="404"/>
      <c r="L17" s="37"/>
      <c r="M17" s="42"/>
      <c r="N17" s="42"/>
      <c r="O17" s="42" t="s">
        <v>139</v>
      </c>
      <c r="P17" s="120"/>
      <c r="Q17" s="120" t="str">
        <f t="shared" ref="Q17" si="9">IFERROR((Q16-P16)/P16,"")</f>
        <v/>
      </c>
      <c r="R17" s="120" t="str">
        <f t="shared" ref="R17" si="10">IFERROR((R16-Q16)/Q16,"")</f>
        <v/>
      </c>
      <c r="S17" s="120" t="str">
        <f t="shared" ref="S17" si="11">IFERROR((S16-R16)/R16,"")</f>
        <v/>
      </c>
      <c r="T17" s="120" t="str">
        <f t="shared" ref="T17" si="12">IFERROR((T16-S16)/S16,"")</f>
        <v/>
      </c>
      <c r="U17" s="120" t="str">
        <f t="shared" ref="U17" si="13">IFERROR((U16-T16)/T16,"")</f>
        <v/>
      </c>
    </row>
    <row r="18" spans="1:21" ht="15" customHeight="1" x14ac:dyDescent="0.45">
      <c r="A18" s="402"/>
      <c r="B18" s="403"/>
      <c r="C18" s="403"/>
      <c r="D18" s="403"/>
      <c r="E18" s="403"/>
      <c r="F18" s="403"/>
      <c r="G18" s="403"/>
      <c r="H18" s="403"/>
      <c r="I18" s="403"/>
      <c r="J18" s="404"/>
      <c r="L18" s="37"/>
      <c r="N18" t="s">
        <v>143</v>
      </c>
      <c r="P18" s="78">
        <f t="shared" ref="P18:S18" si="14">+P14-P16</f>
        <v>0</v>
      </c>
      <c r="Q18" s="78">
        <f t="shared" si="14"/>
        <v>0</v>
      </c>
      <c r="R18" s="78">
        <f t="shared" si="14"/>
        <v>0</v>
      </c>
      <c r="S18" s="78">
        <f t="shared" si="14"/>
        <v>0</v>
      </c>
      <c r="T18" s="78">
        <f>+T14-T16</f>
        <v>0</v>
      </c>
      <c r="U18" s="78">
        <f>+U14-U16</f>
        <v>0</v>
      </c>
    </row>
    <row r="19" spans="1:21" x14ac:dyDescent="0.45">
      <c r="A19" s="405"/>
      <c r="B19" s="406"/>
      <c r="C19" s="406"/>
      <c r="D19" s="406"/>
      <c r="E19" s="406"/>
      <c r="F19" s="406"/>
      <c r="G19" s="406"/>
      <c r="H19" s="406"/>
      <c r="I19" s="406"/>
      <c r="J19" s="407"/>
      <c r="L19" s="37"/>
      <c r="M19" s="45"/>
      <c r="N19" s="45"/>
      <c r="O19" s="45" t="s">
        <v>139</v>
      </c>
      <c r="P19" s="120"/>
      <c r="Q19" s="120" t="str">
        <f t="shared" ref="Q19" si="15">IFERROR(IF(Q18&lt;0,(Q18-P18)/ABS(P18),(Q18-P18)/(P18)),"")</f>
        <v/>
      </c>
      <c r="R19" s="120" t="str">
        <f t="shared" ref="R19" si="16">IFERROR(IF(R18&lt;0,(R18-Q18)/ABS(Q18),(R18-Q18)/(Q18)),"")</f>
        <v/>
      </c>
      <c r="S19" s="120" t="str">
        <f t="shared" ref="S19" si="17">IFERROR(IF(S18&lt;0,(S18-R18)/ABS(R18),(S18-R18)/(R18)),"")</f>
        <v/>
      </c>
      <c r="T19" s="120" t="str">
        <f t="shared" ref="T19" si="18">IFERROR(IF(T18&lt;0,(T18-S18)/ABS(S18),(T18-S18)/(S18)),"")</f>
        <v/>
      </c>
      <c r="U19" s="120" t="str">
        <f t="shared" ref="U19" si="19">IFERROR(IF(U18&lt;0,(U18-T18)/ABS(T18),(U18-T18)/(T18)),"")</f>
        <v/>
      </c>
    </row>
    <row r="20" spans="1:21" x14ac:dyDescent="0.45">
      <c r="A20" s="52" t="s">
        <v>144</v>
      </c>
      <c r="B20" s="47"/>
      <c r="C20" s="47"/>
      <c r="D20" s="47"/>
      <c r="E20" s="47"/>
      <c r="F20" s="47"/>
      <c r="G20" s="47"/>
      <c r="H20" s="47"/>
      <c r="I20" s="47"/>
      <c r="J20" s="53"/>
      <c r="L20" s="37"/>
      <c r="P20" s="79"/>
      <c r="Q20" s="79"/>
      <c r="R20" s="79"/>
      <c r="S20" s="79"/>
      <c r="T20" s="79"/>
      <c r="U20" s="79"/>
    </row>
    <row r="21" spans="1:21" x14ac:dyDescent="0.45">
      <c r="A21" s="409"/>
      <c r="B21" s="410"/>
      <c r="C21" s="410"/>
      <c r="D21" s="410"/>
      <c r="E21" s="410"/>
      <c r="F21" s="410"/>
      <c r="G21" s="410"/>
      <c r="H21" s="410"/>
      <c r="I21" s="410"/>
      <c r="J21" s="411"/>
      <c r="L21" s="37"/>
      <c r="M21" s="26" t="s">
        <v>60</v>
      </c>
      <c r="P21" s="76" t="s">
        <v>131</v>
      </c>
      <c r="Q21" s="76" t="s">
        <v>132</v>
      </c>
      <c r="R21" s="76" t="s">
        <v>133</v>
      </c>
      <c r="S21" s="76" t="s">
        <v>134</v>
      </c>
      <c r="T21" s="76" t="s">
        <v>135</v>
      </c>
      <c r="U21" s="76" t="s">
        <v>136</v>
      </c>
    </row>
    <row r="22" spans="1:21" x14ac:dyDescent="0.45">
      <c r="A22" s="409"/>
      <c r="B22" s="410"/>
      <c r="C22" s="410"/>
      <c r="D22" s="410"/>
      <c r="E22" s="410"/>
      <c r="F22" s="410"/>
      <c r="G22" s="410"/>
      <c r="H22" s="410"/>
      <c r="I22" s="410"/>
      <c r="J22" s="411"/>
      <c r="L22" s="37"/>
      <c r="N22" t="s">
        <v>145</v>
      </c>
      <c r="P22" s="291">
        <f>+DOF!B12</f>
        <v>0</v>
      </c>
      <c r="Q22" s="291">
        <f>+DOF!C12</f>
        <v>0</v>
      </c>
      <c r="R22" s="291">
        <f>+DOF!H12</f>
        <v>0</v>
      </c>
      <c r="S22" s="291">
        <f>+DOF!I12</f>
        <v>0</v>
      </c>
      <c r="T22" s="291">
        <f>+DOF!L12</f>
        <v>0</v>
      </c>
      <c r="U22" s="291">
        <f>+DOF!M12</f>
        <v>0</v>
      </c>
    </row>
    <row r="23" spans="1:21" x14ac:dyDescent="0.45">
      <c r="A23" s="409"/>
      <c r="B23" s="410"/>
      <c r="C23" s="410"/>
      <c r="D23" s="410"/>
      <c r="E23" s="410"/>
      <c r="F23" s="410"/>
      <c r="G23" s="410"/>
      <c r="H23" s="410"/>
      <c r="I23" s="410"/>
      <c r="J23" s="411"/>
      <c r="L23" s="37"/>
      <c r="N23" s="36"/>
      <c r="O23" s="36" t="s">
        <v>139</v>
      </c>
      <c r="P23" s="77"/>
      <c r="Q23" s="77" t="str">
        <f t="shared" ref="Q23:U23" si="20">IFERROR((Q22-P22)/P22,"")</f>
        <v/>
      </c>
      <c r="R23" s="77" t="str">
        <f t="shared" si="20"/>
        <v/>
      </c>
      <c r="S23" s="77" t="str">
        <f t="shared" si="20"/>
        <v/>
      </c>
      <c r="T23" s="77" t="str">
        <f t="shared" si="20"/>
        <v/>
      </c>
      <c r="U23" s="77" t="str">
        <f t="shared" si="20"/>
        <v/>
      </c>
    </row>
    <row r="24" spans="1:21" x14ac:dyDescent="0.45">
      <c r="A24" s="409"/>
      <c r="B24" s="410"/>
      <c r="C24" s="410"/>
      <c r="D24" s="410"/>
      <c r="E24" s="410"/>
      <c r="F24" s="410"/>
      <c r="G24" s="410"/>
      <c r="H24" s="410"/>
      <c r="I24" s="410"/>
      <c r="J24" s="411"/>
      <c r="L24" s="37"/>
      <c r="N24" t="s">
        <v>146</v>
      </c>
      <c r="P24" s="291">
        <f>+DOF!B29</f>
        <v>0</v>
      </c>
      <c r="Q24" s="291">
        <f>+DOF!C29</f>
        <v>0</v>
      </c>
      <c r="R24" s="291">
        <f>+DOF!H29</f>
        <v>0</v>
      </c>
      <c r="S24" s="291">
        <f>+DOF!I29</f>
        <v>0</v>
      </c>
      <c r="T24" s="291">
        <f>+DOF!L29</f>
        <v>0</v>
      </c>
      <c r="U24" s="291">
        <f>+DOF!M29</f>
        <v>0</v>
      </c>
    </row>
    <row r="25" spans="1:21" x14ac:dyDescent="0.45">
      <c r="A25" s="409"/>
      <c r="B25" s="410"/>
      <c r="C25" s="410"/>
      <c r="D25" s="410"/>
      <c r="E25" s="410"/>
      <c r="F25" s="410"/>
      <c r="G25" s="410"/>
      <c r="H25" s="410"/>
      <c r="I25" s="410"/>
      <c r="J25" s="411"/>
      <c r="L25" s="37"/>
      <c r="N25" s="36"/>
      <c r="O25" s="36" t="s">
        <v>139</v>
      </c>
      <c r="P25" s="77"/>
      <c r="Q25" s="77" t="str">
        <f t="shared" ref="Q25:U25" si="21">IFERROR((Q24-P24)/P24,"")</f>
        <v/>
      </c>
      <c r="R25" s="77" t="str">
        <f t="shared" si="21"/>
        <v/>
      </c>
      <c r="S25" s="77" t="str">
        <f t="shared" si="21"/>
        <v/>
      </c>
      <c r="T25" s="77" t="str">
        <f t="shared" si="21"/>
        <v/>
      </c>
      <c r="U25" s="77" t="str">
        <f t="shared" si="21"/>
        <v/>
      </c>
    </row>
    <row r="26" spans="1:21" x14ac:dyDescent="0.45">
      <c r="A26" s="409"/>
      <c r="B26" s="410"/>
      <c r="C26" s="410"/>
      <c r="D26" s="410"/>
      <c r="E26" s="410"/>
      <c r="F26" s="410"/>
      <c r="G26" s="410"/>
      <c r="H26" s="410"/>
      <c r="I26" s="410"/>
      <c r="J26" s="411"/>
      <c r="L26" s="37"/>
      <c r="N26" t="s">
        <v>143</v>
      </c>
      <c r="P26" s="78">
        <f t="shared" ref="P26:S26" si="22">+P22-P24</f>
        <v>0</v>
      </c>
      <c r="Q26" s="78">
        <f t="shared" si="22"/>
        <v>0</v>
      </c>
      <c r="R26" s="78">
        <f t="shared" si="22"/>
        <v>0</v>
      </c>
      <c r="S26" s="78">
        <f t="shared" si="22"/>
        <v>0</v>
      </c>
      <c r="T26" s="78">
        <f>+T22-T24</f>
        <v>0</v>
      </c>
      <c r="U26" s="78">
        <f>+U22-U24</f>
        <v>0</v>
      </c>
    </row>
    <row r="27" spans="1:21" x14ac:dyDescent="0.45">
      <c r="A27" s="409"/>
      <c r="B27" s="410"/>
      <c r="C27" s="410"/>
      <c r="D27" s="410"/>
      <c r="E27" s="410"/>
      <c r="F27" s="410"/>
      <c r="G27" s="410"/>
      <c r="H27" s="410"/>
      <c r="I27" s="410"/>
      <c r="J27" s="411"/>
      <c r="L27" s="37"/>
      <c r="N27" s="36"/>
      <c r="O27" s="36" t="s">
        <v>139</v>
      </c>
      <c r="P27" s="120"/>
      <c r="Q27" s="120" t="str">
        <f t="shared" ref="Q27:U27" si="23">IFERROR(IF(Q26&lt;0,(Q26-P26)/ABS(P26),(Q26-P26)/(P26)),"")</f>
        <v/>
      </c>
      <c r="R27" s="120" t="str">
        <f t="shared" si="23"/>
        <v/>
      </c>
      <c r="S27" s="120" t="str">
        <f t="shared" si="23"/>
        <v/>
      </c>
      <c r="T27" s="120" t="str">
        <f t="shared" si="23"/>
        <v/>
      </c>
      <c r="U27" s="120" t="str">
        <f t="shared" si="23"/>
        <v/>
      </c>
    </row>
    <row r="28" spans="1:21" x14ac:dyDescent="0.45">
      <c r="A28" s="412"/>
      <c r="B28" s="413"/>
      <c r="C28" s="413"/>
      <c r="D28" s="413"/>
      <c r="E28" s="413"/>
      <c r="F28" s="413"/>
      <c r="G28" s="413"/>
      <c r="H28" s="413"/>
      <c r="I28" s="413"/>
      <c r="J28" s="414"/>
      <c r="L28" s="37"/>
      <c r="N28" s="36"/>
      <c r="O28" s="36"/>
    </row>
    <row r="29" spans="1:21" x14ac:dyDescent="0.45">
      <c r="A29" s="39" t="s">
        <v>147</v>
      </c>
      <c r="B29" s="24"/>
      <c r="C29" s="24"/>
      <c r="D29" s="24"/>
      <c r="E29" s="24"/>
      <c r="F29" s="24"/>
      <c r="G29" s="24"/>
      <c r="H29" s="24"/>
      <c r="I29" s="24"/>
      <c r="J29" s="24"/>
      <c r="L29" s="37"/>
      <c r="M29" s="26" t="s">
        <v>148</v>
      </c>
      <c r="P29" s="76" t="s">
        <v>131</v>
      </c>
      <c r="Q29" s="76" t="s">
        <v>132</v>
      </c>
      <c r="R29" s="76" t="s">
        <v>133</v>
      </c>
      <c r="S29" s="76" t="s">
        <v>134</v>
      </c>
      <c r="T29" s="76" t="s">
        <v>135</v>
      </c>
      <c r="U29" s="76" t="s">
        <v>136</v>
      </c>
    </row>
    <row r="30" spans="1:21" x14ac:dyDescent="0.45">
      <c r="A30" s="399"/>
      <c r="B30" s="400"/>
      <c r="C30" s="400"/>
      <c r="D30" s="400"/>
      <c r="E30" s="400"/>
      <c r="F30" s="400"/>
      <c r="G30" s="400"/>
      <c r="H30" s="400"/>
      <c r="I30" s="400"/>
      <c r="J30" s="401"/>
      <c r="L30" s="37"/>
      <c r="N30" t="s">
        <v>145</v>
      </c>
      <c r="P30" s="291">
        <f>+'Special State Appropriations'!B12</f>
        <v>0</v>
      </c>
      <c r="Q30" s="291">
        <f>+'Special State Appropriations'!C12</f>
        <v>0</v>
      </c>
      <c r="R30" s="291">
        <f>+'Special State Appropriations'!H12</f>
        <v>0</v>
      </c>
      <c r="S30" s="291">
        <f>+'Special State Appropriations'!I12</f>
        <v>0</v>
      </c>
      <c r="T30" s="291">
        <f>+'Special State Appropriations'!L12</f>
        <v>0</v>
      </c>
      <c r="U30" s="291">
        <f>+'Special State Appropriations'!M12</f>
        <v>0</v>
      </c>
    </row>
    <row r="31" spans="1:21" x14ac:dyDescent="0.45">
      <c r="A31" s="402"/>
      <c r="B31" s="403"/>
      <c r="C31" s="403"/>
      <c r="D31" s="403"/>
      <c r="E31" s="403"/>
      <c r="F31" s="403"/>
      <c r="G31" s="403"/>
      <c r="H31" s="403"/>
      <c r="I31" s="403"/>
      <c r="J31" s="404"/>
      <c r="L31" s="37"/>
      <c r="N31" s="36"/>
      <c r="O31" s="36" t="s">
        <v>139</v>
      </c>
      <c r="P31" s="77"/>
      <c r="Q31" s="77" t="str">
        <f t="shared" ref="Q31:U31" si="24">IFERROR((Q30-P30)/P30,"")</f>
        <v/>
      </c>
      <c r="R31" s="77" t="str">
        <f t="shared" si="24"/>
        <v/>
      </c>
      <c r="S31" s="77" t="str">
        <f t="shared" si="24"/>
        <v/>
      </c>
      <c r="T31" s="77" t="str">
        <f t="shared" si="24"/>
        <v/>
      </c>
      <c r="U31" s="77" t="str">
        <f t="shared" si="24"/>
        <v/>
      </c>
    </row>
    <row r="32" spans="1:21" x14ac:dyDescent="0.45">
      <c r="A32" s="402"/>
      <c r="B32" s="403"/>
      <c r="C32" s="403"/>
      <c r="D32" s="403"/>
      <c r="E32" s="403"/>
      <c r="F32" s="403"/>
      <c r="G32" s="403"/>
      <c r="H32" s="403"/>
      <c r="I32" s="403"/>
      <c r="J32" s="404"/>
      <c r="L32" s="37"/>
      <c r="N32" t="s">
        <v>146</v>
      </c>
      <c r="P32" s="291">
        <f>+'Special State Appropriations'!B29</f>
        <v>0</v>
      </c>
      <c r="Q32" s="291">
        <f>+'Special State Appropriations'!C29</f>
        <v>0</v>
      </c>
      <c r="R32" s="291">
        <f>+'Special State Appropriations'!H29</f>
        <v>0</v>
      </c>
      <c r="S32" s="291">
        <f>+'Special State Appropriations'!I29</f>
        <v>0</v>
      </c>
      <c r="T32" s="291">
        <f>+'Special State Appropriations'!L29</f>
        <v>0</v>
      </c>
      <c r="U32" s="291">
        <f>+'Special State Appropriations'!M29</f>
        <v>0</v>
      </c>
    </row>
    <row r="33" spans="1:28" x14ac:dyDescent="0.45">
      <c r="A33" s="402"/>
      <c r="B33" s="403"/>
      <c r="C33" s="403"/>
      <c r="D33" s="403"/>
      <c r="E33" s="403"/>
      <c r="F33" s="403"/>
      <c r="G33" s="403"/>
      <c r="H33" s="403"/>
      <c r="I33" s="403"/>
      <c r="J33" s="404"/>
      <c r="L33" s="37"/>
      <c r="N33" s="36"/>
      <c r="O33" s="36" t="s">
        <v>139</v>
      </c>
      <c r="P33" s="77"/>
      <c r="Q33" s="77" t="str">
        <f t="shared" ref="Q33:U33" si="25">IFERROR((Q32-P32)/P32,"")</f>
        <v/>
      </c>
      <c r="R33" s="77" t="str">
        <f t="shared" si="25"/>
        <v/>
      </c>
      <c r="S33" s="77" t="str">
        <f t="shared" si="25"/>
        <v/>
      </c>
      <c r="T33" s="77" t="str">
        <f t="shared" si="25"/>
        <v/>
      </c>
      <c r="U33" s="77" t="str">
        <f t="shared" si="25"/>
        <v/>
      </c>
    </row>
    <row r="34" spans="1:28" x14ac:dyDescent="0.45">
      <c r="A34" s="402"/>
      <c r="B34" s="403"/>
      <c r="C34" s="403"/>
      <c r="D34" s="403"/>
      <c r="E34" s="403"/>
      <c r="F34" s="403"/>
      <c r="G34" s="403"/>
      <c r="H34" s="403"/>
      <c r="I34" s="403"/>
      <c r="J34" s="404"/>
      <c r="L34" s="37"/>
      <c r="N34" t="s">
        <v>143</v>
      </c>
      <c r="P34" s="78">
        <f t="shared" ref="P34:S34" si="26">+P30-P32</f>
        <v>0</v>
      </c>
      <c r="Q34" s="78">
        <f t="shared" si="26"/>
        <v>0</v>
      </c>
      <c r="R34" s="78">
        <f t="shared" si="26"/>
        <v>0</v>
      </c>
      <c r="S34" s="78">
        <f t="shared" si="26"/>
        <v>0</v>
      </c>
      <c r="T34" s="78">
        <f>+T30-T32</f>
        <v>0</v>
      </c>
      <c r="U34" s="78">
        <f>+U30-U32</f>
        <v>0</v>
      </c>
    </row>
    <row r="35" spans="1:28" x14ac:dyDescent="0.45">
      <c r="A35" s="405"/>
      <c r="B35" s="406"/>
      <c r="C35" s="406"/>
      <c r="D35" s="406"/>
      <c r="E35" s="406"/>
      <c r="F35" s="406"/>
      <c r="G35" s="406"/>
      <c r="H35" s="406"/>
      <c r="I35" s="406"/>
      <c r="J35" s="407"/>
      <c r="L35" s="37"/>
      <c r="N35" s="36"/>
      <c r="O35" s="36" t="s">
        <v>139</v>
      </c>
      <c r="P35" s="120"/>
      <c r="Q35" s="120" t="str">
        <f t="shared" ref="Q35:U35" si="27">IFERROR(IF(Q34&lt;0,(Q34-P34)/ABS(P34),(Q34-P34)/(P34)),"")</f>
        <v/>
      </c>
      <c r="R35" s="120" t="str">
        <f t="shared" si="27"/>
        <v/>
      </c>
      <c r="S35" s="120" t="str">
        <f t="shared" si="27"/>
        <v/>
      </c>
      <c r="T35" s="120" t="str">
        <f t="shared" si="27"/>
        <v/>
      </c>
      <c r="U35" s="120" t="str">
        <f t="shared" si="27"/>
        <v/>
      </c>
    </row>
    <row r="36" spans="1:28" s="42" customFormat="1" x14ac:dyDescent="0.45">
      <c r="A36" s="46" t="s">
        <v>149</v>
      </c>
      <c r="B36" s="47"/>
      <c r="C36" s="47"/>
      <c r="D36" s="47"/>
      <c r="E36" s="47"/>
      <c r="F36" s="47"/>
      <c r="G36" s="47"/>
      <c r="H36" s="47"/>
      <c r="I36" s="47"/>
      <c r="J36" s="47"/>
      <c r="K36"/>
      <c r="L36" s="37"/>
      <c r="M36"/>
      <c r="N36" s="36"/>
      <c r="O36" s="36"/>
      <c r="P36" s="72"/>
      <c r="Q36" s="72"/>
      <c r="R36" s="72"/>
      <c r="S36" s="72"/>
      <c r="T36" s="72"/>
      <c r="U36" s="72"/>
      <c r="V36"/>
      <c r="W36" s="278"/>
      <c r="X36" s="278"/>
      <c r="Y36" s="278"/>
      <c r="Z36" s="278"/>
      <c r="AA36" s="278"/>
      <c r="AB36" s="278"/>
    </row>
    <row r="37" spans="1:28" x14ac:dyDescent="0.45">
      <c r="A37" s="399"/>
      <c r="B37" s="400"/>
      <c r="C37" s="400"/>
      <c r="D37" s="400"/>
      <c r="E37" s="400"/>
      <c r="F37" s="400"/>
      <c r="G37" s="400"/>
      <c r="H37" s="400"/>
      <c r="I37" s="400"/>
      <c r="J37" s="401"/>
      <c r="L37" s="37"/>
      <c r="M37" s="26" t="s">
        <v>62</v>
      </c>
      <c r="P37" s="76" t="s">
        <v>131</v>
      </c>
      <c r="Q37" s="76" t="s">
        <v>132</v>
      </c>
      <c r="R37" s="76" t="s">
        <v>133</v>
      </c>
      <c r="S37" s="76" t="s">
        <v>134</v>
      </c>
      <c r="T37" s="76" t="s">
        <v>135</v>
      </c>
      <c r="U37" s="76" t="s">
        <v>136</v>
      </c>
    </row>
    <row r="38" spans="1:28" s="42" customFormat="1" x14ac:dyDescent="0.45">
      <c r="A38" s="402"/>
      <c r="B38" s="403"/>
      <c r="C38" s="403"/>
      <c r="D38" s="403"/>
      <c r="E38" s="403"/>
      <c r="F38" s="403"/>
      <c r="G38" s="403"/>
      <c r="H38" s="403"/>
      <c r="I38" s="403"/>
      <c r="J38" s="404"/>
      <c r="K38"/>
      <c r="L38" s="37"/>
      <c r="M38"/>
      <c r="N38" t="s">
        <v>145</v>
      </c>
      <c r="O38"/>
      <c r="P38" s="292">
        <f>+'Practice Plan'!B11</f>
        <v>0</v>
      </c>
      <c r="Q38" s="292">
        <f>+'Practice Plan'!C11</f>
        <v>0</v>
      </c>
      <c r="R38" s="292">
        <f>+'Practice Plan'!H11</f>
        <v>0</v>
      </c>
      <c r="S38" s="292">
        <f>+'Practice Plan'!I11</f>
        <v>0</v>
      </c>
      <c r="T38" s="292">
        <f>+'Practice Plan'!L11</f>
        <v>0</v>
      </c>
      <c r="U38" s="292">
        <f>+'Practice Plan'!M11</f>
        <v>0</v>
      </c>
      <c r="V38"/>
      <c r="W38" s="278"/>
      <c r="X38" s="278"/>
      <c r="Y38" s="278"/>
      <c r="Z38" s="278"/>
      <c r="AA38" s="278"/>
      <c r="AB38" s="278"/>
    </row>
    <row r="39" spans="1:28" x14ac:dyDescent="0.45">
      <c r="A39" s="402"/>
      <c r="B39" s="403"/>
      <c r="C39" s="403"/>
      <c r="D39" s="403"/>
      <c r="E39" s="403"/>
      <c r="F39" s="403"/>
      <c r="G39" s="403"/>
      <c r="H39" s="403"/>
      <c r="I39" s="403"/>
      <c r="J39" s="404"/>
      <c r="L39" s="37"/>
      <c r="N39" s="36"/>
      <c r="O39" s="36" t="s">
        <v>139</v>
      </c>
      <c r="P39" s="77"/>
      <c r="Q39" s="77" t="str">
        <f t="shared" ref="Q39:U39" si="28">IFERROR((Q38-P38)/P38,"")</f>
        <v/>
      </c>
      <c r="R39" s="77" t="str">
        <f t="shared" si="28"/>
        <v/>
      </c>
      <c r="S39" s="77" t="str">
        <f t="shared" si="28"/>
        <v/>
      </c>
      <c r="T39" s="77" t="str">
        <f t="shared" si="28"/>
        <v/>
      </c>
      <c r="U39" s="77" t="str">
        <f t="shared" si="28"/>
        <v/>
      </c>
    </row>
    <row r="40" spans="1:28" s="45" customFormat="1" x14ac:dyDescent="0.45">
      <c r="A40" s="402"/>
      <c r="B40" s="403"/>
      <c r="C40" s="403"/>
      <c r="D40" s="403"/>
      <c r="E40" s="403"/>
      <c r="F40" s="403"/>
      <c r="G40" s="403"/>
      <c r="H40" s="403"/>
      <c r="I40" s="403"/>
      <c r="J40" s="404"/>
      <c r="K40"/>
      <c r="L40" s="37"/>
      <c r="M40"/>
      <c r="N40" t="s">
        <v>146</v>
      </c>
      <c r="O40"/>
      <c r="P40" s="291">
        <f>+'Practice Plan'!B28</f>
        <v>0</v>
      </c>
      <c r="Q40" s="291">
        <f>+'Practice Plan'!C28</f>
        <v>0</v>
      </c>
      <c r="R40" s="291">
        <f>+'Practice Plan'!H28</f>
        <v>0</v>
      </c>
      <c r="S40" s="291">
        <f>+'Practice Plan'!I28</f>
        <v>0</v>
      </c>
      <c r="T40" s="291">
        <f>+'Practice Plan'!L28</f>
        <v>0</v>
      </c>
      <c r="U40" s="291">
        <f>+'Practice Plan'!M28</f>
        <v>0</v>
      </c>
      <c r="V40"/>
      <c r="W40" s="278"/>
      <c r="X40" s="278"/>
      <c r="Y40" s="278"/>
      <c r="Z40" s="278"/>
      <c r="AA40" s="278"/>
      <c r="AB40" s="278"/>
    </row>
    <row r="41" spans="1:28" x14ac:dyDescent="0.45">
      <c r="A41" s="402"/>
      <c r="B41" s="403"/>
      <c r="C41" s="403"/>
      <c r="D41" s="403"/>
      <c r="E41" s="403"/>
      <c r="F41" s="403"/>
      <c r="G41" s="403"/>
      <c r="H41" s="403"/>
      <c r="I41" s="403"/>
      <c r="J41" s="404"/>
      <c r="K41" s="42"/>
      <c r="L41" s="37"/>
      <c r="N41" s="36"/>
      <c r="O41" s="36" t="s">
        <v>139</v>
      </c>
      <c r="P41" s="77"/>
      <c r="Q41" s="77" t="str">
        <f t="shared" ref="Q41:U41" si="29">IFERROR((Q40-P40)/P40,"")</f>
        <v/>
      </c>
      <c r="R41" s="77" t="str">
        <f t="shared" si="29"/>
        <v/>
      </c>
      <c r="S41" s="77" t="str">
        <f t="shared" si="29"/>
        <v/>
      </c>
      <c r="T41" s="77" t="str">
        <f t="shared" si="29"/>
        <v/>
      </c>
      <c r="U41" s="77" t="str">
        <f t="shared" si="29"/>
        <v/>
      </c>
    </row>
    <row r="42" spans="1:28" x14ac:dyDescent="0.45">
      <c r="A42" s="405"/>
      <c r="B42" s="406"/>
      <c r="C42" s="406"/>
      <c r="D42" s="406"/>
      <c r="E42" s="406"/>
      <c r="F42" s="406"/>
      <c r="G42" s="406"/>
      <c r="H42" s="406"/>
      <c r="I42" s="406"/>
      <c r="J42" s="407"/>
      <c r="L42" s="37"/>
      <c r="N42" t="s">
        <v>143</v>
      </c>
      <c r="P42" s="78">
        <f t="shared" ref="P42:S42" si="30">+P38-P40</f>
        <v>0</v>
      </c>
      <c r="Q42" s="78">
        <f t="shared" si="30"/>
        <v>0</v>
      </c>
      <c r="R42" s="78">
        <f t="shared" si="30"/>
        <v>0</v>
      </c>
      <c r="S42" s="78">
        <f t="shared" si="30"/>
        <v>0</v>
      </c>
      <c r="T42" s="78">
        <f>+T38-T40</f>
        <v>0</v>
      </c>
      <c r="U42" s="78">
        <f>+U38-U40</f>
        <v>0</v>
      </c>
    </row>
    <row r="43" spans="1:28" x14ac:dyDescent="0.45">
      <c r="A43" s="48" t="s">
        <v>150</v>
      </c>
      <c r="B43" s="49"/>
      <c r="C43" s="49"/>
      <c r="D43" s="49"/>
      <c r="E43" s="49"/>
      <c r="F43" s="49"/>
      <c r="G43" s="49"/>
      <c r="H43" s="49"/>
      <c r="I43" s="49"/>
      <c r="J43" s="49"/>
      <c r="K43" s="42"/>
      <c r="L43" s="37"/>
      <c r="N43" s="36"/>
      <c r="O43" s="36" t="s">
        <v>139</v>
      </c>
      <c r="P43" s="120"/>
      <c r="Q43" s="120" t="str">
        <f t="shared" ref="Q43:U43" si="31">IFERROR(IF(Q42&lt;0,(Q42-P42)/ABS(P42),(Q42-P42)/(P42)),"")</f>
        <v/>
      </c>
      <c r="R43" s="120" t="str">
        <f t="shared" si="31"/>
        <v/>
      </c>
      <c r="S43" s="120" t="str">
        <f t="shared" si="31"/>
        <v/>
      </c>
      <c r="T43" s="120" t="str">
        <f t="shared" si="31"/>
        <v/>
      </c>
      <c r="U43" s="120" t="str">
        <f t="shared" si="31"/>
        <v/>
      </c>
    </row>
    <row r="44" spans="1:28" x14ac:dyDescent="0.45">
      <c r="A44" s="399"/>
      <c r="B44" s="400"/>
      <c r="C44" s="400"/>
      <c r="D44" s="400"/>
      <c r="E44" s="400"/>
      <c r="F44" s="400"/>
      <c r="G44" s="400"/>
      <c r="H44" s="400"/>
      <c r="I44" s="400"/>
      <c r="J44" s="401"/>
      <c r="L44" s="37"/>
      <c r="N44" s="36"/>
      <c r="O44" s="36"/>
      <c r="P44" s="77"/>
      <c r="Q44" s="77"/>
      <c r="R44" s="77"/>
      <c r="S44" s="77"/>
      <c r="T44" s="77"/>
      <c r="U44" s="77"/>
      <c r="V44" s="42"/>
    </row>
    <row r="45" spans="1:28" x14ac:dyDescent="0.45">
      <c r="A45" s="402"/>
      <c r="B45" s="403"/>
      <c r="C45" s="403"/>
      <c r="D45" s="403"/>
      <c r="E45" s="403"/>
      <c r="F45" s="403"/>
      <c r="G45" s="403"/>
      <c r="H45" s="403"/>
      <c r="I45" s="403"/>
      <c r="J45" s="404"/>
      <c r="K45" s="45"/>
      <c r="L45" s="37"/>
      <c r="M45" s="26" t="s">
        <v>151</v>
      </c>
      <c r="P45" s="76" t="s">
        <v>131</v>
      </c>
      <c r="Q45" s="76" t="s">
        <v>132</v>
      </c>
      <c r="R45" s="76" t="s">
        <v>133</v>
      </c>
      <c r="S45" s="76" t="s">
        <v>134</v>
      </c>
      <c r="T45" s="76" t="s">
        <v>135</v>
      </c>
      <c r="U45" s="76" t="s">
        <v>136</v>
      </c>
    </row>
    <row r="46" spans="1:28" x14ac:dyDescent="0.45">
      <c r="A46" s="402"/>
      <c r="B46" s="403"/>
      <c r="C46" s="403"/>
      <c r="D46" s="403"/>
      <c r="E46" s="403"/>
      <c r="F46" s="403"/>
      <c r="G46" s="403"/>
      <c r="H46" s="403"/>
      <c r="I46" s="403"/>
      <c r="J46" s="404"/>
      <c r="L46" s="37"/>
      <c r="N46" t="s">
        <v>145</v>
      </c>
      <c r="P46" s="291">
        <f>+'Sponsored Projects'!B11</f>
        <v>0</v>
      </c>
      <c r="Q46" s="291">
        <f>+'Sponsored Projects'!C11</f>
        <v>0</v>
      </c>
      <c r="R46" s="291">
        <f>+'Sponsored Projects'!H11</f>
        <v>0</v>
      </c>
      <c r="S46" s="291">
        <f>+'Sponsored Projects'!I11</f>
        <v>0</v>
      </c>
      <c r="T46" s="291">
        <f>+'Sponsored Projects'!L11</f>
        <v>0</v>
      </c>
      <c r="U46" s="291">
        <f>+'Sponsored Projects'!M11</f>
        <v>0</v>
      </c>
      <c r="V46" s="42"/>
    </row>
    <row r="47" spans="1:28" x14ac:dyDescent="0.45">
      <c r="A47" s="402"/>
      <c r="B47" s="403"/>
      <c r="C47" s="403"/>
      <c r="D47" s="403"/>
      <c r="E47" s="403"/>
      <c r="F47" s="403"/>
      <c r="G47" s="403"/>
      <c r="H47" s="403"/>
      <c r="I47" s="403"/>
      <c r="J47" s="404"/>
      <c r="L47" s="37"/>
      <c r="N47" s="36"/>
      <c r="O47" s="36" t="s">
        <v>139</v>
      </c>
      <c r="P47" s="77" t="str">
        <f>IFERROR((P46-#REF!)/#REF!,"")</f>
        <v/>
      </c>
      <c r="Q47" s="77" t="str">
        <f t="shared" ref="Q47:U47" si="32">IFERROR((Q46-P46)/P46,"")</f>
        <v/>
      </c>
      <c r="R47" s="77" t="str">
        <f t="shared" si="32"/>
        <v/>
      </c>
      <c r="S47" s="77" t="str">
        <f t="shared" si="32"/>
        <v/>
      </c>
      <c r="T47" s="77" t="str">
        <f t="shared" si="32"/>
        <v/>
      </c>
      <c r="U47" s="77" t="str">
        <f t="shared" si="32"/>
        <v/>
      </c>
    </row>
    <row r="48" spans="1:28" x14ac:dyDescent="0.45">
      <c r="A48" s="402"/>
      <c r="B48" s="403"/>
      <c r="C48" s="403"/>
      <c r="D48" s="403"/>
      <c r="E48" s="403"/>
      <c r="F48" s="403"/>
      <c r="G48" s="403"/>
      <c r="H48" s="403"/>
      <c r="I48" s="403"/>
      <c r="J48" s="404"/>
      <c r="L48" s="37"/>
      <c r="N48" t="s">
        <v>146</v>
      </c>
      <c r="P48" s="291">
        <f>+'Sponsored Projects'!B28</f>
        <v>0</v>
      </c>
      <c r="Q48" s="291">
        <f>+'Sponsored Projects'!C28</f>
        <v>0</v>
      </c>
      <c r="R48" s="291">
        <f>+'Sponsored Projects'!H28</f>
        <v>0</v>
      </c>
      <c r="S48" s="291">
        <f>+'Sponsored Projects'!I28</f>
        <v>0</v>
      </c>
      <c r="T48" s="291">
        <f>+'Sponsored Projects'!L28</f>
        <v>0</v>
      </c>
      <c r="U48" s="291">
        <f>+'Sponsored Projects'!M28</f>
        <v>0</v>
      </c>
      <c r="V48" s="45"/>
    </row>
    <row r="49" spans="1:21" x14ac:dyDescent="0.45">
      <c r="A49" s="402"/>
      <c r="B49" s="403"/>
      <c r="C49" s="403"/>
      <c r="D49" s="403"/>
      <c r="E49" s="403"/>
      <c r="F49" s="403"/>
      <c r="G49" s="403"/>
      <c r="H49" s="403"/>
      <c r="I49" s="403"/>
      <c r="J49" s="404"/>
      <c r="L49" s="37"/>
      <c r="N49" s="36"/>
      <c r="O49" s="36" t="s">
        <v>139</v>
      </c>
      <c r="P49" s="77" t="str">
        <f>IFERROR((P48-#REF!)/#REF!,"")</f>
        <v/>
      </c>
      <c r="Q49" s="77" t="str">
        <f t="shared" ref="Q49:U49" si="33">IFERROR((Q48-P48)/P48,"")</f>
        <v/>
      </c>
      <c r="R49" s="77" t="str">
        <f t="shared" si="33"/>
        <v/>
      </c>
      <c r="S49" s="77" t="str">
        <f t="shared" si="33"/>
        <v/>
      </c>
      <c r="T49" s="77" t="str">
        <f t="shared" si="33"/>
        <v/>
      </c>
      <c r="U49" s="77" t="str">
        <f t="shared" si="33"/>
        <v/>
      </c>
    </row>
    <row r="50" spans="1:21" x14ac:dyDescent="0.45">
      <c r="A50" s="402"/>
      <c r="B50" s="403"/>
      <c r="C50" s="403"/>
      <c r="D50" s="403"/>
      <c r="E50" s="403"/>
      <c r="F50" s="403"/>
      <c r="G50" s="403"/>
      <c r="H50" s="403"/>
      <c r="I50" s="403"/>
      <c r="J50" s="404"/>
      <c r="L50" s="37"/>
      <c r="N50" t="s">
        <v>143</v>
      </c>
      <c r="P50" s="78">
        <f t="shared" ref="P50:S50" si="34">+P46-P48</f>
        <v>0</v>
      </c>
      <c r="Q50" s="78">
        <f t="shared" si="34"/>
        <v>0</v>
      </c>
      <c r="R50" s="78">
        <f t="shared" si="34"/>
        <v>0</v>
      </c>
      <c r="S50" s="78">
        <f t="shared" si="34"/>
        <v>0</v>
      </c>
      <c r="T50" s="78">
        <f>+T46-T48</f>
        <v>0</v>
      </c>
      <c r="U50" s="78">
        <f>+U46-U48</f>
        <v>0</v>
      </c>
    </row>
    <row r="51" spans="1:21" x14ac:dyDescent="0.45">
      <c r="A51" s="402"/>
      <c r="B51" s="403"/>
      <c r="C51" s="403"/>
      <c r="D51" s="403"/>
      <c r="E51" s="403"/>
      <c r="F51" s="403"/>
      <c r="G51" s="403"/>
      <c r="H51" s="403"/>
      <c r="I51" s="403"/>
      <c r="J51" s="404"/>
      <c r="L51" s="37"/>
      <c r="N51" s="36"/>
      <c r="O51" s="36" t="s">
        <v>139</v>
      </c>
      <c r="P51" s="120" t="str">
        <f>IFERROR(IF(P50&lt;0,(P50-#REF!)/ABS(#REF!),(P50-#REF!)/(#REF!)),"")</f>
        <v/>
      </c>
      <c r="Q51" s="120" t="str">
        <f t="shared" ref="Q51:U51" si="35">IFERROR(IF(Q50&lt;0,(Q50-P50)/ABS(P50),(Q50-P50)/(P50)),"")</f>
        <v/>
      </c>
      <c r="R51" s="120" t="str">
        <f t="shared" si="35"/>
        <v/>
      </c>
      <c r="S51" s="120" t="str">
        <f t="shared" si="35"/>
        <v/>
      </c>
      <c r="T51" s="120" t="str">
        <f t="shared" si="35"/>
        <v/>
      </c>
      <c r="U51" s="120" t="str">
        <f t="shared" si="35"/>
        <v/>
      </c>
    </row>
    <row r="52" spans="1:21" x14ac:dyDescent="0.45">
      <c r="A52" s="402"/>
      <c r="B52" s="403"/>
      <c r="C52" s="403"/>
      <c r="D52" s="403"/>
      <c r="E52" s="403"/>
      <c r="F52" s="403"/>
      <c r="G52" s="403"/>
      <c r="H52" s="403"/>
      <c r="I52" s="403"/>
      <c r="J52" s="404"/>
      <c r="L52" s="37"/>
      <c r="N52" s="36"/>
      <c r="O52" s="36"/>
    </row>
    <row r="53" spans="1:21" x14ac:dyDescent="0.45">
      <c r="A53" s="405"/>
      <c r="B53" s="406"/>
      <c r="C53" s="406"/>
      <c r="D53" s="406"/>
      <c r="E53" s="406"/>
      <c r="F53" s="406"/>
      <c r="G53" s="406"/>
      <c r="H53" s="406"/>
      <c r="I53" s="406"/>
      <c r="J53" s="407"/>
      <c r="L53" s="37"/>
      <c r="M53" s="26" t="s">
        <v>152</v>
      </c>
      <c r="P53" s="76" t="s">
        <v>131</v>
      </c>
      <c r="Q53" s="76" t="s">
        <v>132</v>
      </c>
      <c r="R53" s="76" t="s">
        <v>133</v>
      </c>
      <c r="S53" s="76" t="s">
        <v>134</v>
      </c>
      <c r="T53" s="76" t="s">
        <v>135</v>
      </c>
      <c r="U53" s="76" t="s">
        <v>136</v>
      </c>
    </row>
    <row r="54" spans="1:21" x14ac:dyDescent="0.45">
      <c r="A54" s="24"/>
      <c r="B54" s="24"/>
      <c r="C54" s="24"/>
      <c r="D54" s="24"/>
      <c r="E54" s="24"/>
      <c r="F54" s="24"/>
      <c r="G54" s="24"/>
      <c r="H54" s="24"/>
      <c r="I54" s="24"/>
      <c r="J54" s="24"/>
      <c r="L54" s="37"/>
      <c r="N54" t="s">
        <v>145</v>
      </c>
      <c r="P54" s="291" t="e">
        <f>+#REF!</f>
        <v>#REF!</v>
      </c>
      <c r="Q54" s="291" t="e">
        <f>+#REF!</f>
        <v>#REF!</v>
      </c>
      <c r="R54" s="291" t="e">
        <f>+#REF!</f>
        <v>#REF!</v>
      </c>
      <c r="S54" s="291" t="e">
        <f>+#REF!</f>
        <v>#REF!</v>
      </c>
      <c r="T54" s="291" t="e">
        <f>+#REF!</f>
        <v>#REF!</v>
      </c>
      <c r="U54" s="291" t="e">
        <f>+#REF!</f>
        <v>#REF!</v>
      </c>
    </row>
    <row r="55" spans="1:21" x14ac:dyDescent="0.45">
      <c r="A55" s="24"/>
      <c r="B55" s="24"/>
      <c r="C55" s="24"/>
      <c r="D55" s="24"/>
      <c r="E55" s="24"/>
      <c r="F55" s="24"/>
      <c r="G55" s="24"/>
      <c r="H55" s="24"/>
      <c r="I55" s="24"/>
      <c r="J55" s="24"/>
      <c r="L55" s="37"/>
      <c r="N55" s="36"/>
      <c r="O55" s="36" t="s">
        <v>139</v>
      </c>
      <c r="P55" s="77" t="str">
        <f>IFERROR((P54-#REF!)/#REF!,"")</f>
        <v/>
      </c>
      <c r="Q55" s="77" t="str">
        <f t="shared" ref="Q55:U55" si="36">IFERROR((Q54-P54)/P54,"")</f>
        <v/>
      </c>
      <c r="R55" s="77" t="str">
        <f t="shared" si="36"/>
        <v/>
      </c>
      <c r="S55" s="77" t="str">
        <f t="shared" si="36"/>
        <v/>
      </c>
      <c r="T55" s="77" t="str">
        <f t="shared" si="36"/>
        <v/>
      </c>
      <c r="U55" s="77" t="str">
        <f t="shared" si="36"/>
        <v/>
      </c>
    </row>
    <row r="56" spans="1:21" x14ac:dyDescent="0.45">
      <c r="A56" s="24"/>
      <c r="B56" s="24"/>
      <c r="C56" s="24"/>
      <c r="D56" s="24"/>
      <c r="E56" s="24"/>
      <c r="F56" s="24"/>
      <c r="G56" s="24"/>
      <c r="H56" s="24"/>
      <c r="I56" s="24"/>
      <c r="J56" s="24"/>
      <c r="L56" s="37"/>
      <c r="N56" t="s">
        <v>146</v>
      </c>
      <c r="P56" s="291" t="e">
        <f>+#REF!</f>
        <v>#REF!</v>
      </c>
      <c r="Q56" s="291" t="e">
        <f>+#REF!</f>
        <v>#REF!</v>
      </c>
      <c r="R56" s="291" t="e">
        <f>+#REF!</f>
        <v>#REF!</v>
      </c>
      <c r="S56" s="291" t="e">
        <f>+#REF!</f>
        <v>#REF!</v>
      </c>
      <c r="T56" s="291" t="e">
        <f>+#REF!</f>
        <v>#REF!</v>
      </c>
      <c r="U56" s="291" t="e">
        <f>+#REF!</f>
        <v>#REF!</v>
      </c>
    </row>
    <row r="57" spans="1:21" x14ac:dyDescent="0.45">
      <c r="A57" s="24"/>
      <c r="B57" s="24"/>
      <c r="C57" s="24"/>
      <c r="D57" s="24"/>
      <c r="E57" s="24"/>
      <c r="F57" s="24"/>
      <c r="G57" s="24"/>
      <c r="H57" s="24"/>
      <c r="I57" s="24"/>
      <c r="J57" s="24"/>
      <c r="L57" s="37"/>
      <c r="N57" s="36"/>
      <c r="O57" s="36" t="s">
        <v>139</v>
      </c>
      <c r="P57" s="77" t="str">
        <f>IFERROR((P56-#REF!)/#REF!,"")</f>
        <v/>
      </c>
      <c r="Q57" s="77" t="str">
        <f t="shared" ref="Q57:U57" si="37">IFERROR((Q56-P56)/P56,"")</f>
        <v/>
      </c>
      <c r="R57" s="77" t="str">
        <f t="shared" si="37"/>
        <v/>
      </c>
      <c r="S57" s="77" t="str">
        <f t="shared" si="37"/>
        <v/>
      </c>
      <c r="T57" s="77" t="str">
        <f t="shared" si="37"/>
        <v/>
      </c>
      <c r="U57" s="77" t="str">
        <f t="shared" si="37"/>
        <v/>
      </c>
    </row>
    <row r="58" spans="1:21" x14ac:dyDescent="0.45">
      <c r="A58" s="24"/>
      <c r="B58" s="24"/>
      <c r="C58" s="24"/>
      <c r="D58" s="24"/>
      <c r="E58" s="24"/>
      <c r="F58" s="24"/>
      <c r="G58" s="24"/>
      <c r="H58" s="24"/>
      <c r="I58" s="24"/>
      <c r="J58" s="24"/>
      <c r="L58" s="37"/>
      <c r="N58" t="s">
        <v>143</v>
      </c>
      <c r="P58" s="78" t="e">
        <f t="shared" ref="P58:S58" si="38">+P54-P56</f>
        <v>#REF!</v>
      </c>
      <c r="Q58" s="78" t="e">
        <f t="shared" si="38"/>
        <v>#REF!</v>
      </c>
      <c r="R58" s="78" t="e">
        <f t="shared" si="38"/>
        <v>#REF!</v>
      </c>
      <c r="S58" s="78" t="e">
        <f t="shared" si="38"/>
        <v>#REF!</v>
      </c>
      <c r="T58" s="78" t="e">
        <f>+T54-T56</f>
        <v>#REF!</v>
      </c>
      <c r="U58" s="78" t="e">
        <f>+U54-U56</f>
        <v>#REF!</v>
      </c>
    </row>
    <row r="59" spans="1:21" x14ac:dyDescent="0.45">
      <c r="A59" s="50"/>
      <c r="B59" s="50"/>
      <c r="C59" s="50"/>
      <c r="D59" s="50"/>
      <c r="E59" s="50"/>
      <c r="F59" s="50"/>
      <c r="G59" s="50"/>
      <c r="H59" s="50"/>
      <c r="I59" s="50"/>
      <c r="J59" s="50"/>
      <c r="L59" s="37"/>
      <c r="N59" s="36"/>
      <c r="O59" s="36" t="s">
        <v>139</v>
      </c>
      <c r="P59" s="120" t="str">
        <f>IFERROR(IF(P58&lt;0,(P58-#REF!)/ABS(#REF!),(P58-#REF!)/(#REF!)),"")</f>
        <v/>
      </c>
      <c r="Q59" s="120" t="str">
        <f t="shared" ref="Q59:U59" si="39">IFERROR(IF(Q58&lt;0,(Q58-P58)/ABS(P58),(Q58-P58)/(P58)),"")</f>
        <v/>
      </c>
      <c r="R59" s="120" t="str">
        <f t="shared" si="39"/>
        <v/>
      </c>
      <c r="S59" s="120" t="str">
        <f t="shared" si="39"/>
        <v/>
      </c>
      <c r="T59" s="120" t="str">
        <f t="shared" si="39"/>
        <v/>
      </c>
      <c r="U59" s="120" t="str">
        <f t="shared" si="39"/>
        <v/>
      </c>
    </row>
    <row r="60" spans="1:21" x14ac:dyDescent="0.45">
      <c r="A60" s="24"/>
      <c r="B60" s="24"/>
      <c r="C60" s="24"/>
      <c r="D60" s="24"/>
      <c r="E60" s="24"/>
      <c r="F60" s="24"/>
      <c r="G60" s="24"/>
      <c r="H60" s="24"/>
      <c r="I60" s="24"/>
      <c r="J60" s="24"/>
      <c r="L60" s="37"/>
      <c r="N60" s="36"/>
      <c r="O60" s="36"/>
    </row>
    <row r="61" spans="1:21" x14ac:dyDescent="0.45">
      <c r="A61" s="50"/>
      <c r="B61" s="50"/>
      <c r="C61" s="50"/>
      <c r="D61" s="50"/>
      <c r="E61" s="50"/>
      <c r="F61" s="50"/>
      <c r="G61" s="50"/>
      <c r="H61" s="50"/>
      <c r="I61" s="50"/>
      <c r="J61" s="50"/>
      <c r="L61" s="37"/>
      <c r="M61" s="26" t="s">
        <v>153</v>
      </c>
      <c r="P61" s="76" t="s">
        <v>131</v>
      </c>
      <c r="Q61" s="76" t="s">
        <v>132</v>
      </c>
      <c r="R61" s="76" t="s">
        <v>133</v>
      </c>
      <c r="S61" s="76" t="s">
        <v>134</v>
      </c>
      <c r="T61" s="76" t="s">
        <v>135</v>
      </c>
      <c r="U61" s="76" t="s">
        <v>136</v>
      </c>
    </row>
    <row r="62" spans="1:21" x14ac:dyDescent="0.45">
      <c r="A62" s="24"/>
      <c r="B62" s="24"/>
      <c r="C62" s="24"/>
      <c r="D62" s="24"/>
      <c r="E62" s="24"/>
      <c r="F62" s="24"/>
      <c r="G62" s="24"/>
      <c r="H62" s="24"/>
      <c r="I62" s="24"/>
      <c r="J62" s="24"/>
      <c r="L62" s="37"/>
      <c r="N62" t="s">
        <v>145</v>
      </c>
      <c r="P62" s="291" t="e">
        <f>+#REF!</f>
        <v>#REF!</v>
      </c>
      <c r="Q62" s="291" t="e">
        <f>+#REF!</f>
        <v>#REF!</v>
      </c>
      <c r="R62" s="291" t="e">
        <f>+#REF!</f>
        <v>#REF!</v>
      </c>
      <c r="S62" s="291" t="e">
        <f>+#REF!</f>
        <v>#REF!</v>
      </c>
      <c r="T62" s="291" t="e">
        <f>+#REF!</f>
        <v>#REF!</v>
      </c>
      <c r="U62" s="291" t="e">
        <f>+#REF!</f>
        <v>#REF!</v>
      </c>
    </row>
    <row r="63" spans="1:21" x14ac:dyDescent="0.45">
      <c r="A63" s="51"/>
      <c r="B63" s="51"/>
      <c r="C63" s="51"/>
      <c r="D63" s="51"/>
      <c r="E63" s="51"/>
      <c r="F63" s="51"/>
      <c r="G63" s="51"/>
      <c r="H63" s="51"/>
      <c r="I63" s="51"/>
      <c r="J63" s="51"/>
      <c r="L63" s="37"/>
      <c r="N63" s="36"/>
      <c r="O63" s="36" t="s">
        <v>139</v>
      </c>
      <c r="P63" s="77" t="str">
        <f>IFERROR((P62-#REF!)/#REF!,"")</f>
        <v/>
      </c>
      <c r="Q63" s="77" t="str">
        <f t="shared" ref="Q63:U63" si="40">IFERROR((Q62-P62)/P62,"")</f>
        <v/>
      </c>
      <c r="R63" s="77" t="str">
        <f t="shared" si="40"/>
        <v/>
      </c>
      <c r="S63" s="77" t="str">
        <f t="shared" si="40"/>
        <v/>
      </c>
      <c r="T63" s="77" t="str">
        <f t="shared" si="40"/>
        <v/>
      </c>
      <c r="U63" s="77" t="str">
        <f t="shared" si="40"/>
        <v/>
      </c>
    </row>
    <row r="64" spans="1:21" x14ac:dyDescent="0.45">
      <c r="A64" s="24"/>
      <c r="B64" s="24"/>
      <c r="C64" s="24"/>
      <c r="D64" s="24"/>
      <c r="E64" s="24"/>
      <c r="F64" s="24"/>
      <c r="G64" s="24"/>
      <c r="H64" s="24"/>
      <c r="I64" s="24"/>
      <c r="J64" s="24"/>
      <c r="L64" s="37"/>
      <c r="N64" t="s">
        <v>146</v>
      </c>
      <c r="P64" s="291" t="e">
        <f>+#REF!</f>
        <v>#REF!</v>
      </c>
      <c r="Q64" s="291" t="e">
        <f>+#REF!</f>
        <v>#REF!</v>
      </c>
      <c r="R64" s="291" t="e">
        <f>+#REF!</f>
        <v>#REF!</v>
      </c>
      <c r="S64" s="291" t="e">
        <f>+#REF!</f>
        <v>#REF!</v>
      </c>
      <c r="T64" s="291" t="e">
        <f>+#REF!</f>
        <v>#REF!</v>
      </c>
      <c r="U64" s="291" t="e">
        <f>+#REF!</f>
        <v>#REF!</v>
      </c>
    </row>
    <row r="65" spans="1:21" x14ac:dyDescent="0.45">
      <c r="A65" s="24"/>
      <c r="B65" s="24"/>
      <c r="C65" s="24"/>
      <c r="D65" s="24"/>
      <c r="E65" s="24"/>
      <c r="F65" s="24"/>
      <c r="G65" s="24"/>
      <c r="H65" s="24"/>
      <c r="I65" s="24"/>
      <c r="J65" s="24"/>
      <c r="L65" s="37"/>
      <c r="N65" s="36"/>
      <c r="O65" s="36" t="s">
        <v>139</v>
      </c>
      <c r="P65" s="77" t="str">
        <f>IFERROR((P64-#REF!)/#REF!,"")</f>
        <v/>
      </c>
      <c r="Q65" s="77" t="str">
        <f t="shared" ref="Q65:U65" si="41">IFERROR((Q64-P64)/P64,"")</f>
        <v/>
      </c>
      <c r="R65" s="77" t="str">
        <f t="shared" si="41"/>
        <v/>
      </c>
      <c r="S65" s="77" t="str">
        <f t="shared" si="41"/>
        <v/>
      </c>
      <c r="T65" s="77" t="str">
        <f t="shared" si="41"/>
        <v/>
      </c>
      <c r="U65" s="77" t="str">
        <f t="shared" si="41"/>
        <v/>
      </c>
    </row>
    <row r="66" spans="1:21" x14ac:dyDescent="0.45">
      <c r="A66" s="24"/>
      <c r="B66" s="24"/>
      <c r="C66" s="24"/>
      <c r="D66" s="24"/>
      <c r="E66" s="24"/>
      <c r="F66" s="24"/>
      <c r="G66" s="24"/>
      <c r="H66" s="24"/>
      <c r="I66" s="24"/>
      <c r="J66" s="24"/>
      <c r="L66" s="37"/>
      <c r="N66" t="s">
        <v>143</v>
      </c>
      <c r="P66" s="78" t="e">
        <f t="shared" ref="P66:S66" si="42">+P62-P64</f>
        <v>#REF!</v>
      </c>
      <c r="Q66" s="78" t="e">
        <f t="shared" si="42"/>
        <v>#REF!</v>
      </c>
      <c r="R66" s="78" t="e">
        <f t="shared" si="42"/>
        <v>#REF!</v>
      </c>
      <c r="S66" s="78" t="e">
        <f t="shared" si="42"/>
        <v>#REF!</v>
      </c>
      <c r="T66" s="78" t="e">
        <f>+T62-T64</f>
        <v>#REF!</v>
      </c>
      <c r="U66" s="78" t="e">
        <f>+U62-U64</f>
        <v>#REF!</v>
      </c>
    </row>
    <row r="67" spans="1:21" x14ac:dyDescent="0.45">
      <c r="A67" s="24"/>
      <c r="B67" s="24"/>
      <c r="C67" s="24"/>
      <c r="D67" s="24"/>
      <c r="E67" s="24"/>
      <c r="F67" s="24"/>
      <c r="G67" s="24"/>
      <c r="H67" s="24"/>
      <c r="I67" s="24"/>
      <c r="J67" s="24"/>
      <c r="L67" s="37"/>
      <c r="N67" s="36"/>
      <c r="O67" s="36" t="s">
        <v>139</v>
      </c>
      <c r="P67" s="120" t="str">
        <f>IFERROR(IF(P66&lt;0,(P66-#REF!)/ABS(#REF!),(P66-#REF!)/(#REF!)),"")</f>
        <v/>
      </c>
      <c r="Q67" s="120" t="str">
        <f t="shared" ref="Q67:U67" si="43">IFERROR(IF(Q66&lt;0,(Q66-P66)/ABS(P66),(Q66-P66)/(P66)),"")</f>
        <v/>
      </c>
      <c r="R67" s="120" t="str">
        <f t="shared" si="43"/>
        <v/>
      </c>
      <c r="S67" s="120" t="str">
        <f t="shared" si="43"/>
        <v/>
      </c>
      <c r="T67" s="120" t="str">
        <f t="shared" si="43"/>
        <v/>
      </c>
      <c r="U67" s="120" t="str">
        <f t="shared" si="43"/>
        <v/>
      </c>
    </row>
    <row r="68" spans="1:21" x14ac:dyDescent="0.45">
      <c r="A68" s="24"/>
      <c r="B68" s="24"/>
      <c r="C68" s="24"/>
      <c r="D68" s="24"/>
      <c r="E68" s="24"/>
      <c r="F68" s="24"/>
      <c r="G68" s="24"/>
      <c r="H68" s="24"/>
      <c r="I68" s="24"/>
      <c r="J68" s="24"/>
      <c r="L68" s="37"/>
      <c r="N68" s="36"/>
      <c r="O68" s="36"/>
    </row>
    <row r="69" spans="1:21" x14ac:dyDescent="0.45">
      <c r="A69" s="24"/>
      <c r="B69" s="24"/>
      <c r="C69" s="24"/>
      <c r="D69" s="24"/>
      <c r="E69" s="24"/>
      <c r="F69" s="24"/>
      <c r="G69" s="24"/>
      <c r="H69" s="24"/>
      <c r="I69" s="24"/>
      <c r="J69" s="24"/>
      <c r="L69" s="37"/>
      <c r="M69" s="26" t="s">
        <v>154</v>
      </c>
      <c r="P69" s="76" t="s">
        <v>131</v>
      </c>
      <c r="Q69" s="76" t="s">
        <v>132</v>
      </c>
      <c r="R69" s="76" t="s">
        <v>133</v>
      </c>
      <c r="S69" s="76" t="s">
        <v>134</v>
      </c>
      <c r="T69" s="76" t="s">
        <v>135</v>
      </c>
      <c r="U69" s="76" t="s">
        <v>136</v>
      </c>
    </row>
    <row r="70" spans="1:21" x14ac:dyDescent="0.45">
      <c r="A70" s="24"/>
      <c r="B70" s="24"/>
      <c r="C70" s="24"/>
      <c r="D70" s="24"/>
      <c r="E70" s="24"/>
      <c r="F70" s="24"/>
      <c r="G70" s="24"/>
      <c r="H70" s="24"/>
      <c r="I70" s="24"/>
      <c r="J70" s="24"/>
      <c r="L70" s="37"/>
      <c r="N70" t="s">
        <v>145</v>
      </c>
      <c r="P70" s="291">
        <f>+'Gifts-Discretionary'!B11</f>
        <v>0</v>
      </c>
      <c r="Q70" s="291">
        <f>+'Gifts-Discretionary'!C11</f>
        <v>0</v>
      </c>
      <c r="R70" s="291">
        <f>+'Gifts-Discretionary'!H11</f>
        <v>0</v>
      </c>
      <c r="S70" s="291">
        <f>+'Gifts-Discretionary'!I11</f>
        <v>0</v>
      </c>
      <c r="T70" s="291">
        <f>+'Gifts-Discretionary'!L11</f>
        <v>0</v>
      </c>
      <c r="U70" s="291">
        <f>+'Gifts-Discretionary'!M11</f>
        <v>0</v>
      </c>
    </row>
    <row r="71" spans="1:21" x14ac:dyDescent="0.45">
      <c r="A71" s="24"/>
      <c r="B71" s="24"/>
      <c r="C71" s="24"/>
      <c r="D71" s="24"/>
      <c r="E71" s="24"/>
      <c r="F71" s="24"/>
      <c r="G71" s="24"/>
      <c r="H71" s="24"/>
      <c r="I71" s="24"/>
      <c r="J71" s="24"/>
      <c r="L71" s="37"/>
      <c r="N71" s="36"/>
      <c r="O71" s="36" t="s">
        <v>139</v>
      </c>
      <c r="P71" s="77"/>
      <c r="Q71" s="77" t="str">
        <f t="shared" ref="Q71:U71" si="44">IFERROR((Q70-P70)/P70,"")</f>
        <v/>
      </c>
      <c r="R71" s="77" t="str">
        <f t="shared" si="44"/>
        <v/>
      </c>
      <c r="S71" s="77" t="str">
        <f t="shared" si="44"/>
        <v/>
      </c>
      <c r="T71" s="77" t="str">
        <f t="shared" si="44"/>
        <v/>
      </c>
      <c r="U71" s="77" t="str">
        <f t="shared" si="44"/>
        <v/>
      </c>
    </row>
    <row r="72" spans="1:21" x14ac:dyDescent="0.45">
      <c r="A72" s="24"/>
      <c r="B72" s="24"/>
      <c r="C72" s="24"/>
      <c r="D72" s="24"/>
      <c r="E72" s="24"/>
      <c r="F72" s="24"/>
      <c r="G72" s="24"/>
      <c r="H72" s="24"/>
      <c r="I72" s="24"/>
      <c r="J72" s="24"/>
      <c r="L72" s="37"/>
      <c r="N72" t="s">
        <v>146</v>
      </c>
      <c r="P72" s="291">
        <f>+'Gifts-Discretionary'!B28</f>
        <v>0</v>
      </c>
      <c r="Q72" s="291">
        <f>+'Gifts-Discretionary'!C28</f>
        <v>0</v>
      </c>
      <c r="R72" s="291">
        <f>+'Gifts-Discretionary'!H28</f>
        <v>0</v>
      </c>
      <c r="S72" s="291">
        <f>+'Gifts-Discretionary'!I28</f>
        <v>0</v>
      </c>
      <c r="T72" s="291">
        <f>+'Gifts-Discretionary'!L28</f>
        <v>0</v>
      </c>
      <c r="U72" s="291">
        <f>+'Gifts-Discretionary'!M28</f>
        <v>0</v>
      </c>
    </row>
    <row r="73" spans="1:21" x14ac:dyDescent="0.45">
      <c r="A73" s="24"/>
      <c r="B73" s="24"/>
      <c r="C73" s="24"/>
      <c r="D73" s="24"/>
      <c r="E73" s="24"/>
      <c r="F73" s="24"/>
      <c r="G73" s="24"/>
      <c r="H73" s="24"/>
      <c r="I73" s="24"/>
      <c r="J73" s="24"/>
      <c r="L73" s="37"/>
      <c r="N73" s="36"/>
      <c r="O73" s="36" t="s">
        <v>139</v>
      </c>
      <c r="P73" s="77"/>
      <c r="Q73" s="77" t="str">
        <f t="shared" ref="Q73:U73" si="45">IFERROR((Q72-P72)/P72,"")</f>
        <v/>
      </c>
      <c r="R73" s="77" t="str">
        <f t="shared" si="45"/>
        <v/>
      </c>
      <c r="S73" s="77" t="str">
        <f t="shared" si="45"/>
        <v/>
      </c>
      <c r="T73" s="77" t="str">
        <f t="shared" si="45"/>
        <v/>
      </c>
      <c r="U73" s="77" t="str">
        <f t="shared" si="45"/>
        <v/>
      </c>
    </row>
    <row r="74" spans="1:21" x14ac:dyDescent="0.45">
      <c r="A74" s="24"/>
      <c r="B74" s="24"/>
      <c r="C74" s="24"/>
      <c r="D74" s="24"/>
      <c r="E74" s="24"/>
      <c r="F74" s="24"/>
      <c r="G74" s="24"/>
      <c r="H74" s="24"/>
      <c r="I74" s="24"/>
      <c r="J74" s="24"/>
      <c r="L74" s="37"/>
      <c r="N74" t="s">
        <v>143</v>
      </c>
      <c r="P74" s="78">
        <f t="shared" ref="P74:S74" si="46">+P70-P72</f>
        <v>0</v>
      </c>
      <c r="Q74" s="78">
        <f t="shared" si="46"/>
        <v>0</v>
      </c>
      <c r="R74" s="78">
        <f t="shared" si="46"/>
        <v>0</v>
      </c>
      <c r="S74" s="78">
        <f t="shared" si="46"/>
        <v>0</v>
      </c>
      <c r="T74" s="78">
        <f>+T70-T72</f>
        <v>0</v>
      </c>
      <c r="U74" s="78">
        <f>+U70-U72</f>
        <v>0</v>
      </c>
    </row>
    <row r="75" spans="1:21" x14ac:dyDescent="0.45">
      <c r="A75" s="24"/>
      <c r="B75" s="24"/>
      <c r="C75" s="24"/>
      <c r="D75" s="24"/>
      <c r="E75" s="24"/>
      <c r="F75" s="24"/>
      <c r="G75" s="24"/>
      <c r="H75" s="24"/>
      <c r="I75" s="24"/>
      <c r="J75" s="24"/>
      <c r="L75" s="37"/>
      <c r="N75" s="36"/>
      <c r="O75" s="36" t="s">
        <v>139</v>
      </c>
      <c r="P75" s="120" t="str">
        <f>IFERROR(IF(P74&lt;0,(P74-#REF!)/ABS(#REF!),(P74-#REF!)/(#REF!)),"")</f>
        <v/>
      </c>
      <c r="Q75" s="120" t="str">
        <f t="shared" ref="Q75:U75" si="47">IFERROR(IF(Q74&lt;0,(Q74-P74)/ABS(P74),(Q74-P74)/(P74)),"")</f>
        <v/>
      </c>
      <c r="R75" s="120" t="str">
        <f t="shared" si="47"/>
        <v/>
      </c>
      <c r="S75" s="120" t="str">
        <f t="shared" si="47"/>
        <v/>
      </c>
      <c r="T75" s="120" t="str">
        <f t="shared" si="47"/>
        <v/>
      </c>
      <c r="U75" s="120" t="str">
        <f t="shared" si="47"/>
        <v/>
      </c>
    </row>
    <row r="76" spans="1:21" x14ac:dyDescent="0.45">
      <c r="A76" s="24"/>
      <c r="B76" s="24"/>
      <c r="C76" s="24"/>
      <c r="D76" s="24"/>
      <c r="E76" s="24"/>
      <c r="F76" s="24"/>
      <c r="G76" s="24"/>
      <c r="H76" s="24"/>
      <c r="I76" s="24"/>
      <c r="J76" s="24"/>
      <c r="L76" s="37"/>
      <c r="N76" s="36"/>
      <c r="O76" s="36"/>
    </row>
    <row r="77" spans="1:21" x14ac:dyDescent="0.45">
      <c r="A77" s="24"/>
      <c r="B77" s="24"/>
      <c r="C77" s="24"/>
      <c r="D77" s="24"/>
      <c r="E77" s="24"/>
      <c r="F77" s="24"/>
      <c r="G77" s="24"/>
      <c r="H77" s="24"/>
      <c r="I77" s="24"/>
      <c r="J77" s="24"/>
      <c r="L77" s="37"/>
      <c r="M77" s="26" t="s">
        <v>64</v>
      </c>
      <c r="P77" s="76" t="s">
        <v>131</v>
      </c>
      <c r="Q77" s="76" t="s">
        <v>132</v>
      </c>
      <c r="R77" s="76" t="s">
        <v>133</v>
      </c>
      <c r="S77" s="76" t="s">
        <v>134</v>
      </c>
      <c r="T77" s="76" t="s">
        <v>135</v>
      </c>
      <c r="U77" s="76" t="s">
        <v>136</v>
      </c>
    </row>
    <row r="78" spans="1:21" x14ac:dyDescent="0.45">
      <c r="A78" s="24"/>
      <c r="B78" s="24"/>
      <c r="C78" s="24"/>
      <c r="D78" s="24"/>
      <c r="E78" s="24"/>
      <c r="F78" s="24"/>
      <c r="G78" s="24"/>
      <c r="H78" s="24"/>
      <c r="I78" s="24"/>
      <c r="J78" s="24"/>
      <c r="L78" s="37"/>
      <c r="N78" t="s">
        <v>145</v>
      </c>
      <c r="P78" s="291">
        <f>+'Self Sustaining'!B11</f>
        <v>0</v>
      </c>
      <c r="Q78" s="291">
        <f>+'Self Sustaining'!C11</f>
        <v>0</v>
      </c>
      <c r="R78" s="291">
        <f>+'Self Sustaining'!H11</f>
        <v>0</v>
      </c>
      <c r="S78" s="291">
        <f>+'Self Sustaining'!I11</f>
        <v>0</v>
      </c>
      <c r="T78" s="291">
        <f>+'Self Sustaining'!L11</f>
        <v>0</v>
      </c>
      <c r="U78" s="291">
        <f>+'Self Sustaining'!M11</f>
        <v>0</v>
      </c>
    </row>
    <row r="79" spans="1:21" x14ac:dyDescent="0.45">
      <c r="A79" s="24"/>
      <c r="B79" s="24"/>
      <c r="C79" s="24"/>
      <c r="D79" s="24"/>
      <c r="E79" s="24"/>
      <c r="F79" s="24"/>
      <c r="G79" s="24"/>
      <c r="H79" s="24"/>
      <c r="I79" s="24"/>
      <c r="J79" s="24"/>
      <c r="L79" s="37"/>
      <c r="N79" s="36"/>
      <c r="O79" s="36" t="s">
        <v>139</v>
      </c>
      <c r="P79" s="77"/>
      <c r="Q79" s="77" t="str">
        <f t="shared" ref="Q79:U79" si="48">IFERROR((Q78-P78)/P78,"")</f>
        <v/>
      </c>
      <c r="R79" s="77" t="str">
        <f t="shared" si="48"/>
        <v/>
      </c>
      <c r="S79" s="77" t="str">
        <f t="shared" si="48"/>
        <v/>
      </c>
      <c r="T79" s="77" t="str">
        <f t="shared" si="48"/>
        <v/>
      </c>
      <c r="U79" s="77" t="str">
        <f t="shared" si="48"/>
        <v/>
      </c>
    </row>
    <row r="80" spans="1:21" x14ac:dyDescent="0.45">
      <c r="A80" s="24"/>
      <c r="B80" s="24"/>
      <c r="C80" s="24"/>
      <c r="D80" s="24"/>
      <c r="E80" s="24"/>
      <c r="F80" s="24"/>
      <c r="G80" s="24"/>
      <c r="H80" s="24"/>
      <c r="I80" s="24"/>
      <c r="J80" s="24"/>
      <c r="L80" s="37"/>
      <c r="N80" t="s">
        <v>146</v>
      </c>
      <c r="P80" s="291">
        <f>+'Self Sustaining'!B28</f>
        <v>0</v>
      </c>
      <c r="Q80" s="291">
        <f>+'Self Sustaining'!C28</f>
        <v>0</v>
      </c>
      <c r="R80" s="291">
        <f>+'Self Sustaining'!H28</f>
        <v>0</v>
      </c>
      <c r="S80" s="291">
        <f>+'Self Sustaining'!I28</f>
        <v>0</v>
      </c>
      <c r="T80" s="291">
        <f>+'Self Sustaining'!L28</f>
        <v>0</v>
      </c>
      <c r="U80" s="291">
        <f>+'Self Sustaining'!M28</f>
        <v>0</v>
      </c>
    </row>
    <row r="81" spans="1:28" x14ac:dyDescent="0.45">
      <c r="A81" s="24"/>
      <c r="B81" s="24"/>
      <c r="C81" s="24"/>
      <c r="D81" s="24"/>
      <c r="E81" s="24"/>
      <c r="F81" s="24"/>
      <c r="G81" s="24"/>
      <c r="H81" s="24"/>
      <c r="I81" s="24"/>
      <c r="J81" s="24"/>
      <c r="L81" s="37"/>
      <c r="N81" s="36"/>
      <c r="O81" s="36" t="s">
        <v>139</v>
      </c>
      <c r="P81" s="77"/>
      <c r="Q81" s="77" t="str">
        <f t="shared" ref="Q81:U81" si="49">IFERROR((Q80-P80)/P80,"")</f>
        <v/>
      </c>
      <c r="R81" s="77" t="str">
        <f t="shared" si="49"/>
        <v/>
      </c>
      <c r="S81" s="77" t="str">
        <f t="shared" si="49"/>
        <v/>
      </c>
      <c r="T81" s="77" t="str">
        <f t="shared" si="49"/>
        <v/>
      </c>
      <c r="U81" s="77" t="str">
        <f t="shared" si="49"/>
        <v/>
      </c>
    </row>
    <row r="82" spans="1:28" x14ac:dyDescent="0.45">
      <c r="A82" s="24"/>
      <c r="B82" s="24"/>
      <c r="C82" s="24"/>
      <c r="D82" s="24"/>
      <c r="E82" s="24"/>
      <c r="F82" s="24"/>
      <c r="G82" s="24"/>
      <c r="H82" s="24"/>
      <c r="I82" s="24"/>
      <c r="J82" s="24"/>
      <c r="L82" s="37"/>
      <c r="N82" t="s">
        <v>143</v>
      </c>
      <c r="P82" s="78">
        <f t="shared" ref="P82:S82" si="50">+P78-P80</f>
        <v>0</v>
      </c>
      <c r="Q82" s="78">
        <f t="shared" si="50"/>
        <v>0</v>
      </c>
      <c r="R82" s="78">
        <f t="shared" si="50"/>
        <v>0</v>
      </c>
      <c r="S82" s="78">
        <f t="shared" si="50"/>
        <v>0</v>
      </c>
      <c r="T82" s="78">
        <f>+T78-T80</f>
        <v>0</v>
      </c>
      <c r="U82" s="78">
        <f>+U78-U80</f>
        <v>0</v>
      </c>
    </row>
    <row r="83" spans="1:28" x14ac:dyDescent="0.45">
      <c r="A83" s="24"/>
      <c r="B83" s="24"/>
      <c r="C83" s="24"/>
      <c r="D83" s="24"/>
      <c r="E83" s="24"/>
      <c r="F83" s="24"/>
      <c r="G83" s="24"/>
      <c r="H83" s="24"/>
      <c r="I83" s="24"/>
      <c r="J83" s="24"/>
      <c r="L83" s="37"/>
      <c r="N83" s="36"/>
      <c r="O83" s="36" t="s">
        <v>139</v>
      </c>
      <c r="P83" s="120" t="str">
        <f>IFERROR(IF(P82&lt;0,(P82-#REF!)/ABS(#REF!),(P82-#REF!)/(#REF!)),"")</f>
        <v/>
      </c>
      <c r="Q83" s="120" t="str">
        <f t="shared" ref="Q83:U83" si="51">IFERROR(IF(Q82&lt;0,(Q82-P82)/ABS(P82),(Q82-P82)/(P82)),"")</f>
        <v/>
      </c>
      <c r="R83" s="120" t="str">
        <f t="shared" si="51"/>
        <v/>
      </c>
      <c r="S83" s="120" t="str">
        <f t="shared" si="51"/>
        <v/>
      </c>
      <c r="T83" s="120" t="str">
        <f t="shared" si="51"/>
        <v/>
      </c>
      <c r="U83" s="120" t="str">
        <f t="shared" si="51"/>
        <v/>
      </c>
    </row>
    <row r="84" spans="1:28" x14ac:dyDescent="0.45">
      <c r="A84" s="24"/>
      <c r="B84" s="24"/>
      <c r="C84" s="24"/>
      <c r="D84" s="24"/>
      <c r="E84" s="24"/>
      <c r="F84" s="24"/>
      <c r="G84" s="24"/>
      <c r="H84" s="24"/>
      <c r="I84" s="24"/>
      <c r="J84" s="24"/>
      <c r="L84" s="37"/>
      <c r="N84" s="36"/>
      <c r="O84" s="36"/>
      <c r="P84" s="77"/>
      <c r="Q84" s="77"/>
      <c r="R84" s="77"/>
      <c r="S84" s="77"/>
      <c r="T84" s="77"/>
      <c r="U84" s="77"/>
    </row>
    <row r="85" spans="1:28" x14ac:dyDescent="0.45">
      <c r="A85" s="24"/>
      <c r="B85" s="24"/>
      <c r="C85" s="24"/>
      <c r="D85" s="24"/>
      <c r="E85" s="24"/>
      <c r="F85" s="24"/>
      <c r="G85" s="24"/>
      <c r="H85" s="24"/>
      <c r="I85" s="24"/>
      <c r="J85" s="24"/>
      <c r="L85" s="37"/>
      <c r="M85" s="75" t="s">
        <v>155</v>
      </c>
      <c r="P85" s="76" t="s">
        <v>131</v>
      </c>
      <c r="Q85" s="76" t="s">
        <v>132</v>
      </c>
      <c r="R85" s="76" t="s">
        <v>133</v>
      </c>
      <c r="S85" s="76" t="s">
        <v>134</v>
      </c>
      <c r="T85" s="76" t="s">
        <v>135</v>
      </c>
      <c r="U85" s="76" t="s">
        <v>136</v>
      </c>
      <c r="W85" s="279" t="s">
        <v>156</v>
      </c>
      <c r="X85" s="280"/>
      <c r="Y85" s="280"/>
    </row>
    <row r="86" spans="1:28" x14ac:dyDescent="0.45">
      <c r="A86" s="24"/>
      <c r="B86" s="24"/>
      <c r="C86" s="24"/>
      <c r="D86" s="24"/>
      <c r="E86" s="24"/>
      <c r="F86" s="24"/>
      <c r="G86" s="24"/>
      <c r="H86" s="24"/>
      <c r="I86" s="24"/>
      <c r="J86" s="24"/>
      <c r="L86" s="37"/>
      <c r="N86" t="s">
        <v>145</v>
      </c>
      <c r="P86" s="292">
        <f>+'All Funds Rollup'!B26</f>
        <v>0</v>
      </c>
      <c r="Q86" s="292" t="e">
        <f t="shared" ref="Q86:U86" si="52">+Q78+Q70+Q62+Q54+Q46+Q38+Q30+Q22+Q14+Q6</f>
        <v>#REF!</v>
      </c>
      <c r="R86" s="292" t="e">
        <f t="shared" si="52"/>
        <v>#REF!</v>
      </c>
      <c r="S86" s="292" t="e">
        <f t="shared" si="52"/>
        <v>#REF!</v>
      </c>
      <c r="T86" s="292" t="e">
        <f t="shared" si="52"/>
        <v>#REF!</v>
      </c>
      <c r="U86" s="292" t="e">
        <f t="shared" si="52"/>
        <v>#REF!</v>
      </c>
      <c r="W86" s="278">
        <f>+'UWC2 Fee Based Programs'!B11</f>
        <v>0</v>
      </c>
      <c r="X86" s="278">
        <f>+'UWC2 Fee Based Programs'!C11</f>
        <v>0</v>
      </c>
      <c r="Y86" s="278">
        <f>+'UWC2 Fee Based Programs'!H11</f>
        <v>0</v>
      </c>
      <c r="Z86" s="278">
        <f>+'UWC2 Fee Based Programs'!I11</f>
        <v>0</v>
      </c>
      <c r="AA86" s="278">
        <f>+'UWC2 Fee Based Programs'!L11</f>
        <v>0</v>
      </c>
      <c r="AB86" s="278">
        <f>+'UWC2 Fee Based Programs'!M11</f>
        <v>0</v>
      </c>
    </row>
    <row r="87" spans="1:28" x14ac:dyDescent="0.45">
      <c r="A87" s="24"/>
      <c r="B87" s="24"/>
      <c r="C87" s="24"/>
      <c r="D87" s="24"/>
      <c r="E87" s="24"/>
      <c r="F87" s="24"/>
      <c r="G87" s="24"/>
      <c r="H87" s="24"/>
      <c r="I87" s="24"/>
      <c r="J87" s="24"/>
      <c r="L87" s="37"/>
      <c r="N87" s="36"/>
      <c r="O87" s="36" t="s">
        <v>139</v>
      </c>
      <c r="P87" s="77" t="str">
        <f>IFERROR((P86-#REF!)/#REF!,"")</f>
        <v/>
      </c>
      <c r="Q87" s="77" t="str">
        <f t="shared" ref="Q87:U87" si="53">IFERROR((Q86-P86)/P86,"")</f>
        <v/>
      </c>
      <c r="R87" s="77" t="str">
        <f t="shared" si="53"/>
        <v/>
      </c>
      <c r="S87" s="77" t="str">
        <f t="shared" si="53"/>
        <v/>
      </c>
      <c r="T87" s="77" t="str">
        <f t="shared" si="53"/>
        <v/>
      </c>
      <c r="U87" s="77" t="str">
        <f t="shared" si="53"/>
        <v/>
      </c>
    </row>
    <row r="88" spans="1:28" x14ac:dyDescent="0.45">
      <c r="A88" s="24"/>
      <c r="B88" s="24"/>
      <c r="C88" s="24"/>
      <c r="D88" s="24"/>
      <c r="E88" s="24"/>
      <c r="F88" s="24"/>
      <c r="G88" s="24"/>
      <c r="H88" s="24"/>
      <c r="I88" s="24"/>
      <c r="J88" s="24"/>
      <c r="L88" s="37"/>
      <c r="N88" t="s">
        <v>146</v>
      </c>
      <c r="P88" s="292" t="e">
        <f>+P80+P72+P64+P56+P48+P40+P32+P24+P16+P8</f>
        <v>#REF!</v>
      </c>
      <c r="Q88" s="292" t="e">
        <f t="shared" ref="Q88:U88" si="54">+Q80+Q72+Q64+Q56+Q48+Q40+Q32+Q24+Q16+Q8</f>
        <v>#REF!</v>
      </c>
      <c r="R88" s="292" t="e">
        <f t="shared" si="54"/>
        <v>#REF!</v>
      </c>
      <c r="S88" s="292" t="e">
        <f t="shared" si="54"/>
        <v>#REF!</v>
      </c>
      <c r="T88" s="292" t="e">
        <f t="shared" si="54"/>
        <v>#REF!</v>
      </c>
      <c r="U88" s="292" t="e">
        <f t="shared" si="54"/>
        <v>#REF!</v>
      </c>
      <c r="W88" s="278">
        <f>+'UWC2 Fee Based Programs'!B28</f>
        <v>0</v>
      </c>
      <c r="X88" s="278">
        <f>+'UWC2 Fee Based Programs'!C28</f>
        <v>0</v>
      </c>
      <c r="Y88" s="278">
        <f>+'UWC2 Fee Based Programs'!H28</f>
        <v>0</v>
      </c>
      <c r="Z88" s="278">
        <f>+'UWC2 Fee Based Programs'!I28</f>
        <v>0</v>
      </c>
      <c r="AA88" s="278">
        <f>+'UWC2 Fee Based Programs'!L28</f>
        <v>0</v>
      </c>
      <c r="AB88" s="278">
        <f>+'UWC2 Fee Based Programs'!M28</f>
        <v>0</v>
      </c>
    </row>
    <row r="89" spans="1:28" x14ac:dyDescent="0.45">
      <c r="A89" s="24"/>
      <c r="B89" s="24"/>
      <c r="C89" s="24"/>
      <c r="D89" s="24"/>
      <c r="E89" s="24"/>
      <c r="F89" s="24"/>
      <c r="G89" s="24"/>
      <c r="H89" s="24"/>
      <c r="I89" s="24"/>
      <c r="J89" s="24"/>
      <c r="L89" s="37"/>
      <c r="N89" s="36"/>
      <c r="O89" s="36" t="s">
        <v>139</v>
      </c>
      <c r="P89" s="77" t="str">
        <f>IFERROR((P88-#REF!)/#REF!,"")</f>
        <v/>
      </c>
      <c r="Q89" s="77" t="str">
        <f t="shared" ref="Q89:U89" si="55">IFERROR((Q88-P88)/P88,"")</f>
        <v/>
      </c>
      <c r="R89" s="77" t="str">
        <f t="shared" si="55"/>
        <v/>
      </c>
      <c r="S89" s="77" t="str">
        <f t="shared" si="55"/>
        <v/>
      </c>
      <c r="T89" s="77" t="str">
        <f t="shared" si="55"/>
        <v/>
      </c>
      <c r="U89" s="77" t="str">
        <f t="shared" si="55"/>
        <v/>
      </c>
    </row>
    <row r="90" spans="1:28" x14ac:dyDescent="0.45">
      <c r="A90" s="24"/>
      <c r="B90" s="24"/>
      <c r="C90" s="24"/>
      <c r="D90" s="24"/>
      <c r="E90" s="24"/>
      <c r="F90" s="24"/>
      <c r="G90" s="24"/>
      <c r="H90" s="24"/>
      <c r="I90" s="24"/>
      <c r="J90" s="24"/>
      <c r="L90" s="37"/>
      <c r="N90" t="s">
        <v>157</v>
      </c>
      <c r="P90" s="78" t="e">
        <f t="shared" ref="P90:U90" si="56">+P86-P88</f>
        <v>#REF!</v>
      </c>
      <c r="Q90" s="78" t="e">
        <f t="shared" si="56"/>
        <v>#REF!</v>
      </c>
      <c r="R90" s="78" t="e">
        <f t="shared" si="56"/>
        <v>#REF!</v>
      </c>
      <c r="S90" s="78" t="e">
        <f t="shared" si="56"/>
        <v>#REF!</v>
      </c>
      <c r="T90" s="78" t="e">
        <f t="shared" si="56"/>
        <v>#REF!</v>
      </c>
      <c r="U90" s="78" t="e">
        <f t="shared" si="56"/>
        <v>#REF!</v>
      </c>
      <c r="W90" s="78">
        <f t="shared" ref="P90:AB98" si="57">+W86-W88</f>
        <v>0</v>
      </c>
      <c r="X90" s="78">
        <f t="shared" si="57"/>
        <v>0</v>
      </c>
      <c r="Y90" s="78">
        <f t="shared" si="57"/>
        <v>0</v>
      </c>
      <c r="Z90" s="78">
        <f t="shared" si="57"/>
        <v>0</v>
      </c>
      <c r="AA90" s="78">
        <f t="shared" si="57"/>
        <v>0</v>
      </c>
      <c r="AB90" s="78">
        <f t="shared" si="57"/>
        <v>0</v>
      </c>
    </row>
    <row r="91" spans="1:28" x14ac:dyDescent="0.45">
      <c r="A91" s="24"/>
      <c r="B91" s="24"/>
      <c r="C91" s="24"/>
      <c r="D91" s="24"/>
      <c r="E91" s="24"/>
      <c r="F91" s="24"/>
      <c r="G91" s="24"/>
      <c r="H91" s="24"/>
      <c r="I91" s="24"/>
      <c r="J91" s="24"/>
      <c r="L91" s="37"/>
      <c r="N91" s="36"/>
      <c r="O91" s="36" t="s">
        <v>139</v>
      </c>
      <c r="P91" s="120" t="str">
        <f>IFERROR(IF(P90&lt;0,(P90-#REF!)/ABS(#REF!),(P90-#REF!)/(#REF!)),"")</f>
        <v/>
      </c>
      <c r="Q91" s="120" t="str">
        <f t="shared" ref="Q91:U91" si="58">IFERROR(IF(Q90&lt;0,(Q90-P90)/ABS(P90),(Q90-P90)/(P90)),"")</f>
        <v/>
      </c>
      <c r="R91" s="120" t="str">
        <f t="shared" si="58"/>
        <v/>
      </c>
      <c r="S91" s="120" t="str">
        <f t="shared" si="58"/>
        <v/>
      </c>
      <c r="T91" s="120" t="str">
        <f t="shared" si="58"/>
        <v/>
      </c>
      <c r="U91" s="120" t="str">
        <f t="shared" si="58"/>
        <v/>
      </c>
    </row>
    <row r="92" spans="1:28" x14ac:dyDescent="0.45">
      <c r="A92" s="24"/>
      <c r="B92" s="24"/>
      <c r="C92" s="24"/>
      <c r="D92" s="24"/>
      <c r="E92" s="24"/>
      <c r="F92" s="24"/>
      <c r="G92" s="24"/>
      <c r="H92" s="24"/>
      <c r="I92" s="24"/>
      <c r="J92" s="24"/>
      <c r="L92" s="37"/>
    </row>
    <row r="93" spans="1:28" x14ac:dyDescent="0.45">
      <c r="A93" s="24"/>
      <c r="B93" s="24"/>
      <c r="C93" s="24"/>
      <c r="D93" s="24"/>
      <c r="E93" s="24"/>
      <c r="F93" s="24"/>
      <c r="G93" s="24"/>
      <c r="H93" s="24"/>
      <c r="I93" s="24"/>
      <c r="J93" s="24"/>
      <c r="L93" s="37"/>
      <c r="M93" s="26" t="s">
        <v>158</v>
      </c>
      <c r="P93" s="76" t="s">
        <v>131</v>
      </c>
      <c r="Q93" s="76" t="s">
        <v>132</v>
      </c>
      <c r="R93" s="76" t="s">
        <v>133</v>
      </c>
      <c r="S93" s="76" t="s">
        <v>134</v>
      </c>
      <c r="T93" s="76" t="s">
        <v>135</v>
      </c>
      <c r="U93" s="76" t="s">
        <v>136</v>
      </c>
    </row>
    <row r="94" spans="1:28" x14ac:dyDescent="0.45">
      <c r="A94" s="24"/>
      <c r="B94" s="24"/>
      <c r="C94" s="24"/>
      <c r="D94" s="24"/>
      <c r="E94" s="24"/>
      <c r="F94" s="24"/>
      <c r="G94" s="24"/>
      <c r="H94" s="24"/>
      <c r="I94" s="24"/>
      <c r="J94" s="24"/>
      <c r="L94" s="37"/>
      <c r="N94" t="s">
        <v>145</v>
      </c>
      <c r="P94" s="293" t="e">
        <f t="shared" ref="P94:U94" si="59">+P6+P22+P30+P38+P46+P54+P62+P70+P78-P86</f>
        <v>#REF!</v>
      </c>
      <c r="Q94" s="293" t="e">
        <f t="shared" si="59"/>
        <v>#REF!</v>
      </c>
      <c r="R94" s="293" t="e">
        <f t="shared" si="59"/>
        <v>#REF!</v>
      </c>
      <c r="S94" s="293" t="e">
        <f t="shared" si="59"/>
        <v>#REF!</v>
      </c>
      <c r="T94" s="293" t="e">
        <f t="shared" si="59"/>
        <v>#REF!</v>
      </c>
      <c r="U94" s="293" t="e">
        <f t="shared" si="59"/>
        <v>#REF!</v>
      </c>
    </row>
    <row r="95" spans="1:28" x14ac:dyDescent="0.45">
      <c r="A95" s="24"/>
      <c r="B95" s="24"/>
      <c r="C95" s="24"/>
      <c r="D95" s="24"/>
      <c r="E95" s="24"/>
      <c r="F95" s="24"/>
      <c r="G95" s="24"/>
      <c r="H95" s="24"/>
      <c r="I95" s="24"/>
      <c r="J95" s="24"/>
      <c r="L95" s="37"/>
      <c r="N95" s="36"/>
      <c r="O95" s="36" t="s">
        <v>139</v>
      </c>
      <c r="P95" s="77" t="str">
        <f>IFERROR((P94-#REF!)/#REF!,"")</f>
        <v/>
      </c>
      <c r="Q95" s="77" t="str">
        <f t="shared" ref="Q95:U95" si="60">IFERROR((Q94-P94)/P94,"")</f>
        <v/>
      </c>
      <c r="R95" s="77" t="str">
        <f t="shared" si="60"/>
        <v/>
      </c>
      <c r="S95" s="77" t="str">
        <f t="shared" si="60"/>
        <v/>
      </c>
      <c r="T95" s="77" t="str">
        <f t="shared" si="60"/>
        <v/>
      </c>
      <c r="U95" s="77" t="str">
        <f t="shared" si="60"/>
        <v/>
      </c>
    </row>
    <row r="96" spans="1:28" x14ac:dyDescent="0.45">
      <c r="A96" s="24"/>
      <c r="B96" s="24"/>
      <c r="C96" s="24"/>
      <c r="D96" s="24"/>
      <c r="E96" s="24"/>
      <c r="F96" s="24"/>
      <c r="G96" s="24"/>
      <c r="H96" s="24"/>
      <c r="I96" s="24"/>
      <c r="J96" s="24"/>
      <c r="L96" s="37"/>
      <c r="N96" t="s">
        <v>146</v>
      </c>
      <c r="P96" s="293" t="e">
        <f t="shared" ref="P96:U96" si="61">+P8+P24+P32+P40+P48+P56+P64+P72+P80-P88</f>
        <v>#REF!</v>
      </c>
      <c r="Q96" s="293" t="e">
        <f t="shared" si="61"/>
        <v>#REF!</v>
      </c>
      <c r="R96" s="293" t="e">
        <f t="shared" si="61"/>
        <v>#REF!</v>
      </c>
      <c r="S96" s="293" t="e">
        <f t="shared" si="61"/>
        <v>#REF!</v>
      </c>
      <c r="T96" s="293" t="e">
        <f t="shared" si="61"/>
        <v>#REF!</v>
      </c>
      <c r="U96" s="293" t="e">
        <f t="shared" si="61"/>
        <v>#REF!</v>
      </c>
    </row>
    <row r="97" spans="1:21" x14ac:dyDescent="0.45">
      <c r="A97" s="24"/>
      <c r="B97" s="24"/>
      <c r="C97" s="24"/>
      <c r="D97" s="24"/>
      <c r="E97" s="24"/>
      <c r="F97" s="24"/>
      <c r="G97" s="24"/>
      <c r="H97" s="24"/>
      <c r="I97" s="24"/>
      <c r="J97" s="24"/>
      <c r="L97" s="37"/>
      <c r="N97" s="36"/>
      <c r="O97" s="36" t="s">
        <v>139</v>
      </c>
      <c r="P97" s="77" t="str">
        <f>IFERROR((P96-#REF!)/#REF!,"")</f>
        <v/>
      </c>
      <c r="Q97" s="77" t="str">
        <f t="shared" ref="Q97:U97" si="62">IFERROR((Q96-P96)/P96,"")</f>
        <v/>
      </c>
      <c r="R97" s="77" t="str">
        <f t="shared" si="62"/>
        <v/>
      </c>
      <c r="S97" s="77" t="str">
        <f t="shared" si="62"/>
        <v/>
      </c>
      <c r="T97" s="77" t="str">
        <f t="shared" si="62"/>
        <v/>
      </c>
      <c r="U97" s="77" t="str">
        <f t="shared" si="62"/>
        <v/>
      </c>
    </row>
    <row r="98" spans="1:21" x14ac:dyDescent="0.45">
      <c r="A98" s="24"/>
      <c r="B98" s="24"/>
      <c r="C98" s="24"/>
      <c r="D98" s="24"/>
      <c r="E98" s="24"/>
      <c r="F98" s="24"/>
      <c r="G98" s="24"/>
      <c r="H98" s="24"/>
      <c r="I98" s="24"/>
      <c r="J98" s="24"/>
      <c r="L98" s="37"/>
      <c r="N98" t="s">
        <v>157</v>
      </c>
      <c r="P98" s="78" t="e">
        <f t="shared" si="57"/>
        <v>#REF!</v>
      </c>
      <c r="Q98" s="78" t="e">
        <f t="shared" si="57"/>
        <v>#REF!</v>
      </c>
      <c r="R98" s="78" t="e">
        <f t="shared" si="57"/>
        <v>#REF!</v>
      </c>
      <c r="S98" s="78" t="e">
        <f t="shared" si="57"/>
        <v>#REF!</v>
      </c>
      <c r="T98" s="78" t="e">
        <f t="shared" si="57"/>
        <v>#REF!</v>
      </c>
      <c r="U98" s="78" t="e">
        <f t="shared" si="57"/>
        <v>#REF!</v>
      </c>
    </row>
    <row r="99" spans="1:21" x14ac:dyDescent="0.45">
      <c r="A99" s="24"/>
      <c r="B99" s="24"/>
      <c r="C99" s="24"/>
      <c r="D99" s="24"/>
      <c r="E99" s="24"/>
      <c r="F99" s="24"/>
      <c r="G99" s="24"/>
      <c r="H99" s="24"/>
      <c r="I99" s="24"/>
      <c r="J99" s="24"/>
      <c r="L99" s="37"/>
      <c r="N99" s="36"/>
      <c r="O99" s="36" t="s">
        <v>139</v>
      </c>
      <c r="P99" s="120" t="str">
        <f>IFERROR(IF(P98&lt;0,(P98-#REF!)/ABS(#REF!),(P98-#REF!)/(#REF!)),"")</f>
        <v/>
      </c>
      <c r="Q99" s="120" t="str">
        <f t="shared" ref="Q99:U99" si="63">IFERROR(IF(Q98&lt;0,(Q98-P98)/ABS(P98),(Q98-P98)/(P98)),"")</f>
        <v/>
      </c>
      <c r="R99" s="120" t="str">
        <f t="shared" si="63"/>
        <v/>
      </c>
      <c r="S99" s="120" t="str">
        <f t="shared" si="63"/>
        <v/>
      </c>
      <c r="T99" s="120" t="str">
        <f t="shared" si="63"/>
        <v/>
      </c>
      <c r="U99" s="120" t="str">
        <f t="shared" si="63"/>
        <v/>
      </c>
    </row>
    <row r="100" spans="1:21" x14ac:dyDescent="0.45">
      <c r="A100" s="24"/>
      <c r="B100" s="24"/>
      <c r="C100" s="24"/>
      <c r="D100" s="24"/>
      <c r="E100" s="24"/>
      <c r="F100" s="24"/>
      <c r="G100" s="24"/>
      <c r="H100" s="24"/>
      <c r="I100" s="24"/>
      <c r="J100" s="24"/>
      <c r="L100" s="37"/>
    </row>
    <row r="101" spans="1:21" x14ac:dyDescent="0.45">
      <c r="A101" s="24"/>
      <c r="B101" s="24"/>
      <c r="C101" s="24"/>
      <c r="D101" s="24"/>
      <c r="E101" s="24"/>
      <c r="F101" s="24"/>
      <c r="G101" s="24"/>
      <c r="H101" s="24"/>
      <c r="I101" s="24"/>
      <c r="J101" s="24"/>
      <c r="L101" s="37"/>
    </row>
    <row r="102" spans="1:21" x14ac:dyDescent="0.45">
      <c r="A102" s="24"/>
      <c r="B102" s="24"/>
      <c r="C102" s="24"/>
      <c r="D102" s="24"/>
      <c r="E102" s="24"/>
      <c r="F102" s="24"/>
      <c r="G102" s="24"/>
      <c r="H102" s="24"/>
      <c r="I102" s="24"/>
      <c r="J102" s="24"/>
      <c r="L102" s="37"/>
      <c r="M102" s="408" t="s">
        <v>159</v>
      </c>
      <c r="N102" s="408"/>
      <c r="O102" s="408"/>
      <c r="P102" s="408"/>
      <c r="Q102" s="408"/>
      <c r="R102" s="408"/>
      <c r="S102" s="408"/>
      <c r="T102" s="408"/>
      <c r="U102" s="408"/>
    </row>
    <row r="103" spans="1:21" x14ac:dyDescent="0.45">
      <c r="A103" s="24"/>
      <c r="B103" s="24"/>
      <c r="C103" s="24"/>
      <c r="D103" s="24"/>
      <c r="E103" s="24"/>
      <c r="F103" s="24"/>
      <c r="G103" s="24"/>
      <c r="H103" s="24"/>
      <c r="I103" s="24"/>
      <c r="J103" s="24"/>
      <c r="L103" s="37"/>
      <c r="M103" s="26" t="s">
        <v>160</v>
      </c>
    </row>
    <row r="104" spans="1:21" x14ac:dyDescent="0.45">
      <c r="A104" s="24"/>
      <c r="B104" s="24"/>
      <c r="C104" s="24"/>
      <c r="D104" s="24"/>
      <c r="E104" s="24"/>
      <c r="F104" s="24"/>
      <c r="G104" s="24"/>
      <c r="H104" s="24"/>
      <c r="I104" s="24"/>
      <c r="J104" s="24"/>
      <c r="L104" s="37"/>
      <c r="N104" t="s">
        <v>138</v>
      </c>
      <c r="P104" s="291">
        <f>+P6+P22</f>
        <v>0</v>
      </c>
      <c r="Q104" s="291">
        <f t="shared" ref="Q104:U104" si="64">+Q6+Q22</f>
        <v>0</v>
      </c>
      <c r="R104" s="291">
        <f t="shared" si="64"/>
        <v>0</v>
      </c>
      <c r="S104" s="291">
        <f t="shared" si="64"/>
        <v>0</v>
      </c>
      <c r="T104" s="291">
        <f t="shared" si="64"/>
        <v>0</v>
      </c>
      <c r="U104" s="291">
        <f t="shared" si="64"/>
        <v>0</v>
      </c>
    </row>
    <row r="105" spans="1:21" x14ac:dyDescent="0.45">
      <c r="A105" s="24"/>
      <c r="B105" s="24"/>
      <c r="C105" s="24"/>
      <c r="D105" s="24"/>
      <c r="E105" s="24"/>
      <c r="F105" s="24"/>
      <c r="G105" s="24"/>
      <c r="H105" s="24"/>
      <c r="I105" s="24"/>
      <c r="J105" s="24"/>
      <c r="L105" s="37"/>
      <c r="N105" s="42"/>
      <c r="O105" s="42" t="s">
        <v>139</v>
      </c>
      <c r="P105" s="77" t="str">
        <f>IFERROR((P104-#REF!)/#REF!,"")</f>
        <v/>
      </c>
      <c r="Q105" s="77" t="str">
        <f t="shared" ref="Q105:U105" si="65">IFERROR((Q104-P104)/P104,"")</f>
        <v/>
      </c>
      <c r="R105" s="77" t="str">
        <f t="shared" si="65"/>
        <v/>
      </c>
      <c r="S105" s="77" t="str">
        <f t="shared" si="65"/>
        <v/>
      </c>
      <c r="T105" s="77" t="str">
        <f t="shared" si="65"/>
        <v/>
      </c>
      <c r="U105" s="77" t="str">
        <f t="shared" si="65"/>
        <v/>
      </c>
    </row>
    <row r="106" spans="1:21" x14ac:dyDescent="0.45">
      <c r="A106" s="24"/>
      <c r="B106" s="24"/>
      <c r="C106" s="24"/>
      <c r="D106" s="24"/>
      <c r="E106" s="24"/>
      <c r="F106" s="24"/>
      <c r="G106" s="24"/>
      <c r="H106" s="24"/>
      <c r="I106" s="24"/>
      <c r="J106" s="24"/>
      <c r="L106" s="37"/>
      <c r="N106" t="s">
        <v>141</v>
      </c>
      <c r="P106" s="291">
        <f>+P8+P24</f>
        <v>0</v>
      </c>
      <c r="Q106" s="291">
        <f t="shared" ref="Q106:U106" si="66">+Q8+Q24</f>
        <v>0</v>
      </c>
      <c r="R106" s="291">
        <f t="shared" si="66"/>
        <v>0</v>
      </c>
      <c r="S106" s="291">
        <f t="shared" si="66"/>
        <v>0</v>
      </c>
      <c r="T106" s="291">
        <f t="shared" si="66"/>
        <v>0</v>
      </c>
      <c r="U106" s="291">
        <f t="shared" si="66"/>
        <v>0</v>
      </c>
    </row>
    <row r="107" spans="1:21" x14ac:dyDescent="0.45">
      <c r="A107" s="24"/>
      <c r="B107" s="24"/>
      <c r="C107" s="24"/>
      <c r="D107" s="24"/>
      <c r="E107" s="24"/>
      <c r="F107" s="24"/>
      <c r="G107" s="24"/>
      <c r="H107" s="24"/>
      <c r="I107" s="24"/>
      <c r="J107" s="24"/>
      <c r="L107" s="37"/>
      <c r="N107" s="42"/>
      <c r="O107" s="42" t="s">
        <v>139</v>
      </c>
      <c r="P107" s="77" t="str">
        <f>IFERROR((P106-#REF!)/#REF!,"")</f>
        <v/>
      </c>
      <c r="Q107" s="77" t="str">
        <f t="shared" ref="Q107:U107" si="67">IFERROR((Q106-P106)/P106,"")</f>
        <v/>
      </c>
      <c r="R107" s="77" t="str">
        <f t="shared" si="67"/>
        <v/>
      </c>
      <c r="S107" s="77" t="str">
        <f t="shared" si="67"/>
        <v/>
      </c>
      <c r="T107" s="77" t="str">
        <f t="shared" si="67"/>
        <v/>
      </c>
      <c r="U107" s="77" t="str">
        <f t="shared" si="67"/>
        <v/>
      </c>
    </row>
    <row r="108" spans="1:21" x14ac:dyDescent="0.45">
      <c r="A108" s="24"/>
      <c r="B108" s="24"/>
      <c r="C108" s="24"/>
      <c r="D108" s="24"/>
      <c r="E108" s="24"/>
      <c r="F108" s="24"/>
      <c r="G108" s="24"/>
      <c r="H108" s="24"/>
      <c r="I108" s="24"/>
      <c r="J108" s="24"/>
      <c r="L108" s="37"/>
      <c r="N108" t="s">
        <v>143</v>
      </c>
      <c r="P108" s="78">
        <f t="shared" ref="P108:U108" si="68">+P104-P106</f>
        <v>0</v>
      </c>
      <c r="Q108" s="78">
        <f t="shared" si="68"/>
        <v>0</v>
      </c>
      <c r="R108" s="78">
        <f t="shared" si="68"/>
        <v>0</v>
      </c>
      <c r="S108" s="78">
        <f t="shared" si="68"/>
        <v>0</v>
      </c>
      <c r="T108" s="78">
        <f t="shared" si="68"/>
        <v>0</v>
      </c>
      <c r="U108" s="78">
        <f t="shared" si="68"/>
        <v>0</v>
      </c>
    </row>
    <row r="109" spans="1:21" x14ac:dyDescent="0.45">
      <c r="A109" s="24"/>
      <c r="B109" s="24"/>
      <c r="C109" s="24"/>
      <c r="D109" s="24"/>
      <c r="E109" s="24"/>
      <c r="F109" s="24"/>
      <c r="G109" s="24"/>
      <c r="H109" s="24"/>
      <c r="I109" s="24"/>
      <c r="J109" s="24"/>
      <c r="L109" s="37"/>
      <c r="N109" s="45"/>
      <c r="O109" s="45" t="s">
        <v>139</v>
      </c>
      <c r="P109" s="120" t="str">
        <f>IFERROR(IF(P108&lt;0,(P108-#REF!)/ABS(#REF!),(P108-#REF!)/(#REF!)),"")</f>
        <v/>
      </c>
      <c r="Q109" s="120" t="str">
        <f t="shared" ref="Q109:U109" si="69">IFERROR(IF(Q108&lt;0,(Q108-P108)/ABS(P108),(Q108-P108)/(P108)),"")</f>
        <v/>
      </c>
      <c r="R109" s="120" t="str">
        <f t="shared" si="69"/>
        <v/>
      </c>
      <c r="S109" s="120" t="str">
        <f t="shared" si="69"/>
        <v/>
      </c>
      <c r="T109" s="120" t="str">
        <f t="shared" si="69"/>
        <v/>
      </c>
      <c r="U109" s="120" t="str">
        <f t="shared" si="69"/>
        <v/>
      </c>
    </row>
    <row r="110" spans="1:21" x14ac:dyDescent="0.45">
      <c r="A110" s="24"/>
      <c r="B110" s="24"/>
      <c r="C110" s="24"/>
      <c r="D110" s="24"/>
      <c r="E110" s="24"/>
      <c r="F110" s="24"/>
      <c r="G110" s="24"/>
      <c r="H110" s="24"/>
      <c r="I110" s="24"/>
      <c r="J110" s="24"/>
      <c r="L110" s="37"/>
    </row>
    <row r="111" spans="1:21" x14ac:dyDescent="0.45">
      <c r="A111" s="24"/>
      <c r="B111" s="24"/>
      <c r="C111" s="24"/>
      <c r="D111" s="24"/>
      <c r="E111" s="24"/>
      <c r="F111" s="24"/>
      <c r="G111" s="24"/>
      <c r="H111" s="24"/>
      <c r="I111" s="24"/>
      <c r="J111" s="24"/>
      <c r="L111" s="37"/>
      <c r="M111" s="26" t="s">
        <v>161</v>
      </c>
    </row>
    <row r="112" spans="1:21" x14ac:dyDescent="0.45">
      <c r="A112" s="24"/>
      <c r="B112" s="24"/>
      <c r="C112" s="24"/>
      <c r="D112" s="24"/>
      <c r="E112" s="24"/>
      <c r="F112" s="24"/>
      <c r="G112" s="24"/>
      <c r="H112" s="24"/>
      <c r="I112" s="24"/>
      <c r="J112" s="24"/>
      <c r="L112" s="37"/>
      <c r="N112" t="s">
        <v>138</v>
      </c>
      <c r="P112" s="291" t="e">
        <f>+P14+P30+P46+P54</f>
        <v>#REF!</v>
      </c>
      <c r="Q112" s="291" t="e">
        <f t="shared" ref="Q112:U112" si="70">+Q14+Q30+Q46+Q54</f>
        <v>#REF!</v>
      </c>
      <c r="R112" s="291" t="e">
        <f t="shared" si="70"/>
        <v>#REF!</v>
      </c>
      <c r="S112" s="291" t="e">
        <f t="shared" si="70"/>
        <v>#REF!</v>
      </c>
      <c r="T112" s="291" t="e">
        <f t="shared" si="70"/>
        <v>#REF!</v>
      </c>
      <c r="U112" s="291" t="e">
        <f t="shared" si="70"/>
        <v>#REF!</v>
      </c>
    </row>
    <row r="113" spans="1:21" x14ac:dyDescent="0.45">
      <c r="A113" s="24"/>
      <c r="B113" s="24"/>
      <c r="C113" s="24"/>
      <c r="D113" s="24"/>
      <c r="E113" s="24"/>
      <c r="F113" s="24"/>
      <c r="G113" s="24"/>
      <c r="H113" s="24"/>
      <c r="I113" s="24"/>
      <c r="J113" s="24"/>
      <c r="L113" s="37"/>
      <c r="N113" s="42"/>
      <c r="O113" s="42" t="s">
        <v>139</v>
      </c>
      <c r="P113" s="77" t="str">
        <f>IFERROR((P112-#REF!)/#REF!,"")</f>
        <v/>
      </c>
      <c r="Q113" s="77" t="str">
        <f t="shared" ref="Q113:U113" si="71">IFERROR((Q112-P112)/P112,"")</f>
        <v/>
      </c>
      <c r="R113" s="77" t="str">
        <f t="shared" si="71"/>
        <v/>
      </c>
      <c r="S113" s="77" t="str">
        <f t="shared" si="71"/>
        <v/>
      </c>
      <c r="T113" s="77" t="str">
        <f t="shared" si="71"/>
        <v/>
      </c>
      <c r="U113" s="77" t="str">
        <f t="shared" si="71"/>
        <v/>
      </c>
    </row>
    <row r="114" spans="1:21" x14ac:dyDescent="0.45">
      <c r="A114" s="24"/>
      <c r="B114" s="24"/>
      <c r="C114" s="24"/>
      <c r="D114" s="24"/>
      <c r="E114" s="24"/>
      <c r="F114" s="24"/>
      <c r="G114" s="24"/>
      <c r="H114" s="24"/>
      <c r="I114" s="24"/>
      <c r="J114" s="24"/>
      <c r="L114" s="37"/>
      <c r="N114" t="s">
        <v>141</v>
      </c>
      <c r="P114" s="291" t="e">
        <f>+P32+P48+P56</f>
        <v>#REF!</v>
      </c>
      <c r="Q114" s="291" t="e">
        <f t="shared" ref="Q114:U114" si="72">+Q32+Q48+Q56</f>
        <v>#REF!</v>
      </c>
      <c r="R114" s="291" t="e">
        <f t="shared" si="72"/>
        <v>#REF!</v>
      </c>
      <c r="S114" s="291" t="e">
        <f t="shared" si="72"/>
        <v>#REF!</v>
      </c>
      <c r="T114" s="291" t="e">
        <f t="shared" si="72"/>
        <v>#REF!</v>
      </c>
      <c r="U114" s="291" t="e">
        <f t="shared" si="72"/>
        <v>#REF!</v>
      </c>
    </row>
    <row r="115" spans="1:21" x14ac:dyDescent="0.45">
      <c r="A115" s="24"/>
      <c r="B115" s="24"/>
      <c r="C115" s="24"/>
      <c r="D115" s="24"/>
      <c r="E115" s="24"/>
      <c r="F115" s="24"/>
      <c r="G115" s="24"/>
      <c r="H115" s="24"/>
      <c r="I115" s="24"/>
      <c r="J115" s="24"/>
      <c r="L115" s="37"/>
      <c r="N115" s="42"/>
      <c r="O115" s="42" t="s">
        <v>139</v>
      </c>
      <c r="P115" s="77" t="str">
        <f>IFERROR((P114-#REF!)/#REF!,"")</f>
        <v/>
      </c>
      <c r="Q115" s="77" t="str">
        <f t="shared" ref="Q115:U115" si="73">IFERROR((Q114-P114)/P114,"")</f>
        <v/>
      </c>
      <c r="R115" s="77" t="str">
        <f t="shared" si="73"/>
        <v/>
      </c>
      <c r="S115" s="77" t="str">
        <f t="shared" si="73"/>
        <v/>
      </c>
      <c r="T115" s="77" t="str">
        <f t="shared" si="73"/>
        <v/>
      </c>
      <c r="U115" s="77" t="str">
        <f t="shared" si="73"/>
        <v/>
      </c>
    </row>
    <row r="116" spans="1:21" x14ac:dyDescent="0.45">
      <c r="A116" s="24"/>
      <c r="B116" s="24"/>
      <c r="C116" s="24"/>
      <c r="D116" s="24"/>
      <c r="E116" s="24"/>
      <c r="F116" s="24"/>
      <c r="G116" s="24"/>
      <c r="H116" s="24"/>
      <c r="I116" s="24"/>
      <c r="J116" s="24"/>
      <c r="L116" s="37"/>
      <c r="N116" t="s">
        <v>143</v>
      </c>
      <c r="P116" s="78" t="e">
        <f t="shared" ref="P116:U116" si="74">+P112-P114</f>
        <v>#REF!</v>
      </c>
      <c r="Q116" s="78" t="e">
        <f t="shared" si="74"/>
        <v>#REF!</v>
      </c>
      <c r="R116" s="78" t="e">
        <f t="shared" si="74"/>
        <v>#REF!</v>
      </c>
      <c r="S116" s="78" t="e">
        <f t="shared" si="74"/>
        <v>#REF!</v>
      </c>
      <c r="T116" s="78" t="e">
        <f t="shared" si="74"/>
        <v>#REF!</v>
      </c>
      <c r="U116" s="78" t="e">
        <f t="shared" si="74"/>
        <v>#REF!</v>
      </c>
    </row>
    <row r="117" spans="1:21" x14ac:dyDescent="0.45">
      <c r="A117" s="24"/>
      <c r="B117" s="24"/>
      <c r="C117" s="24"/>
      <c r="D117" s="24"/>
      <c r="E117" s="24"/>
      <c r="F117" s="24"/>
      <c r="G117" s="24"/>
      <c r="H117" s="24"/>
      <c r="I117" s="24"/>
      <c r="J117" s="24"/>
      <c r="L117" s="37"/>
      <c r="N117" s="45"/>
      <c r="O117" s="45" t="s">
        <v>139</v>
      </c>
      <c r="P117" s="77" t="str">
        <f>IFERROR((P116-#REF!)/#REF!,"")</f>
        <v/>
      </c>
      <c r="Q117" s="77" t="str">
        <f t="shared" ref="Q117:U117" si="75">IFERROR((Q116-P116)/P116,"")</f>
        <v/>
      </c>
      <c r="R117" s="77" t="str">
        <f t="shared" si="75"/>
        <v/>
      </c>
      <c r="S117" s="77" t="str">
        <f t="shared" si="75"/>
        <v/>
      </c>
      <c r="T117" s="77" t="str">
        <f t="shared" si="75"/>
        <v/>
      </c>
      <c r="U117" s="77" t="str">
        <f t="shared" si="75"/>
        <v/>
      </c>
    </row>
    <row r="118" spans="1:21" x14ac:dyDescent="0.45">
      <c r="A118" s="24"/>
      <c r="B118" s="24"/>
      <c r="C118" s="24"/>
      <c r="D118" s="24"/>
      <c r="E118" s="24"/>
      <c r="F118" s="24"/>
      <c r="G118" s="24"/>
      <c r="H118" s="24"/>
      <c r="I118" s="24"/>
      <c r="J118" s="24"/>
      <c r="L118" s="37"/>
    </row>
    <row r="119" spans="1:21" x14ac:dyDescent="0.45">
      <c r="A119" s="24"/>
      <c r="B119" s="24"/>
      <c r="C119" s="24"/>
      <c r="D119" s="24"/>
      <c r="E119" s="24"/>
      <c r="F119" s="24"/>
      <c r="G119" s="24"/>
      <c r="H119" s="24"/>
      <c r="I119" s="24"/>
      <c r="J119" s="24"/>
      <c r="L119" s="37"/>
      <c r="M119" s="26" t="s">
        <v>162</v>
      </c>
    </row>
    <row r="120" spans="1:21" x14ac:dyDescent="0.45">
      <c r="L120" s="37"/>
      <c r="N120" t="s">
        <v>138</v>
      </c>
      <c r="P120" s="291" t="e">
        <f>+P62</f>
        <v>#REF!</v>
      </c>
      <c r="Q120" s="291" t="e">
        <f t="shared" ref="Q120:U120" si="76">+Q62</f>
        <v>#REF!</v>
      </c>
      <c r="R120" s="291" t="e">
        <f t="shared" si="76"/>
        <v>#REF!</v>
      </c>
      <c r="S120" s="291" t="e">
        <f t="shared" si="76"/>
        <v>#REF!</v>
      </c>
      <c r="T120" s="291" t="e">
        <f t="shared" si="76"/>
        <v>#REF!</v>
      </c>
      <c r="U120" s="291" t="e">
        <f t="shared" si="76"/>
        <v>#REF!</v>
      </c>
    </row>
    <row r="121" spans="1:21" x14ac:dyDescent="0.45">
      <c r="L121" s="37"/>
      <c r="N121" s="42"/>
      <c r="O121" s="42" t="s">
        <v>139</v>
      </c>
      <c r="P121" s="77" t="str">
        <f>IFERROR((P120-#REF!)/#REF!,"")</f>
        <v/>
      </c>
      <c r="Q121" s="77" t="str">
        <f t="shared" ref="Q121:U121" si="77">IFERROR((Q120-P120)/P120,"")</f>
        <v/>
      </c>
      <c r="R121" s="77" t="str">
        <f t="shared" si="77"/>
        <v/>
      </c>
      <c r="S121" s="77" t="str">
        <f t="shared" si="77"/>
        <v/>
      </c>
      <c r="T121" s="77" t="str">
        <f t="shared" si="77"/>
        <v/>
      </c>
      <c r="U121" s="77" t="str">
        <f t="shared" si="77"/>
        <v/>
      </c>
    </row>
    <row r="122" spans="1:21" x14ac:dyDescent="0.45">
      <c r="L122" s="37"/>
      <c r="N122" t="s">
        <v>141</v>
      </c>
      <c r="P122" s="291" t="e">
        <f>+P64</f>
        <v>#REF!</v>
      </c>
      <c r="Q122" s="291" t="e">
        <f t="shared" ref="Q122:U122" si="78">+Q64</f>
        <v>#REF!</v>
      </c>
      <c r="R122" s="291" t="e">
        <f t="shared" si="78"/>
        <v>#REF!</v>
      </c>
      <c r="S122" s="291" t="e">
        <f t="shared" si="78"/>
        <v>#REF!</v>
      </c>
      <c r="T122" s="291" t="e">
        <f t="shared" si="78"/>
        <v>#REF!</v>
      </c>
      <c r="U122" s="291" t="e">
        <f t="shared" si="78"/>
        <v>#REF!</v>
      </c>
    </row>
    <row r="123" spans="1:21" x14ac:dyDescent="0.45">
      <c r="L123" s="37"/>
      <c r="N123" s="42"/>
      <c r="O123" s="42" t="s">
        <v>139</v>
      </c>
      <c r="P123" s="77" t="str">
        <f>IFERROR((P122-#REF!)/#REF!,"")</f>
        <v/>
      </c>
      <c r="Q123" s="77" t="str">
        <f t="shared" ref="Q123:U123" si="79">IFERROR((Q122-P122)/P122,"")</f>
        <v/>
      </c>
      <c r="R123" s="77" t="str">
        <f t="shared" si="79"/>
        <v/>
      </c>
      <c r="S123" s="77" t="str">
        <f t="shared" si="79"/>
        <v/>
      </c>
      <c r="T123" s="77" t="str">
        <f t="shared" si="79"/>
        <v/>
      </c>
      <c r="U123" s="77" t="str">
        <f t="shared" si="79"/>
        <v/>
      </c>
    </row>
    <row r="124" spans="1:21" x14ac:dyDescent="0.45">
      <c r="L124" s="37"/>
      <c r="N124" t="s">
        <v>143</v>
      </c>
      <c r="P124" s="78" t="e">
        <f>+P120-P122</f>
        <v>#REF!</v>
      </c>
      <c r="Q124" s="78" t="e">
        <f t="shared" ref="Q124:U124" si="80">+Q120-Q122</f>
        <v>#REF!</v>
      </c>
      <c r="R124" s="78" t="e">
        <f t="shared" si="80"/>
        <v>#REF!</v>
      </c>
      <c r="S124" s="78" t="e">
        <f t="shared" si="80"/>
        <v>#REF!</v>
      </c>
      <c r="T124" s="78" t="e">
        <f t="shared" si="80"/>
        <v>#REF!</v>
      </c>
      <c r="U124" s="78" t="e">
        <f t="shared" si="80"/>
        <v>#REF!</v>
      </c>
    </row>
    <row r="125" spans="1:21" x14ac:dyDescent="0.45">
      <c r="L125" s="37"/>
      <c r="N125" s="45"/>
      <c r="O125" s="45" t="s">
        <v>139</v>
      </c>
      <c r="P125" s="120" t="str">
        <f>IFERROR(IF(P124&lt;0,(P124-#REF!)/ABS(#REF!),(P124-#REF!)/(#REF!)),"")</f>
        <v/>
      </c>
      <c r="Q125" s="120" t="str">
        <f t="shared" ref="Q125:U125" si="81">IFERROR(IF(Q124&lt;0,(Q124-P124)/ABS(P124),(Q124-P124)/(P124)),"")</f>
        <v/>
      </c>
      <c r="R125" s="120" t="str">
        <f t="shared" si="81"/>
        <v/>
      </c>
      <c r="S125" s="120" t="str">
        <f t="shared" si="81"/>
        <v/>
      </c>
      <c r="T125" s="120" t="str">
        <f t="shared" si="81"/>
        <v/>
      </c>
      <c r="U125" s="120" t="str">
        <f t="shared" si="81"/>
        <v/>
      </c>
    </row>
    <row r="126" spans="1:21" x14ac:dyDescent="0.45">
      <c r="L126" s="37"/>
    </row>
    <row r="127" spans="1:21" x14ac:dyDescent="0.45">
      <c r="L127" s="37"/>
      <c r="M127" s="26" t="s">
        <v>163</v>
      </c>
    </row>
    <row r="128" spans="1:21" x14ac:dyDescent="0.45">
      <c r="L128" s="37"/>
      <c r="N128" t="s">
        <v>138</v>
      </c>
      <c r="P128" s="291">
        <f>+P70</f>
        <v>0</v>
      </c>
      <c r="Q128" s="291">
        <f t="shared" ref="Q128:U128" si="82">+Q70</f>
        <v>0</v>
      </c>
      <c r="R128" s="291">
        <f t="shared" si="82"/>
        <v>0</v>
      </c>
      <c r="S128" s="291">
        <f t="shared" si="82"/>
        <v>0</v>
      </c>
      <c r="T128" s="291">
        <f t="shared" si="82"/>
        <v>0</v>
      </c>
      <c r="U128" s="291">
        <f t="shared" si="82"/>
        <v>0</v>
      </c>
    </row>
    <row r="129" spans="12:21" x14ac:dyDescent="0.45">
      <c r="L129" s="37"/>
      <c r="N129" s="42"/>
      <c r="O129" s="42" t="s">
        <v>139</v>
      </c>
      <c r="P129" s="77" t="str">
        <f>IFERROR((P128-#REF!)/#REF!,"")</f>
        <v/>
      </c>
      <c r="Q129" s="77" t="str">
        <f t="shared" ref="Q129:U129" si="83">IFERROR((Q128-P128)/P128,"")</f>
        <v/>
      </c>
      <c r="R129" s="77" t="str">
        <f t="shared" si="83"/>
        <v/>
      </c>
      <c r="S129" s="77" t="str">
        <f t="shared" si="83"/>
        <v/>
      </c>
      <c r="T129" s="77" t="str">
        <f t="shared" si="83"/>
        <v/>
      </c>
      <c r="U129" s="77" t="str">
        <f t="shared" si="83"/>
        <v/>
      </c>
    </row>
    <row r="130" spans="12:21" x14ac:dyDescent="0.45">
      <c r="L130" s="37"/>
      <c r="N130" t="s">
        <v>141</v>
      </c>
      <c r="P130" s="291">
        <f>+P72</f>
        <v>0</v>
      </c>
      <c r="Q130" s="291">
        <f t="shared" ref="Q130:U130" si="84">+Q72</f>
        <v>0</v>
      </c>
      <c r="R130" s="291">
        <f t="shared" si="84"/>
        <v>0</v>
      </c>
      <c r="S130" s="291">
        <f t="shared" si="84"/>
        <v>0</v>
      </c>
      <c r="T130" s="291">
        <f t="shared" si="84"/>
        <v>0</v>
      </c>
      <c r="U130" s="291">
        <f t="shared" si="84"/>
        <v>0</v>
      </c>
    </row>
    <row r="131" spans="12:21" x14ac:dyDescent="0.45">
      <c r="L131" s="37"/>
      <c r="N131" s="42"/>
      <c r="O131" s="42" t="s">
        <v>139</v>
      </c>
      <c r="P131" s="77" t="str">
        <f>IFERROR((P130-#REF!)/#REF!,"")</f>
        <v/>
      </c>
      <c r="Q131" s="77" t="str">
        <f t="shared" ref="Q131:U131" si="85">IFERROR((Q130-P130)/P130,"")</f>
        <v/>
      </c>
      <c r="R131" s="77" t="str">
        <f t="shared" si="85"/>
        <v/>
      </c>
      <c r="S131" s="77" t="str">
        <f t="shared" si="85"/>
        <v/>
      </c>
      <c r="T131" s="77" t="str">
        <f t="shared" si="85"/>
        <v/>
      </c>
      <c r="U131" s="77" t="str">
        <f t="shared" si="85"/>
        <v/>
      </c>
    </row>
    <row r="132" spans="12:21" x14ac:dyDescent="0.45">
      <c r="L132" s="37"/>
      <c r="N132" t="s">
        <v>143</v>
      </c>
      <c r="P132" s="78">
        <f t="shared" ref="P132:U132" si="86">+P128-P130</f>
        <v>0</v>
      </c>
      <c r="Q132" s="78">
        <f t="shared" si="86"/>
        <v>0</v>
      </c>
      <c r="R132" s="78">
        <f t="shared" si="86"/>
        <v>0</v>
      </c>
      <c r="S132" s="78">
        <f t="shared" si="86"/>
        <v>0</v>
      </c>
      <c r="T132" s="78">
        <f t="shared" si="86"/>
        <v>0</v>
      </c>
      <c r="U132" s="78">
        <f t="shared" si="86"/>
        <v>0</v>
      </c>
    </row>
    <row r="133" spans="12:21" x14ac:dyDescent="0.45">
      <c r="L133" s="37"/>
      <c r="N133" s="45"/>
      <c r="O133" s="45" t="s">
        <v>139</v>
      </c>
      <c r="P133" s="120" t="str">
        <f>IFERROR(IF(P132&lt;0,(P132-#REF!)/ABS(#REF!),(P132-#REF!)/(#REF!)),"")</f>
        <v/>
      </c>
      <c r="Q133" s="120" t="str">
        <f t="shared" ref="Q133:U133" si="87">IFERROR(IF(Q132&lt;0,(Q132-P132)/ABS(P132),(Q132-P132)/(P132)),"")</f>
        <v/>
      </c>
      <c r="R133" s="120" t="str">
        <f t="shared" si="87"/>
        <v/>
      </c>
      <c r="S133" s="120" t="str">
        <f t="shared" si="87"/>
        <v/>
      </c>
      <c r="T133" s="120" t="str">
        <f t="shared" si="87"/>
        <v/>
      </c>
      <c r="U133" s="120" t="str">
        <f t="shared" si="87"/>
        <v/>
      </c>
    </row>
    <row r="134" spans="12:21" x14ac:dyDescent="0.45">
      <c r="L134" s="37"/>
    </row>
    <row r="135" spans="12:21" x14ac:dyDescent="0.45">
      <c r="L135" s="37"/>
      <c r="M135" s="26" t="s">
        <v>64</v>
      </c>
    </row>
    <row r="136" spans="12:21" x14ac:dyDescent="0.45">
      <c r="L136" s="37"/>
      <c r="N136" t="s">
        <v>138</v>
      </c>
      <c r="P136" s="291">
        <f>+P78</f>
        <v>0</v>
      </c>
      <c r="Q136" s="291">
        <f t="shared" ref="Q136:U136" si="88">+Q78</f>
        <v>0</v>
      </c>
      <c r="R136" s="291">
        <f t="shared" si="88"/>
        <v>0</v>
      </c>
      <c r="S136" s="291">
        <f t="shared" si="88"/>
        <v>0</v>
      </c>
      <c r="T136" s="291">
        <f t="shared" si="88"/>
        <v>0</v>
      </c>
      <c r="U136" s="291">
        <f t="shared" si="88"/>
        <v>0</v>
      </c>
    </row>
    <row r="137" spans="12:21" x14ac:dyDescent="0.45">
      <c r="L137" s="37"/>
      <c r="N137" s="42"/>
      <c r="O137" s="42" t="s">
        <v>139</v>
      </c>
      <c r="P137" s="77" t="str">
        <f>IFERROR((P136-#REF!)/#REF!,"")</f>
        <v/>
      </c>
      <c r="Q137" s="77" t="str">
        <f t="shared" ref="Q137:U137" si="89">IFERROR((Q136-P136)/P136,"")</f>
        <v/>
      </c>
      <c r="R137" s="77" t="str">
        <f t="shared" si="89"/>
        <v/>
      </c>
      <c r="S137" s="77" t="str">
        <f t="shared" si="89"/>
        <v/>
      </c>
      <c r="T137" s="77" t="str">
        <f t="shared" si="89"/>
        <v/>
      </c>
      <c r="U137" s="77" t="str">
        <f t="shared" si="89"/>
        <v/>
      </c>
    </row>
    <row r="138" spans="12:21" x14ac:dyDescent="0.45">
      <c r="L138" s="37"/>
      <c r="N138" t="s">
        <v>141</v>
      </c>
      <c r="P138" s="291">
        <f>+P80</f>
        <v>0</v>
      </c>
      <c r="Q138" s="291">
        <f t="shared" ref="Q138:U138" si="90">+Q80</f>
        <v>0</v>
      </c>
      <c r="R138" s="291">
        <f t="shared" si="90"/>
        <v>0</v>
      </c>
      <c r="S138" s="291">
        <f t="shared" si="90"/>
        <v>0</v>
      </c>
      <c r="T138" s="291">
        <f t="shared" si="90"/>
        <v>0</v>
      </c>
      <c r="U138" s="291">
        <f t="shared" si="90"/>
        <v>0</v>
      </c>
    </row>
    <row r="139" spans="12:21" x14ac:dyDescent="0.45">
      <c r="L139" s="37"/>
      <c r="N139" s="42"/>
      <c r="O139" s="42" t="s">
        <v>139</v>
      </c>
      <c r="P139" s="77" t="str">
        <f>IFERROR((P138-#REF!)/#REF!,"")</f>
        <v/>
      </c>
      <c r="Q139" s="77" t="str">
        <f t="shared" ref="Q139:U139" si="91">IFERROR((Q138-P138)/P138,"")</f>
        <v/>
      </c>
      <c r="R139" s="77" t="str">
        <f t="shared" si="91"/>
        <v/>
      </c>
      <c r="S139" s="77" t="str">
        <f t="shared" si="91"/>
        <v/>
      </c>
      <c r="T139" s="77" t="str">
        <f t="shared" si="91"/>
        <v/>
      </c>
      <c r="U139" s="77" t="str">
        <f t="shared" si="91"/>
        <v/>
      </c>
    </row>
    <row r="140" spans="12:21" x14ac:dyDescent="0.45">
      <c r="L140" s="37"/>
      <c r="N140" t="s">
        <v>143</v>
      </c>
      <c r="P140" s="78">
        <f t="shared" ref="P140:U140" si="92">+P136-P138</f>
        <v>0</v>
      </c>
      <c r="Q140" s="78">
        <f t="shared" si="92"/>
        <v>0</v>
      </c>
      <c r="R140" s="78">
        <f t="shared" si="92"/>
        <v>0</v>
      </c>
      <c r="S140" s="78">
        <f t="shared" si="92"/>
        <v>0</v>
      </c>
      <c r="T140" s="78">
        <f t="shared" si="92"/>
        <v>0</v>
      </c>
      <c r="U140" s="78">
        <f t="shared" si="92"/>
        <v>0</v>
      </c>
    </row>
    <row r="141" spans="12:21" x14ac:dyDescent="0.45">
      <c r="L141" s="37"/>
      <c r="N141" s="45"/>
      <c r="O141" s="45" t="s">
        <v>139</v>
      </c>
      <c r="P141" s="120" t="str">
        <f>IFERROR(IF(P140&lt;0,(P140-#REF!)/ABS(#REF!),(P140-#REF!)/(#REF!)),"")</f>
        <v/>
      </c>
      <c r="Q141" s="120" t="str">
        <f t="shared" ref="Q141:U141" si="93">IFERROR(IF(Q140&lt;0,(Q140-P140)/ABS(P140),(Q140-P140)/(P140)),"")</f>
        <v/>
      </c>
      <c r="R141" s="120" t="str">
        <f t="shared" si="93"/>
        <v/>
      </c>
      <c r="S141" s="120" t="str">
        <f t="shared" si="93"/>
        <v/>
      </c>
      <c r="T141" s="120" t="str">
        <f t="shared" si="93"/>
        <v/>
      </c>
      <c r="U141" s="120" t="str">
        <f t="shared" si="93"/>
        <v/>
      </c>
    </row>
    <row r="142" spans="12:21" x14ac:dyDescent="0.45">
      <c r="L142" s="37"/>
    </row>
    <row r="143" spans="12:21" x14ac:dyDescent="0.45">
      <c r="L143" s="37"/>
      <c r="M143" s="26" t="s">
        <v>62</v>
      </c>
    </row>
    <row r="144" spans="12:21" x14ac:dyDescent="0.45">
      <c r="L144" s="37"/>
      <c r="N144" t="s">
        <v>138</v>
      </c>
      <c r="P144" s="291">
        <f>+P38</f>
        <v>0</v>
      </c>
      <c r="Q144" s="291">
        <f t="shared" ref="Q144:U144" si="94">+Q38</f>
        <v>0</v>
      </c>
      <c r="R144" s="291">
        <f t="shared" si="94"/>
        <v>0</v>
      </c>
      <c r="S144" s="291">
        <f t="shared" si="94"/>
        <v>0</v>
      </c>
      <c r="T144" s="291">
        <f t="shared" si="94"/>
        <v>0</v>
      </c>
      <c r="U144" s="291">
        <f t="shared" si="94"/>
        <v>0</v>
      </c>
    </row>
    <row r="145" spans="12:21" x14ac:dyDescent="0.45">
      <c r="L145" s="37"/>
      <c r="N145" s="42"/>
      <c r="O145" s="42" t="s">
        <v>139</v>
      </c>
      <c r="P145" s="77" t="str">
        <f>IFERROR((P144-#REF!)/#REF!,"")</f>
        <v/>
      </c>
      <c r="Q145" s="77" t="str">
        <f t="shared" ref="Q145:U145" si="95">IFERROR((Q144-P144)/P144,"")</f>
        <v/>
      </c>
      <c r="R145" s="77" t="str">
        <f t="shared" si="95"/>
        <v/>
      </c>
      <c r="S145" s="77" t="str">
        <f t="shared" si="95"/>
        <v/>
      </c>
      <c r="T145" s="77" t="str">
        <f t="shared" si="95"/>
        <v/>
      </c>
      <c r="U145" s="77" t="str">
        <f t="shared" si="95"/>
        <v/>
      </c>
    </row>
    <row r="146" spans="12:21" x14ac:dyDescent="0.45">
      <c r="L146" s="37"/>
      <c r="N146" t="s">
        <v>141</v>
      </c>
      <c r="P146" s="291">
        <f>+P40</f>
        <v>0</v>
      </c>
      <c r="Q146" s="291">
        <f t="shared" ref="Q146:U146" si="96">+Q40</f>
        <v>0</v>
      </c>
      <c r="R146" s="291">
        <f t="shared" si="96"/>
        <v>0</v>
      </c>
      <c r="S146" s="291">
        <f t="shared" si="96"/>
        <v>0</v>
      </c>
      <c r="T146" s="291">
        <f t="shared" si="96"/>
        <v>0</v>
      </c>
      <c r="U146" s="291">
        <f t="shared" si="96"/>
        <v>0</v>
      </c>
    </row>
    <row r="147" spans="12:21" x14ac:dyDescent="0.45">
      <c r="L147" s="37"/>
      <c r="N147" s="42"/>
      <c r="O147" s="42" t="s">
        <v>139</v>
      </c>
      <c r="P147" s="77" t="str">
        <f>IFERROR((P146-#REF!)/#REF!,"")</f>
        <v/>
      </c>
      <c r="Q147" s="77" t="str">
        <f t="shared" ref="Q147:U147" si="97">IFERROR((Q146-P146)/P146,"")</f>
        <v/>
      </c>
      <c r="R147" s="77" t="str">
        <f t="shared" si="97"/>
        <v/>
      </c>
      <c r="S147" s="77" t="str">
        <f t="shared" si="97"/>
        <v/>
      </c>
      <c r="T147" s="77" t="str">
        <f t="shared" si="97"/>
        <v/>
      </c>
      <c r="U147" s="77" t="str">
        <f t="shared" si="97"/>
        <v/>
      </c>
    </row>
    <row r="148" spans="12:21" x14ac:dyDescent="0.45">
      <c r="L148" s="37"/>
      <c r="N148" t="s">
        <v>143</v>
      </c>
      <c r="P148" s="78">
        <f t="shared" ref="P148:U148" si="98">+P144-P146</f>
        <v>0</v>
      </c>
      <c r="Q148" s="78">
        <f t="shared" si="98"/>
        <v>0</v>
      </c>
      <c r="R148" s="78">
        <f t="shared" si="98"/>
        <v>0</v>
      </c>
      <c r="S148" s="78">
        <f t="shared" si="98"/>
        <v>0</v>
      </c>
      <c r="T148" s="78">
        <f t="shared" si="98"/>
        <v>0</v>
      </c>
      <c r="U148" s="78">
        <f t="shared" si="98"/>
        <v>0</v>
      </c>
    </row>
    <row r="149" spans="12:21" x14ac:dyDescent="0.45">
      <c r="N149" s="45"/>
      <c r="O149" s="45" t="s">
        <v>139</v>
      </c>
      <c r="P149" s="120" t="str">
        <f>IFERROR(IF(P148&lt;0,(P148-#REF!)/ABS(#REF!),(P148-#REF!)/(#REF!)),"")</f>
        <v/>
      </c>
      <c r="Q149" s="120" t="str">
        <f t="shared" ref="Q149:U149" si="99">IFERROR(IF(Q148&lt;0,(Q148-P148)/ABS(P148),(Q148-P148)/(P148)),"")</f>
        <v/>
      </c>
      <c r="R149" s="120" t="str">
        <f t="shared" si="99"/>
        <v/>
      </c>
      <c r="S149" s="120" t="str">
        <f t="shared" si="99"/>
        <v/>
      </c>
      <c r="T149" s="120" t="str">
        <f t="shared" si="99"/>
        <v/>
      </c>
      <c r="U149" s="120" t="str">
        <f t="shared" si="99"/>
        <v/>
      </c>
    </row>
    <row r="151" spans="12:21" x14ac:dyDescent="0.45">
      <c r="M151" s="26"/>
    </row>
    <row r="152" spans="12:21" x14ac:dyDescent="0.45">
      <c r="M152" s="54" t="s">
        <v>160</v>
      </c>
      <c r="N152" t="s">
        <v>164</v>
      </c>
      <c r="P152" s="294">
        <f>+GOF!B34+DOF!B34</f>
        <v>0</v>
      </c>
      <c r="Q152" s="294">
        <f>+GOF!C34+DOF!C34</f>
        <v>0</v>
      </c>
      <c r="R152" s="294">
        <f>+GOF!H34+DOF!H34</f>
        <v>0</v>
      </c>
      <c r="S152" s="294">
        <f>+GOF!I34+DOF!I34</f>
        <v>0</v>
      </c>
      <c r="T152" s="294">
        <f>+GOF!L34+DOF!L34</f>
        <v>0</v>
      </c>
      <c r="U152" s="294">
        <f>+GOF!M34+DOF!M34</f>
        <v>0</v>
      </c>
    </row>
    <row r="153" spans="12:21" x14ac:dyDescent="0.45">
      <c r="M153" s="54" t="s">
        <v>64</v>
      </c>
      <c r="N153" t="s">
        <v>164</v>
      </c>
      <c r="P153" s="294">
        <f>+'Self Sustaining'!B33</f>
        <v>0</v>
      </c>
      <c r="Q153" s="294">
        <f>+'Self Sustaining'!C33</f>
        <v>0</v>
      </c>
      <c r="R153" s="294">
        <f>+'Self Sustaining'!H33</f>
        <v>0</v>
      </c>
      <c r="S153" s="294">
        <f>+'Self Sustaining'!I33</f>
        <v>0</v>
      </c>
      <c r="T153" s="294">
        <f>+'Self Sustaining'!L33</f>
        <v>0</v>
      </c>
      <c r="U153" s="294">
        <f>+'Self Sustaining'!M33</f>
        <v>0</v>
      </c>
    </row>
    <row r="155" spans="12:21" x14ac:dyDescent="0.45">
      <c r="N155" s="54" t="s">
        <v>165</v>
      </c>
      <c r="P155" s="79" t="str">
        <f t="shared" ref="P155:U155" si="100">IFERROR(P152/P104,"")</f>
        <v/>
      </c>
      <c r="Q155" s="79" t="str">
        <f t="shared" si="100"/>
        <v/>
      </c>
      <c r="R155" s="79" t="str">
        <f t="shared" si="100"/>
        <v/>
      </c>
      <c r="S155" s="79" t="str">
        <f t="shared" si="100"/>
        <v/>
      </c>
      <c r="T155" s="79" t="str">
        <f t="shared" si="100"/>
        <v/>
      </c>
      <c r="U155" s="79" t="str">
        <f t="shared" si="100"/>
        <v/>
      </c>
    </row>
    <row r="156" spans="12:21" x14ac:dyDescent="0.45">
      <c r="N156" s="54" t="s">
        <v>166</v>
      </c>
      <c r="P156" s="79" t="str">
        <f t="shared" ref="P156:U156" si="101">IFERROR(P153/P138,"")</f>
        <v/>
      </c>
      <c r="Q156" s="79" t="str">
        <f t="shared" si="101"/>
        <v/>
      </c>
      <c r="R156" s="79" t="str">
        <f t="shared" si="101"/>
        <v/>
      </c>
      <c r="S156" s="79" t="str">
        <f t="shared" si="101"/>
        <v/>
      </c>
      <c r="T156" s="79" t="str">
        <f t="shared" si="101"/>
        <v/>
      </c>
      <c r="U156" s="79" t="str">
        <f t="shared" si="101"/>
        <v/>
      </c>
    </row>
    <row r="158" spans="12:21" x14ac:dyDescent="0.45">
      <c r="T158" s="79"/>
      <c r="U158" s="79"/>
    </row>
    <row r="159" spans="12:21" x14ac:dyDescent="0.45">
      <c r="P159" s="79"/>
      <c r="Q159" s="79"/>
    </row>
  </sheetData>
  <protectedRanges>
    <protectedRange sqref="D4:G6 A10:J19 A21:J28 A30:J35 A37:J42 A44:J53" name="OPB Input"/>
  </protectedRanges>
  <mergeCells count="12">
    <mergeCell ref="A37:J42"/>
    <mergeCell ref="A44:J53"/>
    <mergeCell ref="A10:J19"/>
    <mergeCell ref="M102:U102"/>
    <mergeCell ref="A21:J28"/>
    <mergeCell ref="A30:J35"/>
    <mergeCell ref="N3:S3"/>
    <mergeCell ref="D4:G4"/>
    <mergeCell ref="H4:J4"/>
    <mergeCell ref="D5:G5"/>
    <mergeCell ref="D6:G6"/>
    <mergeCell ref="H6:J6"/>
  </mergeCells>
  <pageMargins left="0.25" right="0.25" top="0.19" bottom="0.22" header="0.17" footer="0.11"/>
  <pageSetup scale="64" fitToHeight="0" orientation="portrait" horizontalDpi="1200" verticalDpi="1200" r:id="rId1"/>
  <rowBreaks count="1" manualBreakCount="1">
    <brk id="53"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77825" r:id="rId4" name="Check Box 1">
              <controlPr defaultSize="0" autoFill="0" autoLine="0" autoPict="0">
                <anchor moveWithCells="1">
                  <from>
                    <xdr:col>3</xdr:col>
                    <xdr:colOff>100013</xdr:colOff>
                    <xdr:row>6</xdr:row>
                    <xdr:rowOff>176213</xdr:rowOff>
                  </from>
                  <to>
                    <xdr:col>5</xdr:col>
                    <xdr:colOff>14288</xdr:colOff>
                    <xdr:row>7</xdr:row>
                    <xdr:rowOff>214313</xdr:rowOff>
                  </to>
                </anchor>
              </controlPr>
            </control>
          </mc:Choice>
        </mc:AlternateContent>
        <mc:AlternateContent xmlns:mc="http://schemas.openxmlformats.org/markup-compatibility/2006">
          <mc:Choice Requires="x14">
            <control shapeId="77826" r:id="rId5" name="Check Box 2">
              <controlPr defaultSize="0" autoFill="0" autoLine="0" autoPict="0">
                <anchor moveWithCells="1">
                  <from>
                    <xdr:col>4</xdr:col>
                    <xdr:colOff>776288</xdr:colOff>
                    <xdr:row>6</xdr:row>
                    <xdr:rowOff>180975</xdr:rowOff>
                  </from>
                  <to>
                    <xdr:col>6</xdr:col>
                    <xdr:colOff>595313</xdr:colOff>
                    <xdr:row>8</xdr:row>
                    <xdr:rowOff>0</xdr:rowOff>
                  </to>
                </anchor>
              </controlPr>
            </control>
          </mc:Choice>
        </mc:AlternateContent>
        <mc:AlternateContent xmlns:mc="http://schemas.openxmlformats.org/markup-compatibility/2006">
          <mc:Choice Requires="x14">
            <control shapeId="77827" r:id="rId6" name="Check Box 3">
              <controlPr defaultSize="0" autoFill="0" autoLine="0" autoPict="0">
                <anchor moveWithCells="1">
                  <from>
                    <xdr:col>6</xdr:col>
                    <xdr:colOff>709613</xdr:colOff>
                    <xdr:row>6</xdr:row>
                    <xdr:rowOff>176213</xdr:rowOff>
                  </from>
                  <to>
                    <xdr:col>9</xdr:col>
                    <xdr:colOff>823913</xdr:colOff>
                    <xdr:row>8</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tabColor rgb="FFFFC000"/>
  </sheetPr>
  <dimension ref="A1:C38"/>
  <sheetViews>
    <sheetView workbookViewId="0">
      <selection activeCell="E6" sqref="E6"/>
    </sheetView>
  </sheetViews>
  <sheetFormatPr defaultRowHeight="14.25" x14ac:dyDescent="0.45"/>
  <cols>
    <col min="2" max="2" width="21.53125" bestFit="1" customWidth="1"/>
    <col min="3" max="3" width="9.46484375" customWidth="1"/>
  </cols>
  <sheetData>
    <row r="1" spans="1:3" x14ac:dyDescent="0.45">
      <c r="A1" t="s">
        <v>167</v>
      </c>
      <c r="B1" t="s">
        <v>168</v>
      </c>
      <c r="C1" t="s">
        <v>169</v>
      </c>
    </row>
    <row r="3" spans="1:3" x14ac:dyDescent="0.45">
      <c r="A3" t="s">
        <v>170</v>
      </c>
      <c r="B3" t="s">
        <v>170</v>
      </c>
      <c r="C3" t="s">
        <v>171</v>
      </c>
    </row>
    <row r="4" spans="1:3" x14ac:dyDescent="0.45">
      <c r="A4" t="s">
        <v>172</v>
      </c>
      <c r="B4" t="s">
        <v>172</v>
      </c>
      <c r="C4" t="s">
        <v>173</v>
      </c>
    </row>
    <row r="5" spans="1:3" x14ac:dyDescent="0.45">
      <c r="A5" t="s">
        <v>174</v>
      </c>
      <c r="B5" t="s">
        <v>174</v>
      </c>
      <c r="C5" t="s">
        <v>175</v>
      </c>
    </row>
    <row r="6" spans="1:3" x14ac:dyDescent="0.45">
      <c r="A6" t="s">
        <v>176</v>
      </c>
      <c r="B6" t="s">
        <v>176</v>
      </c>
      <c r="C6" t="s">
        <v>177</v>
      </c>
    </row>
    <row r="7" spans="1:3" x14ac:dyDescent="0.45">
      <c r="A7" t="s">
        <v>178</v>
      </c>
      <c r="B7" t="s">
        <v>178</v>
      </c>
      <c r="C7" t="s">
        <v>179</v>
      </c>
    </row>
    <row r="8" spans="1:3" x14ac:dyDescent="0.45">
      <c r="C8" t="s">
        <v>180</v>
      </c>
    </row>
    <row r="9" spans="1:3" x14ac:dyDescent="0.45">
      <c r="C9" t="s">
        <v>181</v>
      </c>
    </row>
    <row r="10" spans="1:3" x14ac:dyDescent="0.45">
      <c r="C10" t="s">
        <v>182</v>
      </c>
    </row>
    <row r="11" spans="1:3" x14ac:dyDescent="0.45">
      <c r="C11" t="s">
        <v>183</v>
      </c>
    </row>
    <row r="12" spans="1:3" x14ac:dyDescent="0.45">
      <c r="C12" t="s">
        <v>184</v>
      </c>
    </row>
    <row r="13" spans="1:3" x14ac:dyDescent="0.45">
      <c r="C13" t="s">
        <v>185</v>
      </c>
    </row>
    <row r="14" spans="1:3" x14ac:dyDescent="0.45">
      <c r="C14" t="s">
        <v>186</v>
      </c>
    </row>
    <row r="15" spans="1:3" x14ac:dyDescent="0.45">
      <c r="C15" t="s">
        <v>187</v>
      </c>
    </row>
    <row r="16" spans="1:3" x14ac:dyDescent="0.45">
      <c r="C16" t="s">
        <v>188</v>
      </c>
    </row>
    <row r="17" spans="3:3" x14ac:dyDescent="0.45">
      <c r="C17" t="s">
        <v>189</v>
      </c>
    </row>
    <row r="18" spans="3:3" x14ac:dyDescent="0.45">
      <c r="C18" t="s">
        <v>190</v>
      </c>
    </row>
    <row r="19" spans="3:3" x14ac:dyDescent="0.45">
      <c r="C19" t="s">
        <v>191</v>
      </c>
    </row>
    <row r="20" spans="3:3" x14ac:dyDescent="0.45">
      <c r="C20" t="s">
        <v>192</v>
      </c>
    </row>
    <row r="21" spans="3:3" x14ac:dyDescent="0.45">
      <c r="C21" t="s">
        <v>193</v>
      </c>
    </row>
    <row r="22" spans="3:3" x14ac:dyDescent="0.45">
      <c r="C22" t="s">
        <v>194</v>
      </c>
    </row>
    <row r="23" spans="3:3" x14ac:dyDescent="0.45">
      <c r="C23" t="s">
        <v>195</v>
      </c>
    </row>
    <row r="24" spans="3:3" x14ac:dyDescent="0.45">
      <c r="C24" t="s">
        <v>196</v>
      </c>
    </row>
    <row r="25" spans="3:3" x14ac:dyDescent="0.45">
      <c r="C25" t="s">
        <v>197</v>
      </c>
    </row>
    <row r="26" spans="3:3" x14ac:dyDescent="0.45">
      <c r="C26" t="s">
        <v>198</v>
      </c>
    </row>
    <row r="27" spans="3:3" x14ac:dyDescent="0.45">
      <c r="C27" t="s">
        <v>199</v>
      </c>
    </row>
    <row r="28" spans="3:3" x14ac:dyDescent="0.45">
      <c r="C28" t="s">
        <v>200</v>
      </c>
    </row>
    <row r="29" spans="3:3" x14ac:dyDescent="0.45">
      <c r="C29" t="s">
        <v>201</v>
      </c>
    </row>
    <row r="30" spans="3:3" x14ac:dyDescent="0.45">
      <c r="C30" t="s">
        <v>202</v>
      </c>
    </row>
    <row r="31" spans="3:3" x14ac:dyDescent="0.45">
      <c r="C31" t="s">
        <v>203</v>
      </c>
    </row>
    <row r="32" spans="3:3" x14ac:dyDescent="0.45">
      <c r="C32" t="s">
        <v>204</v>
      </c>
    </row>
    <row r="33" spans="3:3" x14ac:dyDescent="0.45">
      <c r="C33" t="s">
        <v>205</v>
      </c>
    </row>
    <row r="34" spans="3:3" x14ac:dyDescent="0.45">
      <c r="C34" t="s">
        <v>206</v>
      </c>
    </row>
    <row r="35" spans="3:3" x14ac:dyDescent="0.45">
      <c r="C35" t="s">
        <v>207</v>
      </c>
    </row>
    <row r="36" spans="3:3" x14ac:dyDescent="0.45">
      <c r="C36" t="s">
        <v>208</v>
      </c>
    </row>
    <row r="37" spans="3:3" x14ac:dyDescent="0.45">
      <c r="C37" t="s">
        <v>209</v>
      </c>
    </row>
    <row r="38" spans="3:3" x14ac:dyDescent="0.45">
      <c r="C38" t="s">
        <v>210</v>
      </c>
    </row>
  </sheetData>
  <sheetProtection sheet="1" objects="1" scenarios="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tabColor rgb="FFFF0000"/>
    <pageSetUpPr fitToPage="1"/>
  </sheetPr>
  <dimension ref="A2:F14"/>
  <sheetViews>
    <sheetView workbookViewId="0">
      <selection activeCell="C14" sqref="C14"/>
    </sheetView>
  </sheetViews>
  <sheetFormatPr defaultRowHeight="14.25" x14ac:dyDescent="0.45"/>
  <cols>
    <col min="1" max="1" width="39" bestFit="1" customWidth="1"/>
    <col min="2" max="2" width="0" hidden="1" customWidth="1"/>
  </cols>
  <sheetData>
    <row r="2" spans="1:6" ht="18.75" customHeight="1" x14ac:dyDescent="0.45">
      <c r="A2" s="415" t="s">
        <v>211</v>
      </c>
      <c r="B2" s="415"/>
      <c r="C2" s="415"/>
      <c r="D2" s="415"/>
      <c r="E2" s="415"/>
      <c r="F2" s="415"/>
    </row>
    <row r="3" spans="1:6" ht="18.75" customHeight="1" x14ac:dyDescent="0.55000000000000004">
      <c r="A3" s="398" t="s">
        <v>0</v>
      </c>
      <c r="B3" s="398"/>
      <c r="C3" s="398"/>
      <c r="D3" s="398"/>
      <c r="E3" s="398"/>
      <c r="F3" s="398"/>
    </row>
    <row r="4" spans="1:6" ht="6.75" customHeight="1" x14ac:dyDescent="0.45"/>
    <row r="5" spans="1:6" x14ac:dyDescent="0.45">
      <c r="A5" s="28" t="s">
        <v>212</v>
      </c>
      <c r="B5" s="156" t="s">
        <v>132</v>
      </c>
      <c r="C5" s="156" t="s">
        <v>133</v>
      </c>
      <c r="D5" s="156" t="s">
        <v>134</v>
      </c>
      <c r="E5" s="156" t="s">
        <v>135</v>
      </c>
      <c r="F5" s="156" t="s">
        <v>136</v>
      </c>
    </row>
    <row r="6" spans="1:6" x14ac:dyDescent="0.45">
      <c r="A6" s="27" t="s">
        <v>36</v>
      </c>
      <c r="B6" s="265">
        <v>0.24</v>
      </c>
      <c r="C6" s="265">
        <v>0.23200000000000001</v>
      </c>
      <c r="D6" s="265">
        <v>0.23810854245997359</v>
      </c>
      <c r="E6" s="265">
        <v>0.24038761195695263</v>
      </c>
      <c r="F6" s="265">
        <v>0.2429103435008815</v>
      </c>
    </row>
    <row r="7" spans="1:6" x14ac:dyDescent="0.45">
      <c r="A7" s="27" t="s">
        <v>37</v>
      </c>
      <c r="B7" s="265">
        <v>0.307</v>
      </c>
      <c r="C7" s="265">
        <v>0.29099999999999998</v>
      </c>
      <c r="D7" s="265">
        <v>0.32399540605658705</v>
      </c>
      <c r="E7" s="265">
        <v>0.32663022905355732</v>
      </c>
      <c r="F7" s="265">
        <v>0.3296350482920033</v>
      </c>
    </row>
    <row r="8" spans="1:6" x14ac:dyDescent="0.45">
      <c r="A8" s="27" t="s">
        <v>38</v>
      </c>
      <c r="B8" s="265">
        <v>0.20399999999999999</v>
      </c>
      <c r="C8" s="265">
        <v>0.216</v>
      </c>
      <c r="D8" s="265">
        <v>0.22436044390535068</v>
      </c>
      <c r="E8" s="265">
        <v>0.23072604421530166</v>
      </c>
      <c r="F8" s="265">
        <v>0.23728261253455118</v>
      </c>
    </row>
    <row r="9" spans="1:6" x14ac:dyDescent="0.45">
      <c r="A9" s="27" t="s">
        <v>39</v>
      </c>
      <c r="B9" s="265">
        <v>0.20499999999999999</v>
      </c>
      <c r="C9" s="265">
        <v>0.16300000000000001</v>
      </c>
      <c r="D9" s="265">
        <v>0.17701220934089662</v>
      </c>
      <c r="E9" s="265">
        <v>0.18008118268409043</v>
      </c>
      <c r="F9" s="265">
        <v>0.18350387452850514</v>
      </c>
    </row>
    <row r="10" spans="1:6" x14ac:dyDescent="0.45">
      <c r="A10" s="27" t="s">
        <v>40</v>
      </c>
      <c r="B10" s="265">
        <v>0.42</v>
      </c>
      <c r="C10" s="265">
        <v>0.373</v>
      </c>
      <c r="D10" s="265">
        <v>0.3973615741351218</v>
      </c>
      <c r="E10" s="265">
        <v>0.40015498423360335</v>
      </c>
      <c r="F10" s="265">
        <v>0.40333761581512462</v>
      </c>
    </row>
    <row r="11" spans="1:6" x14ac:dyDescent="0.45">
      <c r="A11" s="27" t="s">
        <v>41</v>
      </c>
      <c r="B11" s="265">
        <v>0.31900000000000001</v>
      </c>
      <c r="C11" s="265">
        <v>0.29399999999999998</v>
      </c>
      <c r="D11" s="265">
        <v>0.30990740347600909</v>
      </c>
      <c r="E11" s="265">
        <v>0.31408930199633522</v>
      </c>
      <c r="F11" s="265">
        <v>0.32022521392699566</v>
      </c>
    </row>
    <row r="12" spans="1:6" x14ac:dyDescent="0.45">
      <c r="A12" s="27" t="s">
        <v>42</v>
      </c>
      <c r="B12" s="265">
        <v>0.20399999999999999</v>
      </c>
      <c r="C12" s="265">
        <v>0.20399999999999999</v>
      </c>
      <c r="D12" s="265">
        <v>0.19918896644246986</v>
      </c>
      <c r="E12" s="265">
        <v>0.20018427086321228</v>
      </c>
      <c r="F12" s="265">
        <v>0.20129972139865659</v>
      </c>
    </row>
    <row r="13" spans="1:6" x14ac:dyDescent="0.45">
      <c r="A13" s="27" t="s">
        <v>72</v>
      </c>
      <c r="B13" s="265">
        <v>0.26</v>
      </c>
      <c r="C13" s="265">
        <v>0.216</v>
      </c>
      <c r="D13" s="265">
        <v>0.24893635355694926</v>
      </c>
      <c r="E13" s="265">
        <v>0.25640444416365776</v>
      </c>
      <c r="F13" s="265">
        <v>0.26409657748856752</v>
      </c>
    </row>
    <row r="14" spans="1:6" x14ac:dyDescent="0.45">
      <c r="B14" s="69"/>
      <c r="C14" s="69"/>
      <c r="D14" s="69"/>
      <c r="E14" s="69"/>
      <c r="F14" s="69"/>
    </row>
  </sheetData>
  <mergeCells count="2">
    <mergeCell ref="A2:F2"/>
    <mergeCell ref="A3:F3"/>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5C527AC51202340AAF2E341B4E8E8A5" ma:contentTypeVersion="6" ma:contentTypeDescription="Create a new document." ma:contentTypeScope="" ma:versionID="5c49697a173aed1cc1be619f6507c0e0">
  <xsd:schema xmlns:xsd="http://www.w3.org/2001/XMLSchema" xmlns:xs="http://www.w3.org/2001/XMLSchema" xmlns:p="http://schemas.microsoft.com/office/2006/metadata/properties" xmlns:ns2="5da01898-ba06-4224-99c2-ad34469b91b0" xmlns:ns3="cbe1e94d-575c-40b7-87c9-e57a80e073bc" targetNamespace="http://schemas.microsoft.com/office/2006/metadata/properties" ma:root="true" ma:fieldsID="908f3ca1d8c804c5487800e1b56b4f62" ns2:_="" ns3:_="">
    <xsd:import namespace="5da01898-ba06-4224-99c2-ad34469b91b0"/>
    <xsd:import namespace="cbe1e94d-575c-40b7-87c9-e57a80e073b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a01898-ba06-4224-99c2-ad34469b9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be1e94d-575c-40b7-87c9-e57a80e073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495392-3389-4AD3-ADEF-4CC3E4F58E5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C39969C-BC20-4E56-AC35-A7F683FF8165}">
  <ds:schemaRefs>
    <ds:schemaRef ds:uri="http://schemas.microsoft.com/sharepoint/v3/contenttype/forms"/>
  </ds:schemaRefs>
</ds:datastoreItem>
</file>

<file path=customXml/itemProps3.xml><?xml version="1.0" encoding="utf-8"?>
<ds:datastoreItem xmlns:ds="http://schemas.openxmlformats.org/officeDocument/2006/customXml" ds:itemID="{AB32E5A3-27EE-4CE9-8CDE-6087525D2F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a01898-ba06-4224-99c2-ad34469b91b0"/>
    <ds:schemaRef ds:uri="cbe1e94d-575c-40b7-87c9-e57a80e073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17</vt:i4>
      </vt:variant>
    </vt:vector>
  </HeadingPairs>
  <TitlesOfParts>
    <vt:vector size="36" baseType="lpstr">
      <vt:lpstr>All Funds Rollup</vt:lpstr>
      <vt:lpstr>Fund Balance Summary</vt:lpstr>
      <vt:lpstr>GOF-DOF-Approp-Self Sus Roll Up</vt:lpstr>
      <vt:lpstr>GOF</vt:lpstr>
      <vt:lpstr>GOF Provisos</vt:lpstr>
      <vt:lpstr>DOF</vt:lpstr>
      <vt:lpstr>Special State Appropriations</vt:lpstr>
      <vt:lpstr>Sponsored Projects</vt:lpstr>
      <vt:lpstr>Student Aid</vt:lpstr>
      <vt:lpstr>Other Grant-Contract Types</vt:lpstr>
      <vt:lpstr>Gifts-Discretionary</vt:lpstr>
      <vt:lpstr>Self Sustaining</vt:lpstr>
      <vt:lpstr>UWC2 Fee Based Programs</vt:lpstr>
      <vt:lpstr>Practice Plan</vt:lpstr>
      <vt:lpstr>Carryover Plan</vt:lpstr>
      <vt:lpstr>CO Use List</vt:lpstr>
      <vt:lpstr>OPB Analysis Tab</vt:lpstr>
      <vt:lpstr>OPB List</vt:lpstr>
      <vt:lpstr>Benefits Drivers</vt:lpstr>
      <vt:lpstr>'All Funds Rollup'!Print_Area</vt:lpstr>
      <vt:lpstr>'Carryover Plan'!Print_Area</vt:lpstr>
      <vt:lpstr>DOF!Print_Area</vt:lpstr>
      <vt:lpstr>'Fund Balance Summary'!Print_Area</vt:lpstr>
      <vt:lpstr>'Gifts-Discretionary'!Print_Area</vt:lpstr>
      <vt:lpstr>GOF!Print_Area</vt:lpstr>
      <vt:lpstr>'GOF Provisos'!Print_Area</vt:lpstr>
      <vt:lpstr>'GOF-DOF-Approp-Self Sus Roll Up'!Print_Area</vt:lpstr>
      <vt:lpstr>'OPB Analysis Tab'!Print_Area</vt:lpstr>
      <vt:lpstr>'Other Grant-Contract Types'!Print_Area</vt:lpstr>
      <vt:lpstr>'Practice Plan'!Print_Area</vt:lpstr>
      <vt:lpstr>'Self Sustaining'!Print_Area</vt:lpstr>
      <vt:lpstr>'Special State Appropriations'!Print_Area</vt:lpstr>
      <vt:lpstr>'Sponsored Projects'!Print_Area</vt:lpstr>
      <vt:lpstr>'Student Aid'!Print_Area</vt:lpstr>
      <vt:lpstr>'UWC2 Fee Based Programs'!Print_Area</vt:lpstr>
      <vt:lpstr>'OPB Analysis Tab'!Print_Titles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Campbell</dc:creator>
  <cp:keywords/>
  <dc:description/>
  <cp:lastModifiedBy>Jason Campbell</cp:lastModifiedBy>
  <cp:revision/>
  <dcterms:created xsi:type="dcterms:W3CDTF">2017-10-03T18:34:15Z</dcterms:created>
  <dcterms:modified xsi:type="dcterms:W3CDTF">2021-12-03T21:27:20Z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0x01010025C527AC51202340AAF2E341B4E8E8A5</vt:lpwstr>
  </property>
</Properties>
</file>