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C:\Users\elised2\Desktop\"/>
    </mc:Choice>
  </mc:AlternateContent>
  <xr:revisionPtr revIDLastSave="0" documentId="8_{2244683F-F237-411B-B437-485F6C9C2213}" xr6:coauthVersionLast="47" xr6:coauthVersionMax="47" xr10:uidLastSave="{00000000-0000-0000-0000-000000000000}"/>
  <bookViews>
    <workbookView xWindow="-108" yWindow="-108" windowWidth="23256" windowHeight="13896" tabRatio="496" firstSheet="1" activeTab="1" xr2:uid="{98489327-9A16-4497-813A-70E38B221AE7}"/>
  </bookViews>
  <sheets>
    <sheet name="Sheet2" sheetId="4" state="hidden" r:id="rId1"/>
    <sheet name="Tuition Recommendation Summary" sheetId="1" r:id="rId2"/>
    <sheet name="EnrollmentRecommendationSummary" sheetId="6" r:id="rId3"/>
    <sheet name="Update" sheetId="5" r:id="rId4"/>
    <sheet name="Enrollment Recommendation Summa" sheetId="2" state="hidden" r:id="rId5"/>
  </sheets>
  <externalReferences>
    <externalReference r:id="rId6"/>
  </externalReferences>
  <definedNames>
    <definedName name="CARRYS">[1]Carryovers!$A:$IV</definedName>
    <definedName name="_xlnm.Print_Titles" localSheetId="4">'Enrollment Recommendation Summa'!$5:$6</definedName>
    <definedName name="_xlnm.Print_Titles" localSheetId="1">'Tuition Recommendation Summary'!$5:$6</definedName>
    <definedName name="SUMDATA">'[1]SUMMARY DATA'!$A:$IV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6" i="6" l="1"/>
  <c r="O106" i="6"/>
  <c r="L106" i="6"/>
  <c r="G106" i="6"/>
  <c r="F106" i="6"/>
  <c r="E106" i="6"/>
  <c r="D106" i="6"/>
  <c r="C106" i="6"/>
  <c r="B106" i="6"/>
  <c r="A106" i="6"/>
  <c r="O105" i="6"/>
  <c r="N105" i="6"/>
  <c r="K105" i="6"/>
  <c r="J105" i="6" s="1"/>
  <c r="E105" i="6"/>
  <c r="O104" i="6"/>
  <c r="N104" i="6" s="1"/>
  <c r="K104" i="6"/>
  <c r="J104" i="6"/>
  <c r="E104" i="6"/>
  <c r="O103" i="6"/>
  <c r="N103" i="6"/>
  <c r="K103" i="6"/>
  <c r="J103" i="6"/>
  <c r="E103" i="6"/>
  <c r="O102" i="6"/>
  <c r="N102" i="6"/>
  <c r="K102" i="6"/>
  <c r="J102" i="6" s="1"/>
  <c r="E102" i="6"/>
  <c r="O101" i="6"/>
  <c r="N101" i="6"/>
  <c r="K101" i="6"/>
  <c r="J101" i="6" s="1"/>
  <c r="E101" i="6"/>
  <c r="O100" i="6"/>
  <c r="N100" i="6" s="1"/>
  <c r="K100" i="6"/>
  <c r="J100" i="6"/>
  <c r="E100" i="6"/>
  <c r="O98" i="6"/>
  <c r="N98" i="6" s="1"/>
  <c r="K98" i="6"/>
  <c r="J98" i="6"/>
  <c r="E98" i="6"/>
  <c r="O97" i="6"/>
  <c r="N97" i="6" s="1"/>
  <c r="K97" i="6"/>
  <c r="J97" i="6" s="1"/>
  <c r="E97" i="6"/>
  <c r="O96" i="6"/>
  <c r="N96" i="6"/>
  <c r="K96" i="6"/>
  <c r="J96" i="6" s="1"/>
  <c r="E96" i="6"/>
  <c r="O95" i="6"/>
  <c r="N95" i="6" s="1"/>
  <c r="K95" i="6"/>
  <c r="J95" i="6"/>
  <c r="E95" i="6"/>
  <c r="O94" i="6"/>
  <c r="N94" i="6"/>
  <c r="K94" i="6"/>
  <c r="J94" i="6"/>
  <c r="E94" i="6"/>
  <c r="O93" i="6"/>
  <c r="N93" i="6"/>
  <c r="K93" i="6"/>
  <c r="J93" i="6" s="1"/>
  <c r="E93" i="6"/>
  <c r="O92" i="6"/>
  <c r="N92" i="6"/>
  <c r="K92" i="6"/>
  <c r="J92" i="6" s="1"/>
  <c r="E92" i="6"/>
  <c r="O91" i="6"/>
  <c r="N91" i="6" s="1"/>
  <c r="K91" i="6"/>
  <c r="J91" i="6"/>
  <c r="E91" i="6"/>
  <c r="O89" i="6"/>
  <c r="N89" i="6"/>
  <c r="K89" i="6"/>
  <c r="J89" i="6"/>
  <c r="E89" i="6"/>
  <c r="O88" i="6"/>
  <c r="N88" i="6" s="1"/>
  <c r="K88" i="6"/>
  <c r="J88" i="6" s="1"/>
  <c r="E88" i="6"/>
  <c r="O87" i="6"/>
  <c r="N87" i="6"/>
  <c r="K87" i="6"/>
  <c r="J87" i="6" s="1"/>
  <c r="E87" i="6"/>
  <c r="O86" i="6"/>
  <c r="N86" i="6" s="1"/>
  <c r="K86" i="6"/>
  <c r="J86" i="6"/>
  <c r="E86" i="6"/>
  <c r="O85" i="6"/>
  <c r="N85" i="6"/>
  <c r="K85" i="6"/>
  <c r="J85" i="6"/>
  <c r="E85" i="6"/>
  <c r="O84" i="6"/>
  <c r="N84" i="6"/>
  <c r="K84" i="6"/>
  <c r="J84" i="6" s="1"/>
  <c r="E84" i="6"/>
  <c r="O83" i="6"/>
  <c r="N83" i="6" s="1"/>
  <c r="K83" i="6"/>
  <c r="J83" i="6" s="1"/>
  <c r="E83" i="6"/>
  <c r="O82" i="6"/>
  <c r="N82" i="6" s="1"/>
  <c r="K82" i="6"/>
  <c r="J82" i="6"/>
  <c r="E82" i="6"/>
  <c r="O81" i="6"/>
  <c r="N81" i="6"/>
  <c r="K81" i="6"/>
  <c r="J81" i="6"/>
  <c r="E81" i="6"/>
  <c r="O80" i="6"/>
  <c r="N80" i="6"/>
  <c r="K80" i="6"/>
  <c r="J80" i="6" s="1"/>
  <c r="E80" i="6"/>
  <c r="O79" i="6"/>
  <c r="N79" i="6" s="1"/>
  <c r="K79" i="6"/>
  <c r="J79" i="6" s="1"/>
  <c r="E79" i="6"/>
  <c r="O78" i="6"/>
  <c r="N78" i="6" s="1"/>
  <c r="K78" i="6"/>
  <c r="J78" i="6"/>
  <c r="E78" i="6"/>
  <c r="O77" i="6"/>
  <c r="N77" i="6"/>
  <c r="K77" i="6"/>
  <c r="J77" i="6"/>
  <c r="E77" i="6"/>
  <c r="O76" i="6"/>
  <c r="N76" i="6"/>
  <c r="K76" i="6"/>
  <c r="J76" i="6" s="1"/>
  <c r="E76" i="6"/>
  <c r="O75" i="6"/>
  <c r="N75" i="6" s="1"/>
  <c r="K75" i="6"/>
  <c r="J75" i="6" s="1"/>
  <c r="E75" i="6"/>
  <c r="O74" i="6"/>
  <c r="N74" i="6" s="1"/>
  <c r="K74" i="6"/>
  <c r="J74" i="6"/>
  <c r="E74" i="6"/>
  <c r="O73" i="6"/>
  <c r="N73" i="6"/>
  <c r="K73" i="6"/>
  <c r="J73" i="6"/>
  <c r="E73" i="6"/>
  <c r="O72" i="6"/>
  <c r="N72" i="6"/>
  <c r="K72" i="6"/>
  <c r="J72" i="6" s="1"/>
  <c r="E72" i="6"/>
  <c r="O71" i="6"/>
  <c r="N71" i="6"/>
  <c r="K71" i="6"/>
  <c r="J71" i="6" s="1"/>
  <c r="E71" i="6"/>
  <c r="O70" i="6"/>
  <c r="N70" i="6" s="1"/>
  <c r="K70" i="6"/>
  <c r="J70" i="6"/>
  <c r="E70" i="6"/>
  <c r="O69" i="6"/>
  <c r="N69" i="6" s="1"/>
  <c r="K69" i="6"/>
  <c r="J69" i="6"/>
  <c r="E69" i="6"/>
  <c r="O68" i="6"/>
  <c r="N68" i="6" s="1"/>
  <c r="K68" i="6"/>
  <c r="J68" i="6" s="1"/>
  <c r="E68" i="6"/>
  <c r="O67" i="6"/>
  <c r="N67" i="6"/>
  <c r="K67" i="6"/>
  <c r="J67" i="6" s="1"/>
  <c r="E67" i="6"/>
  <c r="O66" i="6"/>
  <c r="N66" i="6" s="1"/>
  <c r="K66" i="6"/>
  <c r="J66" i="6"/>
  <c r="E66" i="6"/>
  <c r="O65" i="6"/>
  <c r="N65" i="6"/>
  <c r="K65" i="6"/>
  <c r="J65" i="6"/>
  <c r="E65" i="6"/>
  <c r="O64" i="6"/>
  <c r="N64" i="6" s="1"/>
  <c r="K64" i="6"/>
  <c r="J64" i="6" s="1"/>
  <c r="E64" i="6"/>
  <c r="O63" i="6"/>
  <c r="N63" i="6"/>
  <c r="K63" i="6"/>
  <c r="J63" i="6" s="1"/>
  <c r="E63" i="6"/>
  <c r="O62" i="6"/>
  <c r="N62" i="6" s="1"/>
  <c r="K62" i="6"/>
  <c r="J62" i="6"/>
  <c r="E62" i="6"/>
  <c r="O61" i="6"/>
  <c r="N61" i="6"/>
  <c r="K61" i="6"/>
  <c r="J61" i="6"/>
  <c r="E61" i="6"/>
  <c r="O60" i="6"/>
  <c r="N60" i="6"/>
  <c r="K60" i="6"/>
  <c r="J60" i="6" s="1"/>
  <c r="E60" i="6"/>
  <c r="O59" i="6"/>
  <c r="N59" i="6"/>
  <c r="K59" i="6"/>
  <c r="J59" i="6" s="1"/>
  <c r="E59" i="6"/>
  <c r="O58" i="6"/>
  <c r="N58" i="6" s="1"/>
  <c r="K58" i="6"/>
  <c r="J58" i="6"/>
  <c r="E58" i="6"/>
  <c r="O57" i="6"/>
  <c r="N57" i="6"/>
  <c r="K57" i="6"/>
  <c r="J57" i="6"/>
  <c r="E57" i="6"/>
  <c r="O56" i="6"/>
  <c r="N56" i="6"/>
  <c r="K56" i="6"/>
  <c r="J56" i="6" s="1"/>
  <c r="E56" i="6"/>
  <c r="O55" i="6"/>
  <c r="N55" i="6"/>
  <c r="K55" i="6"/>
  <c r="J55" i="6" s="1"/>
  <c r="E55" i="6"/>
  <c r="O54" i="6"/>
  <c r="N54" i="6" s="1"/>
  <c r="K54" i="6"/>
  <c r="J54" i="6"/>
  <c r="E54" i="6"/>
  <c r="O53" i="6"/>
  <c r="N53" i="6"/>
  <c r="K53" i="6"/>
  <c r="J53" i="6"/>
  <c r="E53" i="6"/>
  <c r="O52" i="6"/>
  <c r="N52" i="6"/>
  <c r="K52" i="6"/>
  <c r="J52" i="6" s="1"/>
  <c r="E52" i="6"/>
  <c r="O51" i="6"/>
  <c r="N51" i="6"/>
  <c r="K51" i="6"/>
  <c r="J51" i="6" s="1"/>
  <c r="E51" i="6"/>
  <c r="O50" i="6"/>
  <c r="N50" i="6" s="1"/>
  <c r="K50" i="6"/>
  <c r="J50" i="6"/>
  <c r="E50" i="6"/>
  <c r="O49" i="6"/>
  <c r="N49" i="6" s="1"/>
  <c r="K49" i="6"/>
  <c r="J49" i="6"/>
  <c r="E49" i="6"/>
  <c r="O48" i="6"/>
  <c r="N48" i="6"/>
  <c r="K48" i="6"/>
  <c r="J48" i="6" s="1"/>
  <c r="E48" i="6"/>
  <c r="O47" i="6"/>
  <c r="N47" i="6"/>
  <c r="K47" i="6"/>
  <c r="J47" i="6" s="1"/>
  <c r="E47" i="6"/>
  <c r="O46" i="6"/>
  <c r="N46" i="6" s="1"/>
  <c r="K46" i="6"/>
  <c r="J46" i="6"/>
  <c r="E46" i="6"/>
  <c r="O45" i="6"/>
  <c r="N45" i="6" s="1"/>
  <c r="K45" i="6"/>
  <c r="J45" i="6"/>
  <c r="E45" i="6"/>
  <c r="O44" i="6"/>
  <c r="N44" i="6"/>
  <c r="K44" i="6"/>
  <c r="J44" i="6" s="1"/>
  <c r="E44" i="6"/>
  <c r="O43" i="6"/>
  <c r="N43" i="6"/>
  <c r="K43" i="6"/>
  <c r="J43" i="6" s="1"/>
  <c r="E43" i="6"/>
  <c r="O42" i="6"/>
  <c r="N42" i="6" s="1"/>
  <c r="K42" i="6"/>
  <c r="J42" i="6"/>
  <c r="E42" i="6"/>
  <c r="O41" i="6"/>
  <c r="N41" i="6"/>
  <c r="K41" i="6"/>
  <c r="J41" i="6"/>
  <c r="E41" i="6"/>
  <c r="O40" i="6"/>
  <c r="N40" i="6"/>
  <c r="K40" i="6"/>
  <c r="J40" i="6" s="1"/>
  <c r="E40" i="6"/>
  <c r="O39" i="6"/>
  <c r="N39" i="6"/>
  <c r="K39" i="6"/>
  <c r="J39" i="6" s="1"/>
  <c r="E39" i="6"/>
  <c r="O38" i="6"/>
  <c r="N38" i="6" s="1"/>
  <c r="K38" i="6"/>
  <c r="J38" i="6"/>
  <c r="E38" i="6"/>
  <c r="O37" i="6"/>
  <c r="N37" i="6"/>
  <c r="K37" i="6"/>
  <c r="J37" i="6"/>
  <c r="E37" i="6"/>
  <c r="O36" i="6"/>
  <c r="N36" i="6"/>
  <c r="K36" i="6"/>
  <c r="J36" i="6" s="1"/>
  <c r="E36" i="6"/>
  <c r="O35" i="6"/>
  <c r="N35" i="6"/>
  <c r="K35" i="6"/>
  <c r="J35" i="6" s="1"/>
  <c r="E35" i="6"/>
  <c r="O34" i="6"/>
  <c r="N34" i="6" s="1"/>
  <c r="K34" i="6"/>
  <c r="J34" i="6"/>
  <c r="E34" i="6"/>
  <c r="O33" i="6"/>
  <c r="N33" i="6"/>
  <c r="K33" i="6"/>
  <c r="J33" i="6"/>
  <c r="E33" i="6"/>
  <c r="O32" i="6"/>
  <c r="N32" i="6"/>
  <c r="K32" i="6"/>
  <c r="J32" i="6" s="1"/>
  <c r="E32" i="6"/>
  <c r="O31" i="6"/>
  <c r="N31" i="6"/>
  <c r="K31" i="6"/>
  <c r="J31" i="6" s="1"/>
  <c r="E31" i="6"/>
  <c r="O30" i="6"/>
  <c r="N30" i="6" s="1"/>
  <c r="K30" i="6"/>
  <c r="J30" i="6"/>
  <c r="E30" i="6"/>
  <c r="O29" i="6"/>
  <c r="N29" i="6"/>
  <c r="K29" i="6"/>
  <c r="J29" i="6"/>
  <c r="E29" i="6"/>
  <c r="O28" i="6"/>
  <c r="N28" i="6"/>
  <c r="K28" i="6"/>
  <c r="J28" i="6" s="1"/>
  <c r="E28" i="6"/>
  <c r="O27" i="6"/>
  <c r="N27" i="6"/>
  <c r="K27" i="6"/>
  <c r="J27" i="6" s="1"/>
  <c r="E27" i="6"/>
  <c r="O26" i="6"/>
  <c r="N26" i="6" s="1"/>
  <c r="K26" i="6"/>
  <c r="J26" i="6"/>
  <c r="E26" i="6"/>
  <c r="O25" i="6"/>
  <c r="N25" i="6"/>
  <c r="K25" i="6"/>
  <c r="J25" i="6"/>
  <c r="E25" i="6"/>
  <c r="O24" i="6"/>
  <c r="N24" i="6"/>
  <c r="K24" i="6"/>
  <c r="J24" i="6" s="1"/>
  <c r="E24" i="6"/>
  <c r="O23" i="6"/>
  <c r="N23" i="6"/>
  <c r="K23" i="6"/>
  <c r="J23" i="6" s="1"/>
  <c r="E23" i="6"/>
  <c r="O22" i="6"/>
  <c r="N22" i="6" s="1"/>
  <c r="K22" i="6"/>
  <c r="J22" i="6"/>
  <c r="E22" i="6"/>
  <c r="O21" i="6"/>
  <c r="N21" i="6"/>
  <c r="K21" i="6"/>
  <c r="J21" i="6"/>
  <c r="E21" i="6"/>
  <c r="O20" i="6"/>
  <c r="N20" i="6"/>
  <c r="K20" i="6"/>
  <c r="J20" i="6" s="1"/>
  <c r="E20" i="6"/>
  <c r="O19" i="6"/>
  <c r="N19" i="6" s="1"/>
  <c r="K19" i="6"/>
  <c r="J19" i="6" s="1"/>
  <c r="E19" i="6"/>
  <c r="O18" i="6"/>
  <c r="N18" i="6" s="1"/>
  <c r="K18" i="6"/>
  <c r="J18" i="6"/>
  <c r="E18" i="6"/>
  <c r="O17" i="6"/>
  <c r="N17" i="6"/>
  <c r="K17" i="6"/>
  <c r="J17" i="6"/>
  <c r="E17" i="6"/>
  <c r="O16" i="6"/>
  <c r="N16" i="6"/>
  <c r="K16" i="6"/>
  <c r="J16" i="6" s="1"/>
  <c r="E16" i="6"/>
  <c r="E14" i="6"/>
  <c r="E13" i="6"/>
  <c r="E12" i="6"/>
  <c r="E11" i="6"/>
  <c r="E10" i="6"/>
  <c r="E9" i="6"/>
  <c r="E8" i="6"/>
  <c r="E7" i="6"/>
  <c r="AI107" i="1"/>
  <c r="AI106" i="1"/>
  <c r="AI105" i="1"/>
  <c r="AI104" i="1"/>
  <c r="AI103" i="1"/>
  <c r="AI102" i="1"/>
  <c r="AI100" i="1"/>
  <c r="AI99" i="1"/>
  <c r="AI98" i="1"/>
  <c r="AI97" i="1"/>
  <c r="AI96" i="1"/>
  <c r="AI95" i="1"/>
  <c r="AI94" i="1"/>
  <c r="AI93" i="1"/>
  <c r="AI91" i="1"/>
  <c r="AI90" i="1"/>
  <c r="AI89" i="1"/>
  <c r="AI88" i="1"/>
  <c r="AI87" i="1"/>
  <c r="AI86" i="1"/>
  <c r="AI85" i="1"/>
  <c r="AI84" i="1"/>
  <c r="AI83" i="1"/>
  <c r="AI82" i="1"/>
  <c r="AI81" i="1"/>
  <c r="AI80" i="1"/>
  <c r="AI79" i="1"/>
  <c r="AI78" i="1"/>
  <c r="AI77" i="1"/>
  <c r="AI76" i="1"/>
  <c r="AI75" i="1"/>
  <c r="AI74" i="1"/>
  <c r="AI73" i="1"/>
  <c r="AI72" i="1"/>
  <c r="AI71" i="1"/>
  <c r="AI70" i="1"/>
  <c r="AI69" i="1"/>
  <c r="AI68" i="1"/>
  <c r="AI67" i="1"/>
  <c r="AI66" i="1"/>
  <c r="AI65" i="1"/>
  <c r="AI64" i="1"/>
  <c r="AI63" i="1"/>
  <c r="AI62" i="1"/>
  <c r="AI61" i="1"/>
  <c r="AI60" i="1"/>
  <c r="AI59" i="1"/>
  <c r="AI58" i="1"/>
  <c r="AI57" i="1"/>
  <c r="AI56" i="1"/>
  <c r="AI55" i="1"/>
  <c r="AI54" i="1"/>
  <c r="AI53" i="1"/>
  <c r="AI52" i="1"/>
  <c r="AI51" i="1"/>
  <c r="AI50" i="1"/>
  <c r="AI49" i="1"/>
  <c r="AI48" i="1"/>
  <c r="AI47" i="1"/>
  <c r="AI46" i="1"/>
  <c r="AI45" i="1"/>
  <c r="AI44" i="1"/>
  <c r="AI43" i="1"/>
  <c r="AI42" i="1"/>
  <c r="AI41" i="1"/>
  <c r="AI40" i="1"/>
  <c r="AI39" i="1"/>
  <c r="AI38" i="1"/>
  <c r="AI37" i="1"/>
  <c r="AI36" i="1"/>
  <c r="AI35" i="1"/>
  <c r="AI34" i="1"/>
  <c r="AI33" i="1"/>
  <c r="AI32" i="1"/>
  <c r="AI31" i="1"/>
  <c r="AI30" i="1"/>
  <c r="AI29" i="1"/>
  <c r="AI28" i="1"/>
  <c r="AI27" i="1"/>
  <c r="AI26" i="1"/>
  <c r="AI25" i="1"/>
  <c r="AI24" i="1"/>
  <c r="AI23" i="1"/>
  <c r="AI22" i="1"/>
  <c r="AI21" i="1"/>
  <c r="AI20" i="1"/>
  <c r="AI19" i="1"/>
  <c r="AI18" i="1"/>
  <c r="AI17" i="1"/>
  <c r="AI16" i="1"/>
  <c r="AI14" i="1"/>
  <c r="AI13" i="1"/>
  <c r="AI12" i="1"/>
  <c r="AI11" i="1"/>
  <c r="AI10" i="1"/>
  <c r="AI9" i="1"/>
  <c r="AI8" i="1"/>
  <c r="AF18" i="1"/>
  <c r="AF19" i="1"/>
  <c r="AF9" i="1"/>
  <c r="AF7" i="1"/>
  <c r="AI7" i="1" s="1"/>
  <c r="AF89" i="1"/>
  <c r="AF81" i="1"/>
  <c r="AF73" i="1"/>
  <c r="AF65" i="1"/>
  <c r="AF60" i="1"/>
  <c r="AF57" i="1"/>
  <c r="AF49" i="1"/>
  <c r="AF41" i="1"/>
  <c r="AF33" i="1"/>
  <c r="AF28" i="1"/>
  <c r="AF25" i="1"/>
  <c r="AF20" i="1"/>
  <c r="AF94" i="1"/>
  <c r="AF93" i="1"/>
  <c r="AF102" i="1"/>
  <c r="AF16" i="1"/>
  <c r="AF17" i="1"/>
  <c r="AF21" i="1"/>
  <c r="AF22" i="1"/>
  <c r="AF23" i="1"/>
  <c r="AF24" i="1"/>
  <c r="AF26" i="1"/>
  <c r="AF27" i="1"/>
  <c r="AF29" i="1"/>
  <c r="AF30" i="1"/>
  <c r="AF31" i="1"/>
  <c r="AF32" i="1"/>
  <c r="AF34" i="1"/>
  <c r="AF35" i="1"/>
  <c r="AF36" i="1"/>
  <c r="AF37" i="1"/>
  <c r="AF38" i="1"/>
  <c r="AF39" i="1"/>
  <c r="AF40" i="1"/>
  <c r="AF42" i="1"/>
  <c r="AF43" i="1"/>
  <c r="AF44" i="1"/>
  <c r="AF45" i="1"/>
  <c r="AF46" i="1"/>
  <c r="AF47" i="1"/>
  <c r="AF48" i="1"/>
  <c r="AF50" i="1"/>
  <c r="AF51" i="1"/>
  <c r="AF52" i="1"/>
  <c r="AF53" i="1"/>
  <c r="AF54" i="1"/>
  <c r="AF55" i="1"/>
  <c r="AF56" i="1"/>
  <c r="AF58" i="1"/>
  <c r="AF59" i="1"/>
  <c r="AF61" i="1"/>
  <c r="AF62" i="1"/>
  <c r="AF63" i="1"/>
  <c r="AF64" i="1"/>
  <c r="AF66" i="1"/>
  <c r="AF67" i="1"/>
  <c r="AF68" i="1"/>
  <c r="AF69" i="1"/>
  <c r="AF70" i="1"/>
  <c r="AF71" i="1"/>
  <c r="AF72" i="1"/>
  <c r="AF74" i="1"/>
  <c r="AF75" i="1"/>
  <c r="AF76" i="1"/>
  <c r="AF77" i="1"/>
  <c r="AF78" i="1"/>
  <c r="AF79" i="1"/>
  <c r="AF80" i="1"/>
  <c r="AF82" i="1"/>
  <c r="AF83" i="1"/>
  <c r="AF84" i="1"/>
  <c r="AF85" i="1"/>
  <c r="AF86" i="1"/>
  <c r="AF87" i="1"/>
  <c r="AF88" i="1"/>
  <c r="AF90" i="1"/>
  <c r="AF91" i="1"/>
  <c r="AF95" i="1"/>
  <c r="AF96" i="1"/>
  <c r="AF97" i="1"/>
  <c r="AF98" i="1"/>
  <c r="AF99" i="1"/>
  <c r="AF100" i="1"/>
  <c r="AF103" i="1"/>
  <c r="AF104" i="1"/>
  <c r="AF105" i="1"/>
  <c r="AF106" i="1"/>
  <c r="AF107" i="1"/>
  <c r="AF14" i="1"/>
  <c r="AF10" i="1"/>
  <c r="AF11" i="1"/>
  <c r="AF12" i="1"/>
  <c r="AF13" i="1"/>
  <c r="AF8" i="1"/>
  <c r="AC8" i="1"/>
  <c r="AC7" i="1"/>
  <c r="AE105" i="2"/>
  <c r="AE104" i="2"/>
  <c r="AE103" i="2"/>
  <c r="AE102" i="2"/>
  <c r="AE101" i="2"/>
  <c r="AE100" i="2"/>
  <c r="AE98" i="2"/>
  <c r="AE97" i="2"/>
  <c r="AE96" i="2"/>
  <c r="AE95" i="2"/>
  <c r="AE94" i="2"/>
  <c r="AE93" i="2"/>
  <c r="AE92" i="2"/>
  <c r="AE91" i="2"/>
  <c r="AE89" i="2"/>
  <c r="AE88" i="2"/>
  <c r="AE87" i="2"/>
  <c r="AE86" i="2"/>
  <c r="AE85" i="2"/>
  <c r="AE84" i="2"/>
  <c r="AE83" i="2"/>
  <c r="AE82" i="2"/>
  <c r="AE81" i="2"/>
  <c r="AE80" i="2"/>
  <c r="AE79" i="2"/>
  <c r="AE78" i="2"/>
  <c r="AE77" i="2"/>
  <c r="AE76" i="2"/>
  <c r="AE75" i="2"/>
  <c r="AE74" i="2"/>
  <c r="AE73" i="2"/>
  <c r="AE72" i="2"/>
  <c r="AE71" i="2"/>
  <c r="AE70" i="2"/>
  <c r="AE69" i="2"/>
  <c r="AE68" i="2"/>
  <c r="AE67" i="2"/>
  <c r="AE66" i="2"/>
  <c r="AE65" i="2"/>
  <c r="AE64" i="2"/>
  <c r="AE63" i="2"/>
  <c r="AE62" i="2"/>
  <c r="AE61" i="2"/>
  <c r="AE60" i="2"/>
  <c r="AE59" i="2"/>
  <c r="AE58" i="2"/>
  <c r="AE57" i="2"/>
  <c r="AE56" i="2"/>
  <c r="AE55" i="2"/>
  <c r="AE54" i="2"/>
  <c r="AE53" i="2"/>
  <c r="AE52" i="2"/>
  <c r="AE51" i="2"/>
  <c r="AE50" i="2"/>
  <c r="AE49" i="2"/>
  <c r="AE48" i="2"/>
  <c r="AE47" i="2"/>
  <c r="AE46" i="2"/>
  <c r="AE45" i="2"/>
  <c r="AE44" i="2"/>
  <c r="AE43" i="2"/>
  <c r="AE42" i="2"/>
  <c r="AE41" i="2"/>
  <c r="AE40" i="2"/>
  <c r="AE39" i="2"/>
  <c r="AE38" i="2"/>
  <c r="AE37" i="2"/>
  <c r="AE36" i="2"/>
  <c r="AE35" i="2"/>
  <c r="AE34" i="2"/>
  <c r="AE33" i="2"/>
  <c r="AE32" i="2"/>
  <c r="AE31" i="2"/>
  <c r="AE30" i="2"/>
  <c r="AE29" i="2"/>
  <c r="AE28" i="2"/>
  <c r="AE27" i="2"/>
  <c r="AE26" i="2"/>
  <c r="AE25" i="2"/>
  <c r="AE24" i="2"/>
  <c r="AE23" i="2"/>
  <c r="AE22" i="2"/>
  <c r="AE21" i="2"/>
  <c r="AE20" i="2"/>
  <c r="AE19" i="2"/>
  <c r="AE18" i="2"/>
  <c r="AE17" i="2"/>
  <c r="AE16" i="2"/>
  <c r="A2"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E92" i="2"/>
  <c r="E93" i="2"/>
  <c r="E94" i="2"/>
  <c r="E95" i="2"/>
  <c r="E96" i="2"/>
  <c r="E97" i="2"/>
  <c r="E98" i="2"/>
  <c r="E101" i="2"/>
  <c r="E102" i="2"/>
  <c r="E103" i="2"/>
  <c r="E104" i="2"/>
  <c r="E105" i="2"/>
  <c r="E100" i="2"/>
  <c r="AF106" i="2"/>
  <c r="AE106" i="2"/>
  <c r="AB106" i="2"/>
  <c r="AA106" i="2"/>
  <c r="Z106" i="2"/>
  <c r="Y106" i="2"/>
  <c r="X106" i="2"/>
  <c r="W106" i="2"/>
  <c r="V106" i="2"/>
  <c r="U106" i="2"/>
  <c r="T106" i="2"/>
  <c r="S106" i="2"/>
  <c r="R106" i="2"/>
  <c r="Q106" i="2"/>
  <c r="P106" i="2"/>
  <c r="O106" i="2"/>
  <c r="N106" i="2"/>
  <c r="M106" i="2"/>
  <c r="L106" i="2"/>
  <c r="K106" i="2"/>
  <c r="J106" i="2"/>
  <c r="I106" i="2"/>
  <c r="H106" i="2"/>
  <c r="G106" i="2"/>
  <c r="F106" i="2"/>
  <c r="E106" i="2"/>
  <c r="D106" i="2"/>
  <c r="C106" i="2"/>
  <c r="B106" i="2"/>
  <c r="A106" i="2"/>
  <c r="E91"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16" i="2"/>
  <c r="E8" i="2"/>
  <c r="E9" i="2"/>
  <c r="E10" i="2"/>
  <c r="E11" i="2"/>
  <c r="E12" i="2"/>
  <c r="E13" i="2"/>
  <c r="E14" i="2"/>
  <c r="E7" i="2"/>
  <c r="J118" i="2"/>
  <c r="J114" i="2"/>
  <c r="J113" i="2"/>
  <c r="AA105" i="2"/>
  <c r="X105" i="2"/>
  <c r="U105" i="2"/>
  <c r="R105" i="2"/>
  <c r="O105" i="2"/>
  <c r="L105" i="2"/>
  <c r="AA104" i="2"/>
  <c r="X104" i="2"/>
  <c r="U104" i="2"/>
  <c r="R104" i="2"/>
  <c r="O104" i="2"/>
  <c r="L104" i="2"/>
  <c r="AA103" i="2"/>
  <c r="X103" i="2"/>
  <c r="U103" i="2"/>
  <c r="R103" i="2"/>
  <c r="O103" i="2"/>
  <c r="L103" i="2"/>
  <c r="AA102" i="2"/>
  <c r="X102" i="2"/>
  <c r="U102" i="2"/>
  <c r="R102" i="2"/>
  <c r="O102" i="2"/>
  <c r="L102" i="2"/>
  <c r="AA101" i="2"/>
  <c r="X101" i="2"/>
  <c r="U101" i="2"/>
  <c r="R101" i="2"/>
  <c r="O101" i="2"/>
  <c r="L101" i="2"/>
  <c r="AA100" i="2"/>
  <c r="X100" i="2"/>
  <c r="U100" i="2"/>
  <c r="R100" i="2"/>
  <c r="O100" i="2"/>
  <c r="L100" i="2"/>
  <c r="AA98" i="2"/>
  <c r="X98" i="2"/>
  <c r="U98" i="2"/>
  <c r="R98" i="2"/>
  <c r="O98" i="2"/>
  <c r="L98" i="2"/>
  <c r="AA97" i="2"/>
  <c r="X97" i="2"/>
  <c r="U97" i="2"/>
  <c r="R97" i="2"/>
  <c r="O97" i="2"/>
  <c r="L97" i="2"/>
  <c r="AA96" i="2"/>
  <c r="X96" i="2"/>
  <c r="U96" i="2"/>
  <c r="R96" i="2"/>
  <c r="O96" i="2"/>
  <c r="L96" i="2"/>
  <c r="AA95" i="2"/>
  <c r="X95" i="2"/>
  <c r="U95" i="2"/>
  <c r="R95" i="2"/>
  <c r="O95" i="2"/>
  <c r="L95" i="2"/>
  <c r="AA94" i="2"/>
  <c r="X94" i="2"/>
  <c r="U94" i="2"/>
  <c r="R94" i="2"/>
  <c r="O94" i="2"/>
  <c r="L94" i="2"/>
  <c r="AA93" i="2"/>
  <c r="X93" i="2"/>
  <c r="U93" i="2"/>
  <c r="R93" i="2"/>
  <c r="O93" i="2"/>
  <c r="L93" i="2"/>
  <c r="AA92" i="2"/>
  <c r="X92" i="2"/>
  <c r="U92" i="2"/>
  <c r="R92" i="2"/>
  <c r="O92" i="2"/>
  <c r="L92" i="2"/>
  <c r="AA91" i="2"/>
  <c r="X91" i="2"/>
  <c r="U91" i="2"/>
  <c r="R91" i="2"/>
  <c r="O91" i="2"/>
  <c r="L91" i="2"/>
  <c r="AA89" i="2"/>
  <c r="X89" i="2"/>
  <c r="U89" i="2"/>
  <c r="R89" i="2"/>
  <c r="O89" i="2"/>
  <c r="L89" i="2"/>
  <c r="AA88" i="2"/>
  <c r="X88" i="2"/>
  <c r="U88" i="2"/>
  <c r="R88" i="2"/>
  <c r="O88" i="2"/>
  <c r="L88" i="2"/>
  <c r="AA87" i="2"/>
  <c r="X87" i="2"/>
  <c r="U87" i="2"/>
  <c r="R87" i="2"/>
  <c r="O87" i="2"/>
  <c r="L87" i="2"/>
  <c r="AA86" i="2"/>
  <c r="X86" i="2"/>
  <c r="U86" i="2"/>
  <c r="R86" i="2"/>
  <c r="O86" i="2"/>
  <c r="L86" i="2"/>
  <c r="AA85" i="2"/>
  <c r="X85" i="2"/>
  <c r="U85" i="2"/>
  <c r="R85" i="2"/>
  <c r="O85" i="2"/>
  <c r="L85" i="2"/>
  <c r="AA84" i="2"/>
  <c r="X84" i="2"/>
  <c r="U84" i="2"/>
  <c r="R84" i="2"/>
  <c r="O84" i="2"/>
  <c r="L84" i="2"/>
  <c r="AA83" i="2"/>
  <c r="X83" i="2"/>
  <c r="U83" i="2"/>
  <c r="R83" i="2"/>
  <c r="O83" i="2"/>
  <c r="L83" i="2"/>
  <c r="AA82" i="2"/>
  <c r="X82" i="2"/>
  <c r="U82" i="2"/>
  <c r="R82" i="2"/>
  <c r="O82" i="2"/>
  <c r="L82" i="2"/>
  <c r="AA81" i="2"/>
  <c r="X81" i="2"/>
  <c r="U81" i="2"/>
  <c r="R81" i="2"/>
  <c r="O81" i="2"/>
  <c r="L81" i="2"/>
  <c r="AA80" i="2"/>
  <c r="X80" i="2"/>
  <c r="U80" i="2"/>
  <c r="R80" i="2"/>
  <c r="O80" i="2"/>
  <c r="L80" i="2"/>
  <c r="AA79" i="2"/>
  <c r="X79" i="2"/>
  <c r="U79" i="2"/>
  <c r="R79" i="2"/>
  <c r="O79" i="2"/>
  <c r="L79" i="2"/>
  <c r="AA78" i="2"/>
  <c r="X78" i="2"/>
  <c r="U78" i="2"/>
  <c r="R78" i="2"/>
  <c r="O78" i="2"/>
  <c r="L78" i="2"/>
  <c r="AA77" i="2"/>
  <c r="X77" i="2"/>
  <c r="U77" i="2"/>
  <c r="R77" i="2"/>
  <c r="O77" i="2"/>
  <c r="L77" i="2"/>
  <c r="AA76" i="2"/>
  <c r="X76" i="2"/>
  <c r="U76" i="2"/>
  <c r="R76" i="2"/>
  <c r="O76" i="2"/>
  <c r="L76" i="2"/>
  <c r="AA75" i="2"/>
  <c r="X75" i="2"/>
  <c r="U75" i="2"/>
  <c r="R75" i="2"/>
  <c r="O75" i="2"/>
  <c r="L75" i="2"/>
  <c r="AA74" i="2"/>
  <c r="X74" i="2"/>
  <c r="U74" i="2"/>
  <c r="R74" i="2"/>
  <c r="O74" i="2"/>
  <c r="L74" i="2"/>
  <c r="AA73" i="2"/>
  <c r="X73" i="2"/>
  <c r="U73" i="2"/>
  <c r="R73" i="2"/>
  <c r="O73" i="2"/>
  <c r="L73" i="2"/>
  <c r="AA72" i="2"/>
  <c r="X72" i="2"/>
  <c r="U72" i="2"/>
  <c r="R72" i="2"/>
  <c r="O72" i="2"/>
  <c r="L72" i="2"/>
  <c r="AA71" i="2"/>
  <c r="X71" i="2"/>
  <c r="U71" i="2"/>
  <c r="R71" i="2"/>
  <c r="O71" i="2"/>
  <c r="L71" i="2"/>
  <c r="AA70" i="2"/>
  <c r="X70" i="2"/>
  <c r="U70" i="2"/>
  <c r="R70" i="2"/>
  <c r="O70" i="2"/>
  <c r="L70" i="2"/>
  <c r="AA69" i="2"/>
  <c r="X69" i="2"/>
  <c r="U69" i="2"/>
  <c r="R69" i="2"/>
  <c r="O69" i="2"/>
  <c r="L69" i="2"/>
  <c r="AA68" i="2"/>
  <c r="X68" i="2"/>
  <c r="U68" i="2"/>
  <c r="R68" i="2"/>
  <c r="O68" i="2"/>
  <c r="L68" i="2"/>
  <c r="AA67" i="2"/>
  <c r="X67" i="2"/>
  <c r="U67" i="2"/>
  <c r="R67" i="2"/>
  <c r="O67" i="2"/>
  <c r="L67" i="2"/>
  <c r="AA66" i="2"/>
  <c r="X66" i="2"/>
  <c r="U66" i="2"/>
  <c r="R66" i="2"/>
  <c r="O66" i="2"/>
  <c r="L66" i="2"/>
  <c r="AA65" i="2"/>
  <c r="X65" i="2"/>
  <c r="U65" i="2"/>
  <c r="R65" i="2"/>
  <c r="O65" i="2"/>
  <c r="L65" i="2"/>
  <c r="AA64" i="2"/>
  <c r="X64" i="2"/>
  <c r="U64" i="2"/>
  <c r="R64" i="2"/>
  <c r="O64" i="2"/>
  <c r="L64" i="2"/>
  <c r="AA63" i="2"/>
  <c r="X63" i="2"/>
  <c r="U63" i="2"/>
  <c r="R63" i="2"/>
  <c r="O63" i="2"/>
  <c r="L63" i="2"/>
  <c r="AA62" i="2"/>
  <c r="X62" i="2"/>
  <c r="U62" i="2"/>
  <c r="R62" i="2"/>
  <c r="O62" i="2"/>
  <c r="L62" i="2"/>
  <c r="AA61" i="2"/>
  <c r="X61" i="2"/>
  <c r="U61" i="2"/>
  <c r="R61" i="2"/>
  <c r="N61" i="2"/>
  <c r="O61" i="2" s="1"/>
  <c r="L61" i="2"/>
  <c r="AA60" i="2"/>
  <c r="X60" i="2"/>
  <c r="U60" i="2"/>
  <c r="R60" i="2"/>
  <c r="N60" i="2"/>
  <c r="O60" i="2" s="1"/>
  <c r="L60" i="2"/>
  <c r="AA59" i="2"/>
  <c r="X59" i="2"/>
  <c r="U59" i="2"/>
  <c r="R59" i="2"/>
  <c r="N59" i="2"/>
  <c r="O59" i="2" s="1"/>
  <c r="L59" i="2"/>
  <c r="AA58" i="2"/>
  <c r="X58" i="2"/>
  <c r="U58" i="2"/>
  <c r="R58" i="2"/>
  <c r="N58" i="2"/>
  <c r="O58" i="2" s="1"/>
  <c r="L58" i="2"/>
  <c r="AA57" i="2"/>
  <c r="X57" i="2"/>
  <c r="U57" i="2"/>
  <c r="R57" i="2"/>
  <c r="O57" i="2"/>
  <c r="L57" i="2"/>
  <c r="AA56" i="2"/>
  <c r="X56" i="2"/>
  <c r="U56" i="2"/>
  <c r="R56" i="2"/>
  <c r="O56" i="2"/>
  <c r="L56" i="2"/>
  <c r="AA55" i="2"/>
  <c r="X55" i="2"/>
  <c r="U55" i="2"/>
  <c r="R55" i="2"/>
  <c r="O55" i="2"/>
  <c r="L55" i="2"/>
  <c r="AA54" i="2"/>
  <c r="X54" i="2"/>
  <c r="U54" i="2"/>
  <c r="R54" i="2"/>
  <c r="O54" i="2"/>
  <c r="L54" i="2"/>
  <c r="AA53" i="2"/>
  <c r="X53" i="2"/>
  <c r="U53" i="2"/>
  <c r="R53" i="2"/>
  <c r="O53" i="2"/>
  <c r="L53" i="2"/>
  <c r="AA52" i="2"/>
  <c r="X52" i="2"/>
  <c r="U52" i="2"/>
  <c r="R52" i="2"/>
  <c r="O52" i="2"/>
  <c r="L52" i="2"/>
  <c r="AA51" i="2"/>
  <c r="X51" i="2"/>
  <c r="U51" i="2"/>
  <c r="R51" i="2"/>
  <c r="O51" i="2"/>
  <c r="L51" i="2"/>
  <c r="AA50" i="2"/>
  <c r="X50" i="2"/>
  <c r="U50" i="2"/>
  <c r="R50" i="2"/>
  <c r="O50" i="2"/>
  <c r="L50" i="2"/>
  <c r="AA49" i="2"/>
  <c r="X49" i="2"/>
  <c r="U49" i="2"/>
  <c r="R49" i="2"/>
  <c r="N49" i="2"/>
  <c r="O49" i="2" s="1"/>
  <c r="L49" i="2"/>
  <c r="AA48" i="2"/>
  <c r="X48" i="2"/>
  <c r="U48" i="2"/>
  <c r="R48" i="2"/>
  <c r="N48" i="2"/>
  <c r="O48" i="2" s="1"/>
  <c r="L48" i="2"/>
  <c r="AA47" i="2"/>
  <c r="X47" i="2"/>
  <c r="U47" i="2"/>
  <c r="R47" i="2"/>
  <c r="O47" i="2"/>
  <c r="L47" i="2"/>
  <c r="AA46" i="2"/>
  <c r="X46" i="2"/>
  <c r="U46" i="2"/>
  <c r="R46" i="2"/>
  <c r="O46" i="2"/>
  <c r="L46" i="2"/>
  <c r="AA45" i="2"/>
  <c r="X45" i="2"/>
  <c r="U45" i="2"/>
  <c r="R45" i="2"/>
  <c r="O45" i="2"/>
  <c r="L45" i="2"/>
  <c r="AA44" i="2"/>
  <c r="X44" i="2"/>
  <c r="U44" i="2"/>
  <c r="R44" i="2"/>
  <c r="O44" i="2"/>
  <c r="L44" i="2"/>
  <c r="AA43" i="2"/>
  <c r="X43" i="2"/>
  <c r="U43" i="2"/>
  <c r="R43" i="2"/>
  <c r="O43" i="2"/>
  <c r="L43" i="2"/>
  <c r="AA42" i="2"/>
  <c r="X42" i="2"/>
  <c r="U42" i="2"/>
  <c r="R42" i="2"/>
  <c r="O42" i="2"/>
  <c r="L42" i="2"/>
  <c r="AA41" i="2"/>
  <c r="X41" i="2"/>
  <c r="U41" i="2"/>
  <c r="R41" i="2"/>
  <c r="O41" i="2"/>
  <c r="L41" i="2"/>
  <c r="AA40" i="2"/>
  <c r="X40" i="2"/>
  <c r="U40" i="2"/>
  <c r="R40" i="2"/>
  <c r="O40" i="2"/>
  <c r="L40" i="2"/>
  <c r="AA39" i="2"/>
  <c r="X39" i="2"/>
  <c r="U39" i="2"/>
  <c r="R39" i="2"/>
  <c r="O39" i="2"/>
  <c r="L39" i="2"/>
  <c r="AA38" i="2"/>
  <c r="X38" i="2"/>
  <c r="U38" i="2"/>
  <c r="R38" i="2"/>
  <c r="O38" i="2"/>
  <c r="L38" i="2"/>
  <c r="AA37" i="2"/>
  <c r="X37" i="2"/>
  <c r="U37" i="2"/>
  <c r="R37" i="2"/>
  <c r="O37" i="2"/>
  <c r="L37" i="2"/>
  <c r="AA36" i="2"/>
  <c r="X36" i="2"/>
  <c r="U36" i="2"/>
  <c r="R36" i="2"/>
  <c r="O36" i="2"/>
  <c r="L36" i="2"/>
  <c r="AA35" i="2"/>
  <c r="X35" i="2"/>
  <c r="U35" i="2"/>
  <c r="R35" i="2"/>
  <c r="O35" i="2"/>
  <c r="L35" i="2"/>
  <c r="AA34" i="2"/>
  <c r="X34" i="2"/>
  <c r="U34" i="2"/>
  <c r="R34" i="2"/>
  <c r="O34" i="2"/>
  <c r="L34" i="2"/>
  <c r="AA33" i="2"/>
  <c r="X33" i="2"/>
  <c r="U33" i="2"/>
  <c r="R33" i="2"/>
  <c r="O33" i="2"/>
  <c r="L33" i="2"/>
  <c r="AA32" i="2"/>
  <c r="X32" i="2"/>
  <c r="U32" i="2"/>
  <c r="R32" i="2"/>
  <c r="O32" i="2"/>
  <c r="L32" i="2"/>
  <c r="AA31" i="2"/>
  <c r="X31" i="2"/>
  <c r="U31" i="2"/>
  <c r="R31" i="2"/>
  <c r="O31" i="2"/>
  <c r="L31" i="2"/>
  <c r="AA30" i="2"/>
  <c r="X30" i="2"/>
  <c r="U30" i="2"/>
  <c r="R30" i="2"/>
  <c r="O30" i="2"/>
  <c r="L30" i="2"/>
  <c r="AA29" i="2"/>
  <c r="X29" i="2"/>
  <c r="U29" i="2"/>
  <c r="R29" i="2"/>
  <c r="O29" i="2"/>
  <c r="L29" i="2"/>
  <c r="AA28" i="2"/>
  <c r="X28" i="2"/>
  <c r="U28" i="2"/>
  <c r="R28" i="2"/>
  <c r="O28" i="2"/>
  <c r="L28" i="2"/>
  <c r="AA27" i="2"/>
  <c r="X27" i="2"/>
  <c r="U27" i="2"/>
  <c r="R27" i="2"/>
  <c r="O27" i="2"/>
  <c r="L27" i="2"/>
  <c r="AA26" i="2"/>
  <c r="X26" i="2"/>
  <c r="U26" i="2"/>
  <c r="R26" i="2"/>
  <c r="O26" i="2"/>
  <c r="L26" i="2"/>
  <c r="AA25" i="2"/>
  <c r="X25" i="2"/>
  <c r="U25" i="2"/>
  <c r="R25" i="2"/>
  <c r="O25" i="2"/>
  <c r="L25" i="2"/>
  <c r="AA24" i="2"/>
  <c r="X24" i="2"/>
  <c r="U24" i="2"/>
  <c r="R24" i="2"/>
  <c r="O24" i="2"/>
  <c r="L24" i="2"/>
  <c r="AA23" i="2"/>
  <c r="X23" i="2"/>
  <c r="U23" i="2"/>
  <c r="R23" i="2"/>
  <c r="O23" i="2"/>
  <c r="L23" i="2"/>
  <c r="AA22" i="2"/>
  <c r="X22" i="2"/>
  <c r="U22" i="2"/>
  <c r="R22" i="2"/>
  <c r="O22" i="2"/>
  <c r="L22" i="2"/>
  <c r="AA21" i="2"/>
  <c r="X21" i="2"/>
  <c r="U21" i="2"/>
  <c r="R21" i="2"/>
  <c r="O21" i="2"/>
  <c r="L21" i="2"/>
  <c r="AA20" i="2"/>
  <c r="X20" i="2"/>
  <c r="U20" i="2"/>
  <c r="R20" i="2"/>
  <c r="O20" i="2"/>
  <c r="L20" i="2"/>
  <c r="AA19" i="2"/>
  <c r="X19" i="2"/>
  <c r="U19" i="2"/>
  <c r="R19" i="2"/>
  <c r="O19" i="2"/>
  <c r="L19" i="2"/>
  <c r="AA18" i="2"/>
  <c r="X18" i="2"/>
  <c r="U18" i="2"/>
  <c r="R18" i="2"/>
  <c r="O18" i="2"/>
  <c r="L18" i="2"/>
  <c r="AA17" i="2"/>
  <c r="X17" i="2"/>
  <c r="U17" i="2"/>
  <c r="R17" i="2"/>
  <c r="O17" i="2"/>
  <c r="L17" i="2"/>
  <c r="AA16" i="2"/>
  <c r="X16" i="2"/>
  <c r="U16" i="2"/>
  <c r="R16" i="2"/>
  <c r="O16" i="2"/>
  <c r="L16" i="2"/>
  <c r="AA14" i="2"/>
  <c r="X14" i="2"/>
  <c r="U14" i="2"/>
  <c r="R14" i="2"/>
  <c r="O14" i="2"/>
  <c r="L14" i="2"/>
  <c r="AA13" i="2"/>
  <c r="X13" i="2"/>
  <c r="U13" i="2"/>
  <c r="R13" i="2"/>
  <c r="O13" i="2"/>
  <c r="L13" i="2"/>
  <c r="AA12" i="2"/>
  <c r="X12" i="2"/>
  <c r="U12" i="2"/>
  <c r="R12" i="2"/>
  <c r="O12" i="2"/>
  <c r="L12" i="2"/>
  <c r="AA11" i="2"/>
  <c r="X11" i="2"/>
  <c r="U11" i="2"/>
  <c r="R11" i="2"/>
  <c r="O11" i="2"/>
  <c r="L11" i="2"/>
  <c r="AA10" i="2"/>
  <c r="X10" i="2"/>
  <c r="U10" i="2"/>
  <c r="R10" i="2"/>
  <c r="O10" i="2"/>
  <c r="L10" i="2"/>
  <c r="AA9" i="2"/>
  <c r="X9" i="2"/>
  <c r="U9" i="2"/>
  <c r="R9" i="2"/>
  <c r="O9" i="2"/>
  <c r="L9" i="2"/>
  <c r="AA8" i="2"/>
  <c r="X8" i="2"/>
  <c r="U8" i="2"/>
  <c r="R8" i="2"/>
  <c r="O8" i="2"/>
  <c r="L8" i="2"/>
  <c r="AA7" i="2"/>
  <c r="X7" i="2"/>
  <c r="U7" i="2"/>
  <c r="R7" i="2"/>
  <c r="O7" i="2"/>
  <c r="L7" i="2"/>
  <c r="I120" i="1"/>
  <c r="I116" i="1"/>
  <c r="I115" i="1"/>
  <c r="AC107" i="1"/>
  <c r="Z107" i="1"/>
  <c r="W107" i="1"/>
  <c r="T107" i="1"/>
  <c r="Q107" i="1"/>
  <c r="N107" i="1"/>
  <c r="K107" i="1"/>
  <c r="AC106" i="1"/>
  <c r="Z106" i="1"/>
  <c r="W106" i="1"/>
  <c r="T106" i="1"/>
  <c r="Q106" i="1"/>
  <c r="N106" i="1"/>
  <c r="K106" i="1"/>
  <c r="AC105" i="1"/>
  <c r="Z105" i="1"/>
  <c r="W105" i="1"/>
  <c r="T105" i="1"/>
  <c r="Q105" i="1"/>
  <c r="N105" i="1"/>
  <c r="K105" i="1"/>
  <c r="AC104" i="1"/>
  <c r="Z104" i="1"/>
  <c r="W104" i="1"/>
  <c r="T104" i="1"/>
  <c r="Q104" i="1"/>
  <c r="N104" i="1"/>
  <c r="K104" i="1"/>
  <c r="AC103" i="1"/>
  <c r="Z103" i="1"/>
  <c r="W103" i="1"/>
  <c r="T103" i="1"/>
  <c r="Q103" i="1"/>
  <c r="N103" i="1"/>
  <c r="K103" i="1"/>
  <c r="AC102" i="1"/>
  <c r="Z102" i="1"/>
  <c r="W102" i="1"/>
  <c r="T102" i="1"/>
  <c r="Q102" i="1"/>
  <c r="N102" i="1"/>
  <c r="K102" i="1"/>
  <c r="AC100" i="1"/>
  <c r="Z100" i="1"/>
  <c r="W100" i="1"/>
  <c r="T100" i="1"/>
  <c r="Q100" i="1"/>
  <c r="N100" i="1"/>
  <c r="K100" i="1"/>
  <c r="AC99" i="1"/>
  <c r="Z99" i="1"/>
  <c r="W99" i="1"/>
  <c r="T99" i="1"/>
  <c r="Q99" i="1"/>
  <c r="N99" i="1"/>
  <c r="K99" i="1"/>
  <c r="AC98" i="1"/>
  <c r="Z98" i="1"/>
  <c r="W98" i="1"/>
  <c r="T98" i="1"/>
  <c r="Q98" i="1"/>
  <c r="N98" i="1"/>
  <c r="K98" i="1"/>
  <c r="AC97" i="1"/>
  <c r="Z97" i="1"/>
  <c r="W97" i="1"/>
  <c r="T97" i="1"/>
  <c r="Q97" i="1"/>
  <c r="N97" i="1"/>
  <c r="K97" i="1"/>
  <c r="AC96" i="1"/>
  <c r="Z96" i="1"/>
  <c r="W96" i="1"/>
  <c r="T96" i="1"/>
  <c r="Q96" i="1"/>
  <c r="N96" i="1"/>
  <c r="K96" i="1"/>
  <c r="AC95" i="1"/>
  <c r="Z95" i="1"/>
  <c r="W95" i="1"/>
  <c r="T95" i="1"/>
  <c r="Q95" i="1"/>
  <c r="N95" i="1"/>
  <c r="K95" i="1"/>
  <c r="AC94" i="1"/>
  <c r="Z94" i="1"/>
  <c r="W94" i="1"/>
  <c r="T94" i="1"/>
  <c r="Q94" i="1"/>
  <c r="N94" i="1"/>
  <c r="K94" i="1"/>
  <c r="AC93" i="1"/>
  <c r="Z93" i="1"/>
  <c r="W93" i="1"/>
  <c r="T93" i="1"/>
  <c r="Q93" i="1"/>
  <c r="N93" i="1"/>
  <c r="K93" i="1"/>
  <c r="AC91" i="1"/>
  <c r="Z91" i="1"/>
  <c r="W91" i="1"/>
  <c r="T91" i="1"/>
  <c r="Q91" i="1"/>
  <c r="N91" i="1"/>
  <c r="K91" i="1"/>
  <c r="AC90" i="1"/>
  <c r="Z90" i="1"/>
  <c r="W90" i="1"/>
  <c r="T90" i="1"/>
  <c r="Q90" i="1"/>
  <c r="N90" i="1"/>
  <c r="K90" i="1"/>
  <c r="AC89" i="1"/>
  <c r="Z89" i="1"/>
  <c r="W89" i="1"/>
  <c r="T89" i="1"/>
  <c r="Q89" i="1"/>
  <c r="N89" i="1"/>
  <c r="K89" i="1"/>
  <c r="AC88" i="1"/>
  <c r="Z88" i="1"/>
  <c r="W88" i="1"/>
  <c r="T88" i="1"/>
  <c r="Q88" i="1"/>
  <c r="N88" i="1"/>
  <c r="K88" i="1"/>
  <c r="AC87" i="1"/>
  <c r="Z87" i="1"/>
  <c r="W87" i="1"/>
  <c r="T87" i="1"/>
  <c r="Q87" i="1"/>
  <c r="N87" i="1"/>
  <c r="K87" i="1"/>
  <c r="AC86" i="1"/>
  <c r="Z86" i="1"/>
  <c r="W86" i="1"/>
  <c r="T86" i="1"/>
  <c r="Q86" i="1"/>
  <c r="N86" i="1"/>
  <c r="K86" i="1"/>
  <c r="AC85" i="1"/>
  <c r="Z85" i="1"/>
  <c r="W85" i="1"/>
  <c r="T85" i="1"/>
  <c r="Q85" i="1"/>
  <c r="N85" i="1"/>
  <c r="K85" i="1"/>
  <c r="AC84" i="1"/>
  <c r="Z84" i="1"/>
  <c r="W84" i="1"/>
  <c r="T84" i="1"/>
  <c r="Q84" i="1"/>
  <c r="N84" i="1"/>
  <c r="K84" i="1"/>
  <c r="AC83" i="1"/>
  <c r="Z83" i="1"/>
  <c r="W83" i="1"/>
  <c r="T83" i="1"/>
  <c r="Q83" i="1"/>
  <c r="N83" i="1"/>
  <c r="K83" i="1"/>
  <c r="AC82" i="1"/>
  <c r="Z82" i="1"/>
  <c r="W82" i="1"/>
  <c r="T82" i="1"/>
  <c r="Q82" i="1"/>
  <c r="N82" i="1"/>
  <c r="K82" i="1"/>
  <c r="AC81" i="1"/>
  <c r="Z81" i="1"/>
  <c r="W81" i="1"/>
  <c r="T81" i="1"/>
  <c r="Q81" i="1"/>
  <c r="N81" i="1"/>
  <c r="K81" i="1"/>
  <c r="AC80" i="1"/>
  <c r="Z80" i="1"/>
  <c r="W80" i="1"/>
  <c r="T80" i="1"/>
  <c r="Q80" i="1"/>
  <c r="N80" i="1"/>
  <c r="K80" i="1"/>
  <c r="AC79" i="1"/>
  <c r="Z79" i="1"/>
  <c r="W79" i="1"/>
  <c r="T79" i="1"/>
  <c r="Q79" i="1"/>
  <c r="N79" i="1"/>
  <c r="K79" i="1"/>
  <c r="AC78" i="1"/>
  <c r="Z78" i="1"/>
  <c r="W78" i="1"/>
  <c r="T78" i="1"/>
  <c r="Q78" i="1"/>
  <c r="N78" i="1"/>
  <c r="K78" i="1"/>
  <c r="AC77" i="1"/>
  <c r="Z77" i="1"/>
  <c r="W77" i="1"/>
  <c r="T77" i="1"/>
  <c r="Q77" i="1"/>
  <c r="N77" i="1"/>
  <c r="K77" i="1"/>
  <c r="AC76" i="1"/>
  <c r="Z76" i="1"/>
  <c r="W76" i="1"/>
  <c r="T76" i="1"/>
  <c r="Q76" i="1"/>
  <c r="N76" i="1"/>
  <c r="K76" i="1"/>
  <c r="AC75" i="1"/>
  <c r="Z75" i="1"/>
  <c r="W75" i="1"/>
  <c r="T75" i="1"/>
  <c r="Q75" i="1"/>
  <c r="N75" i="1"/>
  <c r="K75" i="1"/>
  <c r="AC74" i="1"/>
  <c r="Z74" i="1"/>
  <c r="W74" i="1"/>
  <c r="T74" i="1"/>
  <c r="Q74" i="1"/>
  <c r="N74" i="1"/>
  <c r="K74" i="1"/>
  <c r="AC73" i="1"/>
  <c r="Z73" i="1"/>
  <c r="W73" i="1"/>
  <c r="T73" i="1"/>
  <c r="Q73" i="1"/>
  <c r="N73" i="1"/>
  <c r="K73" i="1"/>
  <c r="AC72" i="1"/>
  <c r="Z72" i="1"/>
  <c r="W72" i="1"/>
  <c r="T72" i="1"/>
  <c r="Q72" i="1"/>
  <c r="N72" i="1"/>
  <c r="K72" i="1"/>
  <c r="AC71" i="1"/>
  <c r="Z71" i="1"/>
  <c r="W71" i="1"/>
  <c r="T71" i="1"/>
  <c r="Q71" i="1"/>
  <c r="N71" i="1"/>
  <c r="K71" i="1"/>
  <c r="AC70" i="1"/>
  <c r="Z70" i="1"/>
  <c r="W70" i="1"/>
  <c r="T70" i="1"/>
  <c r="Q70" i="1"/>
  <c r="N70" i="1"/>
  <c r="K70" i="1"/>
  <c r="AC69" i="1"/>
  <c r="Z69" i="1"/>
  <c r="W69" i="1"/>
  <c r="T69" i="1"/>
  <c r="Q69" i="1"/>
  <c r="N69" i="1"/>
  <c r="K69" i="1"/>
  <c r="AC68" i="1"/>
  <c r="Z68" i="1"/>
  <c r="W68" i="1"/>
  <c r="T68" i="1"/>
  <c r="Q68" i="1"/>
  <c r="N68" i="1"/>
  <c r="K68" i="1"/>
  <c r="AC67" i="1"/>
  <c r="Z67" i="1"/>
  <c r="W67" i="1"/>
  <c r="T67" i="1"/>
  <c r="Q67" i="1"/>
  <c r="N67" i="1"/>
  <c r="K67" i="1"/>
  <c r="AC66" i="1"/>
  <c r="Z66" i="1"/>
  <c r="W66" i="1"/>
  <c r="T66" i="1"/>
  <c r="Q66" i="1"/>
  <c r="N66" i="1"/>
  <c r="K66" i="1"/>
  <c r="AC65" i="1"/>
  <c r="Z65" i="1"/>
  <c r="W65" i="1"/>
  <c r="T65" i="1"/>
  <c r="Q65" i="1"/>
  <c r="N65" i="1"/>
  <c r="K65" i="1"/>
  <c r="AC64" i="1"/>
  <c r="Z64" i="1"/>
  <c r="W64" i="1"/>
  <c r="T64" i="1"/>
  <c r="Q64" i="1"/>
  <c r="N64" i="1"/>
  <c r="K64" i="1"/>
  <c r="AC63" i="1"/>
  <c r="Z63" i="1"/>
  <c r="W63" i="1"/>
  <c r="T63" i="1"/>
  <c r="Q63" i="1"/>
  <c r="M63" i="1"/>
  <c r="N63" i="1" s="1"/>
  <c r="K63" i="1"/>
  <c r="AC62" i="1"/>
  <c r="Z62" i="1"/>
  <c r="W62" i="1"/>
  <c r="T62" i="1"/>
  <c r="Q62" i="1"/>
  <c r="M62" i="1"/>
  <c r="N62" i="1" s="1"/>
  <c r="K62" i="1"/>
  <c r="AC61" i="1"/>
  <c r="Z61" i="1"/>
  <c r="W61" i="1"/>
  <c r="T61" i="1"/>
  <c r="Q61" i="1"/>
  <c r="M61" i="1"/>
  <c r="N61" i="1" s="1"/>
  <c r="K61" i="1"/>
  <c r="AC60" i="1"/>
  <c r="Z60" i="1"/>
  <c r="W60" i="1"/>
  <c r="T60" i="1"/>
  <c r="Q60" i="1"/>
  <c r="M60" i="1"/>
  <c r="N60" i="1" s="1"/>
  <c r="K60" i="1"/>
  <c r="AC59" i="1"/>
  <c r="Z59" i="1"/>
  <c r="W59" i="1"/>
  <c r="T59" i="1"/>
  <c r="Q59" i="1"/>
  <c r="N59" i="1"/>
  <c r="K59" i="1"/>
  <c r="AC58" i="1"/>
  <c r="Z58" i="1"/>
  <c r="W58" i="1"/>
  <c r="T58" i="1"/>
  <c r="Q58" i="1"/>
  <c r="N58" i="1"/>
  <c r="K58" i="1"/>
  <c r="AC57" i="1"/>
  <c r="Z57" i="1"/>
  <c r="W57" i="1"/>
  <c r="T57" i="1"/>
  <c r="Q57" i="1"/>
  <c r="N57" i="1"/>
  <c r="K57" i="1"/>
  <c r="AC56" i="1"/>
  <c r="Z56" i="1"/>
  <c r="W56" i="1"/>
  <c r="T56" i="1"/>
  <c r="Q56" i="1"/>
  <c r="N56" i="1"/>
  <c r="K56" i="1"/>
  <c r="AC55" i="1"/>
  <c r="Z55" i="1"/>
  <c r="W55" i="1"/>
  <c r="T55" i="1"/>
  <c r="Q55" i="1"/>
  <c r="N55" i="1"/>
  <c r="K55" i="1"/>
  <c r="AC54" i="1"/>
  <c r="Z54" i="1"/>
  <c r="W54" i="1"/>
  <c r="T54" i="1"/>
  <c r="Q54" i="1"/>
  <c r="N54" i="1"/>
  <c r="K54" i="1"/>
  <c r="AC53" i="1"/>
  <c r="Z53" i="1"/>
  <c r="W53" i="1"/>
  <c r="T53" i="1"/>
  <c r="Q53" i="1"/>
  <c r="N53" i="1"/>
  <c r="K53" i="1"/>
  <c r="AC52" i="1"/>
  <c r="Z52" i="1"/>
  <c r="W52" i="1"/>
  <c r="T52" i="1"/>
  <c r="Q52" i="1"/>
  <c r="N52" i="1"/>
  <c r="K52" i="1"/>
  <c r="AC51" i="1"/>
  <c r="Z51" i="1"/>
  <c r="W51" i="1"/>
  <c r="T51" i="1"/>
  <c r="Q51" i="1"/>
  <c r="M51" i="1"/>
  <c r="N51" i="1" s="1"/>
  <c r="K51" i="1"/>
  <c r="AC50" i="1"/>
  <c r="Z50" i="1"/>
  <c r="W50" i="1"/>
  <c r="T50" i="1"/>
  <c r="Q50" i="1"/>
  <c r="M50" i="1"/>
  <c r="N50" i="1" s="1"/>
  <c r="K50" i="1"/>
  <c r="AC49" i="1"/>
  <c r="Z49" i="1"/>
  <c r="W49" i="1"/>
  <c r="T49" i="1"/>
  <c r="Q49" i="1"/>
  <c r="N49" i="1"/>
  <c r="K49" i="1"/>
  <c r="AC48" i="1"/>
  <c r="Z48" i="1"/>
  <c r="W48" i="1"/>
  <c r="T48" i="1"/>
  <c r="Q48" i="1"/>
  <c r="N48" i="1"/>
  <c r="K48" i="1"/>
  <c r="AC47" i="1"/>
  <c r="Z47" i="1"/>
  <c r="W47" i="1"/>
  <c r="T47" i="1"/>
  <c r="Q47" i="1"/>
  <c r="N47" i="1"/>
  <c r="K47" i="1"/>
  <c r="AC46" i="1"/>
  <c r="Z46" i="1"/>
  <c r="W46" i="1"/>
  <c r="T46" i="1"/>
  <c r="Q46" i="1"/>
  <c r="N46" i="1"/>
  <c r="K46" i="1"/>
  <c r="AC45" i="1"/>
  <c r="Z45" i="1"/>
  <c r="W45" i="1"/>
  <c r="T45" i="1"/>
  <c r="Q45" i="1"/>
  <c r="N45" i="1"/>
  <c r="K45" i="1"/>
  <c r="AC44" i="1"/>
  <c r="Z44" i="1"/>
  <c r="W44" i="1"/>
  <c r="T44" i="1"/>
  <c r="Q44" i="1"/>
  <c r="N44" i="1"/>
  <c r="K44" i="1"/>
  <c r="AC43" i="1"/>
  <c r="Z43" i="1"/>
  <c r="W43" i="1"/>
  <c r="T43" i="1"/>
  <c r="Q43" i="1"/>
  <c r="N43" i="1"/>
  <c r="K43" i="1"/>
  <c r="AC42" i="1"/>
  <c r="Z42" i="1"/>
  <c r="W42" i="1"/>
  <c r="T42" i="1"/>
  <c r="Q42" i="1"/>
  <c r="N42" i="1"/>
  <c r="K42" i="1"/>
  <c r="AC41" i="1"/>
  <c r="Z41" i="1"/>
  <c r="W41" i="1"/>
  <c r="T41" i="1"/>
  <c r="Q41" i="1"/>
  <c r="N41" i="1"/>
  <c r="K41" i="1"/>
  <c r="AC40" i="1"/>
  <c r="Z40" i="1"/>
  <c r="W40" i="1"/>
  <c r="T40" i="1"/>
  <c r="Q40" i="1"/>
  <c r="N40" i="1"/>
  <c r="K40" i="1"/>
  <c r="AC39" i="1"/>
  <c r="Z39" i="1"/>
  <c r="W39" i="1"/>
  <c r="T39" i="1"/>
  <c r="Q39" i="1"/>
  <c r="N39" i="1"/>
  <c r="K39" i="1"/>
  <c r="AC38" i="1"/>
  <c r="Z38" i="1"/>
  <c r="W38" i="1"/>
  <c r="T38" i="1"/>
  <c r="Q38" i="1"/>
  <c r="N38" i="1"/>
  <c r="K38" i="1"/>
  <c r="AC37" i="1"/>
  <c r="Z37" i="1"/>
  <c r="W37" i="1"/>
  <c r="T37" i="1"/>
  <c r="Q37" i="1"/>
  <c r="N37" i="1"/>
  <c r="K37" i="1"/>
  <c r="AC36" i="1"/>
  <c r="Z36" i="1"/>
  <c r="W36" i="1"/>
  <c r="T36" i="1"/>
  <c r="Q36" i="1"/>
  <c r="N36" i="1"/>
  <c r="K36" i="1"/>
  <c r="AC35" i="1"/>
  <c r="Z35" i="1"/>
  <c r="W35" i="1"/>
  <c r="T35" i="1"/>
  <c r="Q35" i="1"/>
  <c r="N35" i="1"/>
  <c r="K35" i="1"/>
  <c r="AC34" i="1"/>
  <c r="Z34" i="1"/>
  <c r="W34" i="1"/>
  <c r="T34" i="1"/>
  <c r="Q34" i="1"/>
  <c r="N34" i="1"/>
  <c r="K34" i="1"/>
  <c r="AC33" i="1"/>
  <c r="Z33" i="1"/>
  <c r="W33" i="1"/>
  <c r="T33" i="1"/>
  <c r="Q33" i="1"/>
  <c r="N33" i="1"/>
  <c r="K33" i="1"/>
  <c r="AC32" i="1"/>
  <c r="Z32" i="1"/>
  <c r="W32" i="1"/>
  <c r="T32" i="1"/>
  <c r="Q32" i="1"/>
  <c r="N32" i="1"/>
  <c r="K32" i="1"/>
  <c r="AC31" i="1"/>
  <c r="Z31" i="1"/>
  <c r="W31" i="1"/>
  <c r="T31" i="1"/>
  <c r="Q31" i="1"/>
  <c r="N31" i="1"/>
  <c r="K31" i="1"/>
  <c r="AC30" i="1"/>
  <c r="Z30" i="1"/>
  <c r="W30" i="1"/>
  <c r="T30" i="1"/>
  <c r="Q30" i="1"/>
  <c r="N30" i="1"/>
  <c r="K30" i="1"/>
  <c r="AC29" i="1"/>
  <c r="Z29" i="1"/>
  <c r="W29" i="1"/>
  <c r="T29" i="1"/>
  <c r="Q29" i="1"/>
  <c r="N29" i="1"/>
  <c r="K29" i="1"/>
  <c r="AC28" i="1"/>
  <c r="Z28" i="1"/>
  <c r="W28" i="1"/>
  <c r="T28" i="1"/>
  <c r="Q28" i="1"/>
  <c r="N28" i="1"/>
  <c r="K28" i="1"/>
  <c r="AC27" i="1"/>
  <c r="Z27" i="1"/>
  <c r="W27" i="1"/>
  <c r="T27" i="1"/>
  <c r="Q27" i="1"/>
  <c r="N27" i="1"/>
  <c r="K27" i="1"/>
  <c r="AC26" i="1"/>
  <c r="Z26" i="1"/>
  <c r="W26" i="1"/>
  <c r="T26" i="1"/>
  <c r="Q26" i="1"/>
  <c r="N26" i="1"/>
  <c r="K26" i="1"/>
  <c r="AC25" i="1"/>
  <c r="Z25" i="1"/>
  <c r="W25" i="1"/>
  <c r="T25" i="1"/>
  <c r="Q25" i="1"/>
  <c r="N25" i="1"/>
  <c r="K25" i="1"/>
  <c r="AC24" i="1"/>
  <c r="Z24" i="1"/>
  <c r="W24" i="1"/>
  <c r="T24" i="1"/>
  <c r="Q24" i="1"/>
  <c r="N24" i="1"/>
  <c r="K24" i="1"/>
  <c r="AC23" i="1"/>
  <c r="Z23" i="1"/>
  <c r="W23" i="1"/>
  <c r="T23" i="1"/>
  <c r="Q23" i="1"/>
  <c r="N23" i="1"/>
  <c r="K23" i="1"/>
  <c r="AC22" i="1"/>
  <c r="Z22" i="1"/>
  <c r="W22" i="1"/>
  <c r="T22" i="1"/>
  <c r="Q22" i="1"/>
  <c r="N22" i="1"/>
  <c r="K22" i="1"/>
  <c r="AC21" i="1"/>
  <c r="Z21" i="1"/>
  <c r="W21" i="1"/>
  <c r="T21" i="1"/>
  <c r="Q21" i="1"/>
  <c r="N21" i="1"/>
  <c r="K21" i="1"/>
  <c r="AC20" i="1"/>
  <c r="Z20" i="1"/>
  <c r="W20" i="1"/>
  <c r="T20" i="1"/>
  <c r="Q20" i="1"/>
  <c r="N20" i="1"/>
  <c r="K20" i="1"/>
  <c r="AC17" i="1"/>
  <c r="Z17" i="1"/>
  <c r="W17" i="1"/>
  <c r="T17" i="1"/>
  <c r="Q17" i="1"/>
  <c r="N17" i="1"/>
  <c r="K17" i="1"/>
  <c r="AC16" i="1"/>
  <c r="Z16" i="1"/>
  <c r="W16" i="1"/>
  <c r="T16" i="1"/>
  <c r="Q16" i="1"/>
  <c r="N16" i="1"/>
  <c r="K16" i="1"/>
  <c r="AC14" i="1"/>
  <c r="Z14" i="1"/>
  <c r="W14" i="1"/>
  <c r="T14" i="1"/>
  <c r="Q14" i="1"/>
  <c r="N14" i="1"/>
  <c r="K14" i="1"/>
  <c r="AC13" i="1"/>
  <c r="Z13" i="1"/>
  <c r="W13" i="1"/>
  <c r="T13" i="1"/>
  <c r="Q13" i="1"/>
  <c r="N13" i="1"/>
  <c r="K13" i="1"/>
  <c r="AC12" i="1"/>
  <c r="Z12" i="1"/>
  <c r="W12" i="1"/>
  <c r="T12" i="1"/>
  <c r="Q12" i="1"/>
  <c r="N12" i="1"/>
  <c r="K12" i="1"/>
  <c r="AC11" i="1"/>
  <c r="Z11" i="1"/>
  <c r="W11" i="1"/>
  <c r="T11" i="1"/>
  <c r="Q11" i="1"/>
  <c r="N11" i="1"/>
  <c r="K11" i="1"/>
  <c r="AC10" i="1"/>
  <c r="Z10" i="1"/>
  <c r="W10" i="1"/>
  <c r="T10" i="1"/>
  <c r="Q10" i="1"/>
  <c r="N10" i="1"/>
  <c r="K10" i="1"/>
  <c r="AC9" i="1"/>
  <c r="Z9" i="1"/>
  <c r="W9" i="1"/>
  <c r="T9" i="1"/>
  <c r="Q9" i="1"/>
  <c r="N9" i="1"/>
  <c r="K9" i="1"/>
  <c r="Z8" i="1"/>
  <c r="W8" i="1"/>
  <c r="T8" i="1"/>
  <c r="Q8" i="1"/>
  <c r="N8" i="1"/>
  <c r="K8" i="1"/>
  <c r="Z7" i="1"/>
  <c r="W7" i="1"/>
  <c r="T7" i="1"/>
  <c r="Q7" i="1"/>
  <c r="N7" i="1"/>
  <c r="K7" i="1"/>
  <c r="AD16" i="2" l="1"/>
  <c r="AD51" i="2"/>
  <c r="AD79" i="2"/>
  <c r="AD78" i="2"/>
  <c r="AD73" i="2"/>
  <c r="AD88" i="2"/>
  <c r="AD26" i="2"/>
  <c r="AD18" i="2"/>
  <c r="AD83" i="2"/>
  <c r="AD69" i="2"/>
  <c r="AD20" i="2"/>
  <c r="AD24" i="2"/>
  <c r="AD41" i="2"/>
  <c r="AD17" i="2"/>
  <c r="AD75" i="2"/>
  <c r="AD60" i="2"/>
  <c r="AD47" i="2"/>
  <c r="AD32" i="2"/>
  <c r="AD85" i="2"/>
  <c r="AD31" i="2"/>
  <c r="AD29" i="2"/>
  <c r="AD74" i="2"/>
  <c r="AD28" i="2"/>
  <c r="AD63" i="2"/>
  <c r="AD80" i="2"/>
  <c r="AD65" i="2"/>
  <c r="AD48" i="2"/>
  <c r="AD64" i="2"/>
  <c r="AD43" i="2"/>
  <c r="AD35" i="2"/>
  <c r="AD19" i="2"/>
  <c r="AD42" i="2"/>
  <c r="AD36" i="2"/>
  <c r="AD34" i="2"/>
  <c r="AD59" i="2"/>
  <c r="AD76" i="2"/>
  <c r="AD37" i="2"/>
  <c r="AD81" i="2"/>
  <c r="AD62" i="2"/>
  <c r="AD87" i="2"/>
  <c r="AD55" i="2"/>
  <c r="AD33" i="2"/>
  <c r="AD27" i="2"/>
  <c r="AD25" i="2"/>
  <c r="AD61" i="2"/>
  <c r="AD54" i="2"/>
  <c r="AD50" i="2"/>
  <c r="AD58" i="2"/>
  <c r="AD46" i="2"/>
  <c r="AD52" i="2"/>
  <c r="AD89" i="2"/>
  <c r="AD40" i="2"/>
  <c r="AD21" i="2"/>
  <c r="AD45" i="2"/>
  <c r="AD70" i="2"/>
  <c r="AD49" i="2"/>
  <c r="AD68" i="2"/>
  <c r="AD56" i="2"/>
  <c r="AD53" i="2"/>
  <c r="AD44" i="2"/>
  <c r="AD66" i="2"/>
  <c r="AD86" i="2"/>
  <c r="AD39" i="2"/>
  <c r="AD23" i="2"/>
  <c r="AD30" i="2"/>
  <c r="AD77" i="2"/>
  <c r="AD72" i="2"/>
  <c r="AD57" i="2"/>
  <c r="AD38" i="2"/>
  <c r="AD84" i="2"/>
  <c r="AD82" i="2"/>
  <c r="AD22" i="2"/>
  <c r="AD67" i="2"/>
  <c r="AD71" i="2"/>
  <c r="AD91" i="2"/>
  <c r="AD93" i="2"/>
  <c r="AD97" i="2"/>
  <c r="AD98" i="2"/>
  <c r="AD94" i="2"/>
  <c r="AD95" i="2"/>
  <c r="AD92" i="2"/>
  <c r="AD96" i="2"/>
  <c r="AD100" i="2"/>
  <c r="AD102" i="2"/>
  <c r="AD103" i="2"/>
  <c r="AD101" i="2"/>
  <c r="AD104" i="2"/>
  <c r="AD105" i="2"/>
</calcChain>
</file>

<file path=xl/sharedStrings.xml><?xml version="1.0" encoding="utf-8"?>
<sst xmlns="http://schemas.openxmlformats.org/spreadsheetml/2006/main" count="1097" uniqueCount="304">
  <si>
    <t>Tuition Campus</t>
  </si>
  <si>
    <t>Tuition Group Name</t>
  </si>
  <si>
    <t>Tuitioncategory</t>
  </si>
  <si>
    <t>Tuitionresidencyname</t>
  </si>
  <si>
    <t>Tuitioncategoryname</t>
  </si>
  <si>
    <t>Tuitionresidency</t>
  </si>
  <si>
    <t>CBE Masters</t>
  </si>
  <si>
    <t>Resident</t>
  </si>
  <si>
    <t>Coll of Built Env - Const Mgmt, Land Arch, Urb Des Plan</t>
  </si>
  <si>
    <t>Nonresident</t>
  </si>
  <si>
    <t>Coll of Built Env - MArch &amp; MSRE</t>
  </si>
  <si>
    <t>Dentistry (DDS)</t>
  </si>
  <si>
    <t>Dentistry (DDS) - Year 1</t>
  </si>
  <si>
    <t>Dentistry (DDS) - Year 2</t>
  </si>
  <si>
    <t>Dentistry (DDS) - Year 3</t>
  </si>
  <si>
    <t>Dentistry (DDS) - Year 4</t>
  </si>
  <si>
    <t>Dentistry Graduate</t>
  </si>
  <si>
    <t>Grad Dentistry - Oral Biology</t>
  </si>
  <si>
    <t>Grad Dent - Oral Med, Ped Dent, Perio, Prosth</t>
  </si>
  <si>
    <t>Grad Dentistry - Endodontics</t>
  </si>
  <si>
    <t>Grad Dentistry - Orthodontics</t>
  </si>
  <si>
    <t>Education Graduate</t>
  </si>
  <si>
    <t>Master of Education and Master in Teaching</t>
  </si>
  <si>
    <t>Doctor of Education and Education PhD</t>
  </si>
  <si>
    <t>Engineering Masters</t>
  </si>
  <si>
    <t>Materials Science &amp; Engineering (Applied)</t>
  </si>
  <si>
    <t>Master of Indust and Systems Engr</t>
  </si>
  <si>
    <t>Masters of Applied BioEngr</t>
  </si>
  <si>
    <t>Master of Chemical Engineering</t>
  </si>
  <si>
    <t>Coll Environ Graduate</t>
  </si>
  <si>
    <t>College of the Environment Graduate Programs</t>
  </si>
  <si>
    <t>Masters in Earth Space Sciences</t>
  </si>
  <si>
    <t>MPA</t>
  </si>
  <si>
    <t>Master of Public Administration</t>
  </si>
  <si>
    <t>MBA</t>
  </si>
  <si>
    <t>Master of Bus Admin (Incoming)</t>
  </si>
  <si>
    <t>Master of Bus Admin (Continuing)</t>
  </si>
  <si>
    <t>Graduate Interdisciplinary Tier I</t>
  </si>
  <si>
    <t>Graduate School Interdisciplinary Programs Tier I</t>
  </si>
  <si>
    <t>Graduate Interdisciplinary Tier III</t>
  </si>
  <si>
    <t>Graduate School Interdisciplinary Programs Tier III</t>
  </si>
  <si>
    <t>Law (JD)</t>
  </si>
  <si>
    <t>Law (JD) 1L</t>
  </si>
  <si>
    <t>Law (JD) 2L</t>
  </si>
  <si>
    <t>Law (JD) 3L</t>
  </si>
  <si>
    <t>Law Graduate</t>
  </si>
  <si>
    <t>Master of Laws (LLM)</t>
  </si>
  <si>
    <t>Law PhD</t>
  </si>
  <si>
    <t>Medicine (MD)</t>
  </si>
  <si>
    <t>Nursing Graduate</t>
  </si>
  <si>
    <t>Master of Nursing and DNP</t>
  </si>
  <si>
    <t>PharmD</t>
  </si>
  <si>
    <t>Doctor of Pharmacy</t>
  </si>
  <si>
    <t>PharmD/Bothell MBA Concurrent</t>
  </si>
  <si>
    <t>MPH</t>
  </si>
  <si>
    <t>Master of Public Health</t>
  </si>
  <si>
    <t>Public Health Graduate</t>
  </si>
  <si>
    <t>SPH Masters (excl MPH)</t>
  </si>
  <si>
    <t>SPH PhD Program</t>
  </si>
  <si>
    <t>MSW</t>
  </si>
  <si>
    <t>Master of Social Work (Incoming)</t>
  </si>
  <si>
    <t>Master of Social Work (Continuing)</t>
  </si>
  <si>
    <t>Master of Nursing (Incoming)</t>
  </si>
  <si>
    <t>Master of Nursing (Continuing)</t>
  </si>
  <si>
    <t>Business Graduate</t>
  </si>
  <si>
    <t>Masters in Business Analytics</t>
  </si>
  <si>
    <t>Recommended Tuition Rates for FY27</t>
  </si>
  <si>
    <r>
      <t xml:space="preserve">Using the table below, please identify proposed changes to tuition rates for FY27 </t>
    </r>
    <r>
      <rPr>
        <sz val="11"/>
        <rFont val="Calibri"/>
        <family val="2"/>
        <scheme val="minor"/>
      </rPr>
      <t xml:space="preserve">(Academic Year 2026-27).  
</t>
    </r>
  </si>
  <si>
    <t xml:space="preserve">Please note: 
• Rates displayed are the tuition (operating and building fees) for a full-time student for Autumn, Winter, and Spring quarters combined, and do not include Summer quarter.
• Please provide final recommendations for FY27 under "% Change" in Column AE. Please provide narrative justification in your FY27 Annual Review survey responses. 
• Updating the "% Change" in Column AH will automatically update the "Proposed Tuition Rate" in Column AI.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the deadline for Annual Review submissions, due to the time-intensive process required to implement new tuition categories.   </t>
  </si>
  <si>
    <t>Unit</t>
  </si>
  <si>
    <t>Tuition Category</t>
  </si>
  <si>
    <r>
      <t xml:space="preserve">FY17
</t>
    </r>
    <r>
      <rPr>
        <b/>
        <sz val="9"/>
        <color theme="0"/>
        <rFont val="Calibri"/>
        <family val="2"/>
        <scheme val="minor"/>
      </rPr>
      <t>(Current Rate)</t>
    </r>
  </si>
  <si>
    <r>
      <t xml:space="preserve">FY18
</t>
    </r>
    <r>
      <rPr>
        <b/>
        <sz val="9"/>
        <color theme="0"/>
        <rFont val="Calibri"/>
        <family val="2"/>
        <scheme val="minor"/>
      </rPr>
      <t>(Current Rate)</t>
    </r>
  </si>
  <si>
    <t>FY19</t>
  </si>
  <si>
    <r>
      <t xml:space="preserve">FY19
</t>
    </r>
    <r>
      <rPr>
        <b/>
        <sz val="9"/>
        <color theme="0"/>
        <rFont val="Calibri"/>
        <family val="2"/>
        <scheme val="minor"/>
      </rPr>
      <t>(Current Annual Rate)</t>
    </r>
  </si>
  <si>
    <t>FY20</t>
  </si>
  <si>
    <r>
      <t xml:space="preserve">FY20
</t>
    </r>
    <r>
      <rPr>
        <b/>
        <sz val="9"/>
        <color theme="0"/>
        <rFont val="Calibri"/>
        <family val="2"/>
        <scheme val="minor"/>
      </rPr>
      <t>(Current Annual Rate)</t>
    </r>
  </si>
  <si>
    <t>FY21</t>
  </si>
  <si>
    <r>
      <t xml:space="preserve">FY21
</t>
    </r>
    <r>
      <rPr>
        <b/>
        <sz val="9"/>
        <color theme="0"/>
        <rFont val="Calibri"/>
        <family val="2"/>
        <scheme val="minor"/>
      </rPr>
      <t>(Current Annual Rate)</t>
    </r>
  </si>
  <si>
    <t>FY22</t>
  </si>
  <si>
    <r>
      <t xml:space="preserve">FY22
</t>
    </r>
    <r>
      <rPr>
        <b/>
        <sz val="9"/>
        <color theme="0"/>
        <rFont val="Calibri"/>
        <family val="2"/>
        <scheme val="minor"/>
      </rPr>
      <t>(Current Annual Rate)</t>
    </r>
  </si>
  <si>
    <t>FY23</t>
  </si>
  <si>
    <r>
      <t xml:space="preserve">FY23        </t>
    </r>
    <r>
      <rPr>
        <b/>
        <sz val="9"/>
        <color theme="0"/>
        <rFont val="Calibri"/>
        <family val="2"/>
        <scheme val="minor"/>
      </rPr>
      <t>(Current Annual Rate)</t>
    </r>
  </si>
  <si>
    <t>FY 24</t>
  </si>
  <si>
    <r>
      <t xml:space="preserve">FY24
</t>
    </r>
    <r>
      <rPr>
        <b/>
        <sz val="9"/>
        <color theme="0"/>
        <rFont val="Calibri"/>
        <family val="2"/>
        <scheme val="minor"/>
      </rPr>
      <t>(Current Annual Rate)</t>
    </r>
  </si>
  <si>
    <t>FY 25</t>
  </si>
  <si>
    <r>
      <t xml:space="preserve">FY25
</t>
    </r>
    <r>
      <rPr>
        <b/>
        <sz val="9"/>
        <color theme="0"/>
        <rFont val="Calibri"/>
        <family val="2"/>
        <scheme val="minor"/>
      </rPr>
      <t>(Current Annual Rate)</t>
    </r>
  </si>
  <si>
    <t>FY26</t>
  </si>
  <si>
    <r>
      <t xml:space="preserve">FY26
</t>
    </r>
    <r>
      <rPr>
        <b/>
        <sz val="9"/>
        <color theme="0"/>
        <rFont val="Calibri"/>
        <family val="2"/>
        <scheme val="minor"/>
      </rPr>
      <t>(Current Annual Rate)</t>
    </r>
  </si>
  <si>
    <t>FY27</t>
  </si>
  <si>
    <t>Notes (optional)</t>
  </si>
  <si>
    <t>Reviewed/added from submissions</t>
  </si>
  <si>
    <t>Peer Review</t>
  </si>
  <si>
    <t>Notes for Jason/Provost</t>
  </si>
  <si>
    <t>CampusCode</t>
  </si>
  <si>
    <t>CatCode</t>
  </si>
  <si>
    <t>ResCode</t>
  </si>
  <si>
    <t>% Change</t>
  </si>
  <si>
    <t>Tuition Rate</t>
  </si>
  <si>
    <t>Proposed Tuition Rate</t>
  </si>
  <si>
    <t>(Current Annual Rate)</t>
  </si>
  <si>
    <t>University-wide</t>
  </si>
  <si>
    <t>Undergraduate</t>
  </si>
  <si>
    <t xml:space="preserve">These rates are set at the University level, subject to restrictions by the state legislature, and in consultation with campus partners. If your unit offers programs in any of the Graduate Tiers, please suggest rate changes and explain your reasoning. </t>
  </si>
  <si>
    <t>Non-Res</t>
  </si>
  <si>
    <t>Graduate Tier I</t>
  </si>
  <si>
    <t>Graduate Tier II</t>
  </si>
  <si>
    <t>Graduate Tier III</t>
  </si>
  <si>
    <t>Seattle Campus</t>
  </si>
  <si>
    <t>Built Environments, College of</t>
  </si>
  <si>
    <t>Master of Landscape Architecture, Urban Design &amp; Planning</t>
  </si>
  <si>
    <t>The Master of Construction Management was removed from this tier into its own rate in FY26.</t>
  </si>
  <si>
    <t>Master of Construction Management</t>
  </si>
  <si>
    <t>New Tier in FY26</t>
  </si>
  <si>
    <t>Master of Architecture and MSRE (Real Estate)</t>
  </si>
  <si>
    <t>Dentistry, School of</t>
  </si>
  <si>
    <t>Dental Professional (DDS) Year 1</t>
  </si>
  <si>
    <t>Dental Professional (DDS) Year 2</t>
  </si>
  <si>
    <t>Dental Professional (DDS) Year 3</t>
  </si>
  <si>
    <t>Dental Professional (DDS) Year 4</t>
  </si>
  <si>
    <t>Graduate Dental - Oral Biology</t>
  </si>
  <si>
    <t>Graduate Dental - Oral Medicine, Pediatric Dentistry, Periodontics, and Prosthodontics</t>
  </si>
  <si>
    <t>Graduate Dental - Endodontics</t>
  </si>
  <si>
    <t>Graduate Dental - Orthodontics</t>
  </si>
  <si>
    <t>Education, College of</t>
  </si>
  <si>
    <t>Engineering, College of</t>
  </si>
  <si>
    <t>Master of Industrial and Systems Engineering</t>
  </si>
  <si>
    <t>Master of Material Science and Engineering (Applied)</t>
  </si>
  <si>
    <t>Master of Applied Bioengineering</t>
  </si>
  <si>
    <t>Environment, College of the</t>
  </si>
  <si>
    <t>Masters in Earth Space Science: Applied Geosciences</t>
  </si>
  <si>
    <t>Evans School</t>
  </si>
  <si>
    <t>Master of Public Administration (MPA)</t>
  </si>
  <si>
    <t>Foster School</t>
  </si>
  <si>
    <t>Master of Business Administration - Incoming</t>
  </si>
  <si>
    <t>Master of Business Administration - Continuing</t>
  </si>
  <si>
    <t>Graduate School</t>
  </si>
  <si>
    <r>
      <rPr>
        <sz val="11"/>
        <color rgb="FF000000"/>
        <rFont val="Calibri"/>
        <family val="2"/>
        <scheme val="minor"/>
      </rPr>
      <t>Graduate School Interdisciplinary Programs Tier I</t>
    </r>
    <r>
      <rPr>
        <vertAlign val="superscript"/>
        <sz val="11"/>
        <color rgb="FF000000"/>
        <rFont val="Calibri"/>
        <family val="2"/>
        <scheme val="minor"/>
      </rPr>
      <t>2</t>
    </r>
  </si>
  <si>
    <r>
      <t>Graduate School Interdisciplinary Programs Tier III</t>
    </r>
    <r>
      <rPr>
        <vertAlign val="superscript"/>
        <sz val="11"/>
        <rFont val="Calibri"/>
        <family val="2"/>
        <scheme val="minor"/>
      </rPr>
      <t>2</t>
    </r>
  </si>
  <si>
    <t>These should match the graduate tier rates...for Tier III this would be % this year</t>
  </si>
  <si>
    <t>Law, School of</t>
  </si>
  <si>
    <t>Medicine, School of</t>
  </si>
  <si>
    <t>Medical Professional (MD)</t>
  </si>
  <si>
    <t>Nursing, School of</t>
  </si>
  <si>
    <r>
      <rPr>
        <sz val="11"/>
        <color rgb="FF000000"/>
        <rFont val="Calibri"/>
        <family val="2"/>
        <scheme val="minor"/>
      </rPr>
      <t xml:space="preserve">Nursing Master and </t>
    </r>
    <r>
      <rPr>
        <strike/>
        <sz val="11"/>
        <color rgb="FF000000"/>
        <rFont val="Calibri"/>
        <family val="2"/>
        <scheme val="minor"/>
      </rPr>
      <t>Doctor of Nursing Practice</t>
    </r>
  </si>
  <si>
    <t>Pharmacy, School of</t>
  </si>
  <si>
    <t>PharmD/MBA dual program with UW Bothell</t>
  </si>
  <si>
    <t>Public Health, School of</t>
  </si>
  <si>
    <t>Public Health Graduate Programs - Other than MPH</t>
  </si>
  <si>
    <t>Public Health Graduate Programs PhD Program</t>
  </si>
  <si>
    <t>Social Work, School of</t>
  </si>
  <si>
    <t>Master of Social Work - Incoming</t>
  </si>
  <si>
    <t>Master of Social Work - Continuing</t>
  </si>
  <si>
    <t>Bothell Campus</t>
  </si>
  <si>
    <t>UW Bothell</t>
  </si>
  <si>
    <r>
      <t>Nursing - Incoming</t>
    </r>
    <r>
      <rPr>
        <sz val="8"/>
        <color rgb="FF000000"/>
        <rFont val="Calibri"/>
        <family val="2"/>
        <scheme val="minor"/>
      </rPr>
      <t>1</t>
    </r>
  </si>
  <si>
    <r>
      <t>Nursing - Continuing</t>
    </r>
    <r>
      <rPr>
        <sz val="8"/>
        <color rgb="FF000000"/>
        <rFont val="Calibri"/>
        <family val="2"/>
        <scheme val="minor"/>
      </rPr>
      <t>1</t>
    </r>
  </si>
  <si>
    <t>Tacoma Campus</t>
  </si>
  <si>
    <t>UW Tacoma</t>
  </si>
  <si>
    <t>Master of Business Analytics</t>
  </si>
  <si>
    <t>New category</t>
  </si>
  <si>
    <t xml:space="preserve">FY27 Process Footnotes
1     In FY27, UW Bothell intends to request transitioning these rates to Tier II.						
2     Although these tuition categories  follow Tier I and Tier III rates, respectively, the revenue from interdisciplinary programs is distributed under a different formula than other tuition revenue, hence the need for separate tuition categories.				
3     				
</t>
  </si>
  <si>
    <t>Recommended Enrollment Changes for FY27</t>
  </si>
  <si>
    <r>
      <t xml:space="preserve">Using the table below, please identify proposed changes to enrollment counts for FY27 </t>
    </r>
    <r>
      <rPr>
        <sz val="11"/>
        <color rgb="FF000000"/>
        <rFont val="Calibri"/>
        <family val="2"/>
      </rPr>
      <t xml:space="preserve">(Academic Year 2026-27).  
</t>
    </r>
  </si>
  <si>
    <r>
      <rPr>
        <b/>
        <sz val="11"/>
        <rFont val="Calibri"/>
        <family val="2"/>
        <scheme val="minor"/>
      </rPr>
      <t xml:space="preserve">Please note: 
• Enrollments displayed are an estimate of the current year's annualized average headcount based on credit hour activity for Autumn, Winter, and Spring quarters combined, and do not include Summer quarter. University-wide enrollments are set at the direction of the Provost and VP for Academic Affairs; this form is for categories managed at the specific unit level.
• Using the FY26 annualized average (estimated) as your base, note your proposed number of new enrollments for FY27 under "Proposed New HC" in Column M. Please provide narrative justification in your FY27 Annual Review survey responses. If you do not anticipate any changes to enrollment, please leave the M column as is. If you are anticipating a decrease in headcount, please indicate the negative number.
• Updating the "Proposed New HC" in Column M will automatically update the "% Change" in Column N and the new "Proposed Enrollment" in column O. 
• If you are unsure of the enrollment residency mix,you can either assume the same resident/non-resident mix or apply all enrollment increases to the Resident category for a conservative estimate (or to the Non-Resident category for anticipated decreases).   
</t>
    </r>
    <r>
      <rPr>
        <b/>
        <sz val="11"/>
        <color theme="1"/>
        <rFont val="Calibri"/>
        <family val="2"/>
        <scheme val="minor"/>
      </rPr>
      <t xml:space="preserve">•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the deadline for Annual Review submissions, due to the time-intensive process required to implement new tuition categories.   
</t>
    </r>
  </si>
  <si>
    <r>
      <t xml:space="preserve">FY25
</t>
    </r>
    <r>
      <rPr>
        <b/>
        <sz val="9"/>
        <color theme="0"/>
        <rFont val="Calibri"/>
        <family val="2"/>
        <scheme val="minor"/>
      </rPr>
      <t>(Est. Annualized FTE)</t>
    </r>
  </si>
  <si>
    <r>
      <rPr>
        <b/>
        <sz val="11"/>
        <color rgb="FFFFFFFF"/>
        <rFont val="Calibri"/>
      </rPr>
      <t xml:space="preserve">FY26
</t>
    </r>
    <r>
      <rPr>
        <b/>
        <sz val="9"/>
        <color rgb="FFFFFFFF"/>
        <rFont val="Calibri"/>
      </rPr>
      <t>(Est. Annualized HC)</t>
    </r>
  </si>
  <si>
    <t>Bloc</t>
  </si>
  <si>
    <t>Proposed New FTE</t>
  </si>
  <si>
    <t>Proposed Enrollment</t>
  </si>
  <si>
    <t>Proposed New HC</t>
  </si>
  <si>
    <t>N/A</t>
  </si>
  <si>
    <t>These enrollment projections are set at the University level, in consultation with campus partners.</t>
  </si>
  <si>
    <t>Master of Construction Mgmt., Landscape Architecture, Urban Design &amp; Planning</t>
  </si>
  <si>
    <r>
      <t>Graduate School Interdisciplinary Programs Tier I</t>
    </r>
    <r>
      <rPr>
        <vertAlign val="superscript"/>
        <sz val="11"/>
        <rFont val="Calibri"/>
        <family val="2"/>
        <scheme val="minor"/>
      </rPr>
      <t>1</t>
    </r>
  </si>
  <si>
    <r>
      <t>Graduate School Interdisciplinary Programs Tier III</t>
    </r>
    <r>
      <rPr>
        <vertAlign val="superscript"/>
        <sz val="11"/>
        <rFont val="Calibri"/>
        <family val="2"/>
        <scheme val="minor"/>
      </rPr>
      <t>1</t>
    </r>
  </si>
  <si>
    <t>Nursing Master and Doctor of Nursing Practice</t>
  </si>
  <si>
    <t>Nursing - Incoming</t>
  </si>
  <si>
    <t>Nursing - Continuing</t>
  </si>
  <si>
    <t>Column for previous year tuition</t>
  </si>
  <si>
    <t>AG</t>
  </si>
  <si>
    <t>Instructions:</t>
  </si>
  <si>
    <t>Column for upcoming year tuition</t>
  </si>
  <si>
    <t>AI</t>
  </si>
  <si>
    <t>This workbook contains macros that help insert the tuition rates in the Tuition Recommendation Summary worksheet into the tution database in OPB01.</t>
  </si>
  <si>
    <t>The update macro will cycle through rows 1 to 130 in the Tuition Recommendation Summary worksheet.</t>
  </si>
  <si>
    <t>For each row, the macro checks the content of column B. If it is empty, skip this row.</t>
  </si>
  <si>
    <t>If column B for that row contains a 0, 1 or 2, insert into tuition database, the values in column B, column C, column D, the column referenced in cell B1 of this sheet and the column referenced in cell B2 of this sheet.</t>
  </si>
  <si>
    <t>Change B1 and B2 of this sheet as necessary, when you add new tuition rates for the new year.</t>
  </si>
  <si>
    <t>The values in B1 and B2 should be the columns in Tuition Recommendation Summary worksheet that contains the data for previous year tuition and current year tuition.</t>
  </si>
  <si>
    <t>The tuition database in OPB01 is called Tuition.imports.NewTuitionRates and here is how its schema maps to the columns in Tuition Recommendation Summary worksheet.</t>
  </si>
  <si>
    <t>TuitCampus</t>
  </si>
  <si>
    <t>Column B</t>
  </si>
  <si>
    <t>TuitCat</t>
  </si>
  <si>
    <t>Column C</t>
  </si>
  <si>
    <t>TuitRes</t>
  </si>
  <si>
    <t>Column D</t>
  </si>
  <si>
    <t>PreviousFYTuitAmt</t>
  </si>
  <si>
    <t>Column referenced in cell B1 of this sheet</t>
  </si>
  <si>
    <t>UpcomingFYTuitAmt</t>
  </si>
  <si>
    <t>Column referenced in cell B2 of this sheet</t>
  </si>
  <si>
    <t>Click the Update tuition rates to OPBProd button when you want to update.</t>
  </si>
  <si>
    <t>Logs:</t>
  </si>
  <si>
    <t>5/9/2025 12:40:25 PM Inserted 2 54 2 21162 21480</t>
  </si>
  <si>
    <t>5/9/2025 12:40:25 PM Inserted 2 54 1 16803 17055</t>
  </si>
  <si>
    <t>5/9/2025 12:40:25 PM Inserted 2 53 2 29580 30024</t>
  </si>
  <si>
    <t>5/9/2025 12:40:25 PM Inserted 2 53 1 19923 20223</t>
  </si>
  <si>
    <t>5/9/2025 12:40:25 PM Inserted 2 52 2 29580 30024</t>
  </si>
  <si>
    <t>5/9/2025 12:40:25 PM Inserted 2 52 1 19923 20223</t>
  </si>
  <si>
    <t>5/9/2025 12:40:25 PM Inserted 1 53 2 31893 33009</t>
  </si>
  <si>
    <t>5/9/2025 12:40:25 PM Inserted 1 53 1 25437 26328</t>
  </si>
  <si>
    <t>5/9/2025 12:40:25 PM Inserted 1 52 2 33009 34098</t>
  </si>
  <si>
    <t>5/9/2025 12:40:25 PM Inserted 1 52 1 26328 27198</t>
  </si>
  <si>
    <t>5/9/2025 12:40:25 PM Inserted 1 72 2 31494 32439</t>
  </si>
  <si>
    <t>5/9/2025 12:40:25 PM Inserted 1 72 1 17643 18171</t>
  </si>
  <si>
    <t>5/9/2025 12:40:25 PM Inserted 1 71 2 32439 34113</t>
  </si>
  <si>
    <t>5/9/2025 12:40:25 PM Inserted 1 71 1 18171 19107</t>
  </si>
  <si>
    <t>5/9/2025 12:40:25 PM Inserted 0 28 2 38742 40872</t>
  </si>
  <si>
    <t>5/9/2025 12:40:25 PM Inserted 0 28 1 22551 23790</t>
  </si>
  <si>
    <t>5/9/2025 12:40:25 PM Inserted 0 27 2 40872 42303</t>
  </si>
  <si>
    <t>5/9/2025 12:40:25 PM Inserted 0 27 1 23790 24624</t>
  </si>
  <si>
    <t>5/9/2025 12:40:25 PM Inserted 0 68 2 36726 38196</t>
  </si>
  <si>
    <t>5/9/2025 12:40:25 PM Inserted 0 68 1 21207 22056</t>
  </si>
  <si>
    <t>5/9/2025 12:40:25 PM Inserted 0 67 2 36726 38196</t>
  </si>
  <si>
    <t>5/9/2025 12:40:25 PM Inserted 0 67 1 21207 22056</t>
  </si>
  <si>
    <t>5/9/2025 12:40:24 PM Inserted 0 65 2 43146 44871</t>
  </si>
  <si>
    <t>5/9/2025 12:40:24 PM Inserted 0 65 1 24786 25776</t>
  </si>
  <si>
    <t>5/9/2025 12:40:24 PM Inserted 0 87 2 48417 49386</t>
  </si>
  <si>
    <t>5/9/2025 12:40:24 PM Inserted 0 87 1 37752 38508</t>
  </si>
  <si>
    <t>5/9/2025 12:40:24 PM Inserted 0 79 2 48417 49386</t>
  </si>
  <si>
    <t>5/9/2025 12:40:24 PM Inserted 0 79 1 34866 35562</t>
  </si>
  <si>
    <t>5/9/2025 12:40:24 PM Inserted 0 76 2 47010 48891</t>
  </si>
  <si>
    <t>5/9/2025 12:40:24 PM Inserted 0 76 1 32613 33918</t>
  </si>
  <si>
    <t>5/9/2025 12:40:24 PM Inserted 0 115 2 73941 76158</t>
  </si>
  <si>
    <t>5/9/2025 12:40:24 PM Inserted 0 115 1 41409 42651</t>
  </si>
  <si>
    <t>5/9/2025 12:40:24 PM Inserted 0 60 2 47268 48687</t>
  </si>
  <si>
    <t>5/9/2025 12:40:24 PM Inserted 0 60 1 25962 27000</t>
  </si>
  <si>
    <t>5/9/2025 12:40:24 PM Inserted 0 58 2 47268 48687</t>
  </si>
  <si>
    <t>5/9/2025 12:40:24 PM Inserted 0 58 1 29760 31248</t>
  </si>
  <si>
    <t>5/9/2025 12:40:24 PM Inserted 0 61 2 52899 55545</t>
  </si>
  <si>
    <t>5/9/2025 12:40:24 PM Inserted 0 61 1 40254 42267</t>
  </si>
  <si>
    <t>5/9/2025 12:40:24 PM Inserted 0 59 2 53976 56676</t>
  </si>
  <si>
    <t>5/9/2025 12:40:24 PM Inserted 0 59 1 41256 43320</t>
  </si>
  <si>
    <t>5/9/2025 12:40:24 PM Inserted 0 57 2 55587 57810</t>
  </si>
  <si>
    <t>5/9/2025 12:40:24 PM Inserted 0 57 1 43740 45927</t>
  </si>
  <si>
    <t>5/9/2025 12:40:24 PM Inserted 0 13 2 36843 38058</t>
  </si>
  <si>
    <t>5/9/2025 12:40:24 PM Inserted 0 13 1 20670 21351</t>
  </si>
  <si>
    <t>5/9/2025 12:40:24 PM Inserted 0 12 2 31707 32025</t>
  </si>
  <si>
    <t>5/9/2025 12:40:24 PM Inserted 0 12 1 17688 17865</t>
  </si>
  <si>
    <t>5/9/2025 12:40:24 PM Inserted 0 53 2 56727 56727</t>
  </si>
  <si>
    <t>5/9/2025 12:40:24 PM Inserted 0 53 1 38889 40056</t>
  </si>
  <si>
    <t>5/9/2025 12:40:24 PM Inserted 0 52 2 56727 58428</t>
  </si>
  <si>
    <t>5/9/2025 12:40:24 PM Inserted 0 52 1 40056 41259</t>
  </si>
  <si>
    <t>5/9/2025 12:40:24 PM Inserted 0 23 2 47754 48231</t>
  </si>
  <si>
    <t>5/9/2025 12:40:24 PM Inserted 0 23 1 27864 28143</t>
  </si>
  <si>
    <t>5/9/2025 12:40:24 PM Inserted 0 33 2 33339 34440</t>
  </si>
  <si>
    <t>5/9/2025 12:40:24 PM Inserted 0 33 1 19125 19755</t>
  </si>
  <si>
    <t>5/9/2025 12:40:24 PM Inserted 0 30 2 33024 34113</t>
  </si>
  <si>
    <t>5/9/2025 12:40:24 PM Inserted 0 30 1 18498 19107</t>
  </si>
  <si>
    <t>5/9/2025 12:40:24 PM Inserted 0 47 2 40995 42225</t>
  </si>
  <si>
    <t>5/9/2025 12:40:24 PM Inserted 0 47 1 33366 34368</t>
  </si>
  <si>
    <t>5/9/2025 12:40:24 PM Inserted 0 43 2 40521 41736</t>
  </si>
  <si>
    <t>5/9/2025 12:40:24 PM Inserted 0 43 1 25704 26475</t>
  </si>
  <si>
    <t>5/9/2025 12:40:24 PM Inserted 0 45 2 40521 41736</t>
  </si>
  <si>
    <t>5/9/2025 12:40:23 PM Inserted 0 45 1 25704 26475</t>
  </si>
  <si>
    <t>5/9/2025 12:40:23 PM Inserted 0 49 2 40521 41736</t>
  </si>
  <si>
    <t>5/9/2025 12:40:23 PM Inserted 0 49 1 25704 26475</t>
  </si>
  <si>
    <t>5/9/2025 12:40:23 PM Inserted 0 16 2 35259 36318</t>
  </si>
  <si>
    <t>5/9/2025 12:40:23 PM Inserted 0 16 1 19020 19590</t>
  </si>
  <si>
    <t>5/9/2025 12:40:23 PM Inserted 0 14 2 35259 36318</t>
  </si>
  <si>
    <t>5/9/2025 12:40:23 PM Inserted 0 14 1 19020 19590</t>
  </si>
  <si>
    <t>5/9/2025 12:40:23 PM Inserted 0 104 2 37443 38565</t>
  </si>
  <si>
    <t>5/9/2025 12:40:23 PM Inserted 0 104 1 27126 27126</t>
  </si>
  <si>
    <t>5/9/2025 12:40:23 PM Inserted 0 102 2 37443 38565</t>
  </si>
  <si>
    <t>5/9/2025 12:40:23 PM Inserted 0 102 1 21303 21942</t>
  </si>
  <si>
    <t>5/9/2025 12:40:23 PM Inserted 0 100 2 37443 38565</t>
  </si>
  <si>
    <t>5/9/2025 12:40:23 PM Inserted 0 100 1 19755 20349</t>
  </si>
  <si>
    <t>5/9/2025 12:40:23 PM Inserted 0 98 2 34353 35385</t>
  </si>
  <si>
    <t>5/9/2025 12:40:23 PM Inserted 0 98 1 17787 18321</t>
  </si>
  <si>
    <t>5/9/2025 12:40:23 PM Inserted 0 94 2 72762 72762</t>
  </si>
  <si>
    <t>5/9/2025 12:40:23 PM Inserted 0 94 1 45381 46743</t>
  </si>
  <si>
    <t>5/9/2025 12:40:23 PM Inserted 0 93 2 72762 72762</t>
  </si>
  <si>
    <t>5/9/2025 12:40:23 PM Inserted 0 93 1 49092 50565</t>
  </si>
  <si>
    <t>5/9/2025 12:40:23 PM Inserted 0 92 2 72762 72762</t>
  </si>
  <si>
    <t>5/9/2025 12:40:23 PM Inserted 0 92 1 49098 50571</t>
  </si>
  <si>
    <t>5/9/2025 12:40:23 PM Inserted 0 91 2 72762 72762</t>
  </si>
  <si>
    <t>5/9/2025 12:40:23 PM Inserted 0 91 1 49098 50571</t>
  </si>
  <si>
    <t>5/9/2025 12:40:23 PM Inserted 0 40 2 37779 38535</t>
  </si>
  <si>
    <t>5/9/2025 12:40:23 PM Inserted 0 40 1 17940 18300</t>
  </si>
  <si>
    <t>5/9/2025 12:40:23 PM Inserted 0 39 2 31116 31737</t>
  </si>
  <si>
    <t>5/9/2025 12:40:23 PM Inserted 0 39 1 17475 17826</t>
  </si>
  <si>
    <t>5/9/2025 12:40:23 PM Inserted 0 38 2 31116 32361</t>
  </si>
  <si>
    <t>5/9/2025 12:40:23 PM Inserted 0 38 1 17475 18174</t>
  </si>
  <si>
    <t>5/9/2025 12:40:23 PM Inserted 0 9 2 36843 38058</t>
  </si>
  <si>
    <t>5/9/2025 12:40:23 PM Inserted 0 9 1 20670 21351</t>
  </si>
  <si>
    <t>5/9/2025 12:40:23 PM Inserted 0 7 2 33024 34113</t>
  </si>
  <si>
    <t>5/9/2025 12:40:23 PM Inserted 0 7 1 18498 19107</t>
  </si>
  <si>
    <t>5/9/2025 12:40:23 PM Inserted 0 5 2 31707 32025</t>
  </si>
  <si>
    <t>5/9/2025 12:40:23 PM Inserted 0 5 1 17688 17865</t>
  </si>
  <si>
    <t>5/9/2025 12:40:23 PM Inserted 0 1 2 42105 43494</t>
  </si>
  <si>
    <t>5/9/2025 12:40:23 PM Inserted 0 1 1 11869 12260</t>
  </si>
  <si>
    <t>Recommended Enrollment Changes for FY26</t>
  </si>
  <si>
    <r>
      <t xml:space="preserve">Using the table below, please identify proposed changes to tuition rates for FY26 </t>
    </r>
    <r>
      <rPr>
        <sz val="11"/>
        <rFont val="Calibri"/>
        <family val="2"/>
        <scheme val="minor"/>
      </rPr>
      <t xml:space="preserve">(Academic Year 2025-26).  
</t>
    </r>
  </si>
  <si>
    <t xml:space="preserve">Please note: 
• Enrollments displayed are an estimate of the current year's annualized average FTE (rounded) based on credit hour activity for Autumn, Winter, and Spring quarters combined, and do not include Summer quarter. University-wide enrollments are set at the direction of the Provost and VP for Academic Affairs; this form is for categories managed at the specific unit level.
• Using the FY25 annualized average (estimated) as your base, note your proposed number of new FTE enrollments for FY26 under "Proposed New FTE" in Column AC. Please provide narrative justification in your FY26 Annual Review survey responses. If you do not anticipate any changes to enrollment, please leave the AC column as is. If you are anticipating a decrease in FTE, please indicate the negative number.
• Updating the "Proposed New FTE" in Column AC will automatically update the "% Change" in Column AD and the new "Proposed Enrollment" in column AE. 
• If you are unsure of the enrollment residency mix,you can either assume the same resident/non-resident mix or apply all enrollment increases to the Resident category for a conservative estimate (or to the Non-Resident category for anticipated decreases).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the deadline for Annual Review submissions, due to the time-intensive process required to implement new tuition categories.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</si>
</sst>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_);_(&quot;$&quot;* \(#,##0\);_(&quot;$&quot;* &quot;-&quot;??_);_(@_)"/>
    <numFmt numFmtId="165" formatCode="0.0%"/>
    <numFmt numFmtId="166" formatCode="&quot;$&quot;#,##0"/>
    <numFmt numFmtId="167" formatCode="&quot;$&quot;#,##0.00"/>
  </numFmts>
  <fonts count="2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Cambria"/>
      <family val="1"/>
    </font>
    <font>
      <sz val="10"/>
      <color theme="1"/>
      <name val="Calibri"/>
      <family val="2"/>
      <scheme val="minor"/>
    </font>
    <font>
      <sz val="11"/>
      <name val="Calibri"/>
      <family val="2"/>
      <scheme val="minor"/>
    </font>
    <font>
      <b/>
      <sz val="9"/>
      <color theme="0"/>
      <name val="Calibri"/>
      <family val="2"/>
      <scheme val="minor"/>
    </font>
    <font>
      <b/>
      <sz val="10"/>
      <color theme="1"/>
      <name val="Calibri"/>
      <family val="2"/>
      <scheme val="minor"/>
    </font>
    <font>
      <vertAlign val="superscript"/>
      <sz val="11"/>
      <name val="Calibri"/>
      <family val="2"/>
      <scheme val="minor"/>
    </font>
    <font>
      <sz val="8.5"/>
      <name val="Calibri"/>
      <family val="2"/>
      <scheme val="minor"/>
    </font>
    <font>
      <sz val="8.5"/>
      <color theme="1"/>
      <name val="Calibri"/>
      <family val="2"/>
      <scheme val="minor"/>
    </font>
    <font>
      <sz val="8.5"/>
      <color theme="0" tint="-0.499984740745262"/>
      <name val="Calibri"/>
      <family val="2"/>
      <scheme val="minor"/>
    </font>
    <font>
      <sz val="11"/>
      <color theme="1"/>
      <name val="Calibri"/>
      <family val="2"/>
    </font>
    <font>
      <b/>
      <sz val="11"/>
      <name val="Calibri"/>
      <family val="2"/>
      <scheme val="minor"/>
    </font>
    <font>
      <sz val="11"/>
      <color rgb="FF000000"/>
      <name val="Calibri"/>
      <family val="2"/>
      <scheme val="minor"/>
    </font>
    <font>
      <sz val="8"/>
      <color rgb="FF000000"/>
      <name val="Calibri"/>
      <family val="2"/>
      <scheme val="minor"/>
    </font>
    <font>
      <vertAlign val="superscript"/>
      <sz val="11"/>
      <color rgb="FF000000"/>
      <name val="Calibri"/>
      <family val="2"/>
      <scheme val="minor"/>
    </font>
    <font>
      <strike/>
      <sz val="11"/>
      <color rgb="FF000000"/>
      <name val="Calibri"/>
      <family val="2"/>
      <scheme val="minor"/>
    </font>
    <font>
      <sz val="11"/>
      <color rgb="FF000000"/>
      <name val="Calibri"/>
      <family val="2"/>
    </font>
    <font>
      <sz val="11"/>
      <color rgb="FF000000"/>
      <name val="Aptos Narrow"/>
      <family val="2"/>
    </font>
    <font>
      <b/>
      <sz val="11"/>
      <color rgb="FFFF0000"/>
      <name val="Calibri"/>
      <family val="2"/>
      <scheme val="minor"/>
    </font>
    <font>
      <b/>
      <sz val="11"/>
      <color rgb="FFFFFFFF"/>
      <name val="Calibri"/>
    </font>
    <font>
      <b/>
      <sz val="9"/>
      <color rgb="FFFFFFFF"/>
      <name val="Calibri"/>
    </font>
  </fonts>
  <fills count="8">
    <fill>
      <patternFill patternType="none"/>
    </fill>
    <fill>
      <patternFill patternType="gray125"/>
    </fill>
    <fill>
      <patternFill patternType="solid">
        <fgColor theme="0"/>
        <bgColor indexed="64"/>
      </patternFill>
    </fill>
    <fill>
      <patternFill patternType="solid">
        <fgColor rgb="FF745896"/>
        <bgColor indexed="64"/>
      </patternFill>
    </fill>
    <fill>
      <patternFill patternType="solid">
        <fgColor rgb="FFE4DFEC"/>
        <bgColor indexed="64"/>
      </patternFill>
    </fill>
    <fill>
      <patternFill patternType="solid">
        <fgColor rgb="FFCCC0DA"/>
        <bgColor indexed="64"/>
      </patternFill>
    </fill>
    <fill>
      <patternFill patternType="solid">
        <fgColor theme="2" tint="-9.9978637043366805E-2"/>
        <bgColor indexed="64"/>
      </patternFill>
    </fill>
    <fill>
      <patternFill patternType="solid">
        <fgColor rgb="FFE4DFEC"/>
        <bgColor rgb="FFE4DFEC"/>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rgb="FF000000"/>
      </right>
      <top style="thin">
        <color rgb="FF000000"/>
      </top>
      <bottom/>
      <diagonal/>
    </border>
  </borders>
  <cellStyleXfs count="6">
    <xf numFmtId="0" fontId="0" fillId="0" borderId="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213">
    <xf numFmtId="0" fontId="0" fillId="0" borderId="0" xfId="0"/>
    <xf numFmtId="0" fontId="6" fillId="2" borderId="0" xfId="3" applyFont="1" applyFill="1" applyAlignment="1" applyProtection="1">
      <alignment vertical="center"/>
      <protection locked="0"/>
    </xf>
    <xf numFmtId="0" fontId="6" fillId="2" borderId="0" xfId="3" applyFont="1" applyFill="1" applyAlignment="1" applyProtection="1">
      <alignment horizontal="center" vertical="top"/>
      <protection locked="0"/>
    </xf>
    <xf numFmtId="164" fontId="6" fillId="2" borderId="0" xfId="1" applyNumberFormat="1" applyFont="1" applyFill="1" applyAlignment="1" applyProtection="1">
      <alignment vertical="center"/>
      <protection locked="0"/>
    </xf>
    <xf numFmtId="0" fontId="6" fillId="2" borderId="0" xfId="3" applyFont="1" applyFill="1" applyAlignment="1" applyProtection="1">
      <alignment horizontal="left" vertical="center" wrapText="1"/>
      <protection locked="0"/>
    </xf>
    <xf numFmtId="0" fontId="2" fillId="3" borderId="2" xfId="3" applyFont="1" applyFill="1" applyBorder="1" applyAlignment="1" applyProtection="1">
      <alignment horizontal="center" vertical="center"/>
      <protection locked="0"/>
    </xf>
    <xf numFmtId="0" fontId="2" fillId="3" borderId="3" xfId="3" applyFont="1" applyFill="1" applyBorder="1" applyAlignment="1" applyProtection="1">
      <alignment vertical="center"/>
      <protection locked="0"/>
    </xf>
    <xf numFmtId="0" fontId="1" fillId="2" borderId="0" xfId="3" applyFill="1" applyProtection="1">
      <protection locked="0"/>
    </xf>
    <xf numFmtId="0" fontId="2" fillId="3" borderId="8" xfId="3" applyFont="1" applyFill="1" applyBorder="1" applyAlignment="1">
      <alignment horizontal="center" vertical="center"/>
    </xf>
    <xf numFmtId="165" fontId="2" fillId="3" borderId="11" xfId="3" applyNumberFormat="1" applyFont="1" applyFill="1" applyBorder="1" applyAlignment="1" applyProtection="1">
      <alignment horizontal="center" wrapText="1"/>
      <protection locked="0"/>
    </xf>
    <xf numFmtId="166" fontId="2" fillId="3" borderId="12" xfId="3" applyNumberFormat="1" applyFont="1" applyFill="1" applyBorder="1" applyAlignment="1" applyProtection="1">
      <alignment horizontal="center" wrapText="1"/>
      <protection locked="0"/>
    </xf>
    <xf numFmtId="165" fontId="2" fillId="3" borderId="11" xfId="3" applyNumberFormat="1" applyFont="1" applyFill="1" applyBorder="1" applyAlignment="1" applyProtection="1">
      <alignment horizontal="center" vertical="center" wrapText="1"/>
      <protection locked="0"/>
    </xf>
    <xf numFmtId="166" fontId="2" fillId="3" borderId="11" xfId="3" applyNumberFormat="1" applyFont="1" applyFill="1" applyBorder="1" applyAlignment="1" applyProtection="1">
      <alignment horizontal="center" wrapText="1"/>
      <protection locked="0"/>
    </xf>
    <xf numFmtId="164" fontId="2" fillId="3" borderId="11" xfId="1" applyNumberFormat="1" applyFont="1" applyFill="1" applyBorder="1" applyAlignment="1" applyProtection="1">
      <alignment horizontal="center" vertical="center" wrapText="1"/>
      <protection locked="0"/>
    </xf>
    <xf numFmtId="0" fontId="6" fillId="2" borderId="11" xfId="3" applyFont="1" applyFill="1" applyBorder="1" applyAlignment="1">
      <alignment horizontal="center" vertical="center" wrapText="1"/>
    </xf>
    <xf numFmtId="0" fontId="0" fillId="4" borderId="16" xfId="3" applyFont="1" applyFill="1" applyBorder="1" applyAlignment="1">
      <alignment horizontal="center" vertical="center"/>
    </xf>
    <xf numFmtId="166" fontId="7" fillId="4" borderId="16" xfId="3" applyNumberFormat="1" applyFont="1" applyFill="1" applyBorder="1" applyAlignment="1">
      <alignment vertical="center"/>
    </xf>
    <xf numFmtId="165" fontId="1" fillId="4" borderId="17" xfId="3" applyNumberFormat="1" applyFill="1" applyBorder="1" applyAlignment="1">
      <alignment vertical="center"/>
    </xf>
    <xf numFmtId="166" fontId="1" fillId="4" borderId="17" xfId="3" applyNumberFormat="1" applyFill="1" applyBorder="1" applyAlignment="1">
      <alignment vertical="center"/>
    </xf>
    <xf numFmtId="166" fontId="1" fillId="4" borderId="18" xfId="3" applyNumberFormat="1" applyFill="1" applyBorder="1" applyAlignment="1">
      <alignment vertical="center"/>
    </xf>
    <xf numFmtId="165" fontId="1" fillId="4" borderId="17" xfId="3" applyNumberFormat="1" applyFill="1" applyBorder="1" applyAlignment="1" applyProtection="1">
      <alignment vertical="center"/>
      <protection locked="0"/>
    </xf>
    <xf numFmtId="166" fontId="1" fillId="4" borderId="19" xfId="3" applyNumberFormat="1" applyFill="1" applyBorder="1" applyAlignment="1">
      <alignment vertical="center"/>
    </xf>
    <xf numFmtId="166" fontId="1" fillId="4" borderId="20" xfId="3" applyNumberFormat="1" applyFill="1" applyBorder="1" applyAlignment="1">
      <alignment vertical="center"/>
    </xf>
    <xf numFmtId="167" fontId="6" fillId="2" borderId="0" xfId="3" applyNumberFormat="1" applyFont="1" applyFill="1" applyAlignment="1" applyProtection="1">
      <alignment vertical="center"/>
      <protection locked="0"/>
    </xf>
    <xf numFmtId="0" fontId="0" fillId="0" borderId="23" xfId="3" applyFont="1" applyBorder="1" applyAlignment="1">
      <alignment horizontal="center" vertical="center"/>
    </xf>
    <xf numFmtId="166" fontId="7" fillId="0" borderId="23" xfId="3" applyNumberFormat="1" applyFont="1" applyBorder="1" applyAlignment="1">
      <alignment vertical="center"/>
    </xf>
    <xf numFmtId="165" fontId="1" fillId="0" borderId="23" xfId="3" applyNumberFormat="1" applyBorder="1" applyAlignment="1">
      <alignment vertical="center"/>
    </xf>
    <xf numFmtId="166" fontId="1" fillId="0" borderId="23" xfId="3" applyNumberFormat="1" applyBorder="1" applyAlignment="1">
      <alignment vertical="center"/>
    </xf>
    <xf numFmtId="166" fontId="1" fillId="0" borderId="24" xfId="3" applyNumberFormat="1" applyBorder="1" applyAlignment="1">
      <alignment vertical="center"/>
    </xf>
    <xf numFmtId="165" fontId="1" fillId="0" borderId="23" xfId="3" applyNumberFormat="1" applyBorder="1" applyAlignment="1" applyProtection="1">
      <alignment vertical="center"/>
      <protection locked="0"/>
    </xf>
    <xf numFmtId="166" fontId="1" fillId="0" borderId="8" xfId="3" applyNumberFormat="1" applyBorder="1" applyAlignment="1">
      <alignment vertical="center"/>
    </xf>
    <xf numFmtId="166" fontId="1" fillId="0" borderId="9" xfId="3" applyNumberFormat="1" applyBorder="1" applyAlignment="1">
      <alignment vertical="center"/>
    </xf>
    <xf numFmtId="166" fontId="7" fillId="0" borderId="14" xfId="3" applyNumberFormat="1" applyFont="1" applyBorder="1" applyAlignment="1" applyProtection="1">
      <alignment horizontal="left" vertical="center" wrapText="1"/>
      <protection locked="0"/>
    </xf>
    <xf numFmtId="166" fontId="7" fillId="4" borderId="17" xfId="3" applyNumberFormat="1" applyFont="1" applyFill="1" applyBorder="1" applyAlignment="1">
      <alignment vertical="center"/>
    </xf>
    <xf numFmtId="166" fontId="1" fillId="4" borderId="25" xfId="3" applyNumberFormat="1" applyFill="1" applyBorder="1" applyAlignment="1">
      <alignment vertical="center"/>
    </xf>
    <xf numFmtId="166" fontId="1" fillId="4" borderId="0" xfId="3" applyNumberFormat="1" applyFill="1" applyAlignment="1">
      <alignment vertical="center"/>
    </xf>
    <xf numFmtId="0" fontId="4" fillId="5" borderId="28" xfId="3" applyFont="1" applyFill="1" applyBorder="1" applyAlignment="1" applyProtection="1">
      <alignment horizontal="center" vertical="center"/>
      <protection locked="0"/>
    </xf>
    <xf numFmtId="0" fontId="4" fillId="5" borderId="29" xfId="3" applyFont="1" applyFill="1" applyBorder="1" applyAlignment="1" applyProtection="1">
      <alignment horizontal="center" vertical="center"/>
      <protection locked="0"/>
    </xf>
    <xf numFmtId="0" fontId="4" fillId="5" borderId="8" xfId="3" applyFont="1" applyFill="1" applyBorder="1" applyAlignment="1" applyProtection="1">
      <alignment horizontal="center" vertical="center"/>
      <protection locked="0"/>
    </xf>
    <xf numFmtId="0" fontId="4" fillId="5" borderId="14" xfId="3" applyFont="1" applyFill="1" applyBorder="1" applyAlignment="1" applyProtection="1">
      <alignment vertical="center" wrapText="1"/>
      <protection locked="0"/>
    </xf>
    <xf numFmtId="166" fontId="1" fillId="4" borderId="19" xfId="3" applyNumberFormat="1" applyFill="1" applyBorder="1" applyAlignment="1">
      <alignment horizontal="right" vertical="center"/>
    </xf>
    <xf numFmtId="166" fontId="7" fillId="4" borderId="21" xfId="3" applyNumberFormat="1" applyFont="1" applyFill="1" applyBorder="1" applyAlignment="1" applyProtection="1">
      <alignment horizontal="left" vertical="center" wrapText="1"/>
      <protection locked="0"/>
    </xf>
    <xf numFmtId="166" fontId="1" fillId="0" borderId="9" xfId="3" applyNumberFormat="1" applyBorder="1" applyAlignment="1">
      <alignment horizontal="right" vertical="center"/>
    </xf>
    <xf numFmtId="166" fontId="1" fillId="4" borderId="20" xfId="3" applyNumberFormat="1" applyFill="1" applyBorder="1" applyAlignment="1">
      <alignment horizontal="right" vertical="center"/>
    </xf>
    <xf numFmtId="166" fontId="1" fillId="0" borderId="23" xfId="3" applyNumberFormat="1" applyBorder="1" applyAlignment="1">
      <alignment horizontal="right" vertical="center"/>
    </xf>
    <xf numFmtId="166" fontId="1" fillId="0" borderId="8" xfId="3" applyNumberFormat="1" applyBorder="1" applyAlignment="1">
      <alignment horizontal="right" vertical="center"/>
    </xf>
    <xf numFmtId="0" fontId="7" fillId="4" borderId="21" xfId="3" applyFont="1" applyFill="1" applyBorder="1" applyAlignment="1" applyProtection="1">
      <alignment horizontal="left" vertical="center" wrapText="1"/>
      <protection locked="0"/>
    </xf>
    <xf numFmtId="0" fontId="7" fillId="0" borderId="14" xfId="3" applyFont="1" applyBorder="1" applyAlignment="1" applyProtection="1">
      <alignment horizontal="left" vertical="center" wrapText="1"/>
      <protection locked="0"/>
    </xf>
    <xf numFmtId="16" fontId="7" fillId="0" borderId="14" xfId="3" applyNumberFormat="1" applyFont="1" applyBorder="1" applyAlignment="1" applyProtection="1">
      <alignment horizontal="left" vertical="center" wrapText="1"/>
      <protection locked="0"/>
    </xf>
    <xf numFmtId="166" fontId="1" fillId="0" borderId="0" xfId="3" applyNumberFormat="1" applyAlignment="1">
      <alignment vertical="center"/>
    </xf>
    <xf numFmtId="166" fontId="1" fillId="0" borderId="0" xfId="3" applyNumberFormat="1" applyAlignment="1">
      <alignment horizontal="right" vertical="center"/>
    </xf>
    <xf numFmtId="0" fontId="7" fillId="4" borderId="18" xfId="3" applyFont="1" applyFill="1" applyBorder="1" applyAlignment="1" applyProtection="1">
      <alignment vertical="center" wrapText="1"/>
      <protection locked="0"/>
    </xf>
    <xf numFmtId="166" fontId="1" fillId="0" borderId="25" xfId="3" applyNumberFormat="1" applyBorder="1" applyAlignment="1">
      <alignment vertical="center"/>
    </xf>
    <xf numFmtId="166" fontId="1" fillId="4" borderId="25" xfId="3" applyNumberFormat="1" applyFill="1" applyBorder="1" applyAlignment="1">
      <alignment horizontal="right" vertical="center"/>
    </xf>
    <xf numFmtId="0" fontId="7" fillId="4" borderId="13" xfId="3" applyFont="1" applyFill="1" applyBorder="1" applyAlignment="1" applyProtection="1">
      <alignment vertical="center" wrapText="1"/>
      <protection locked="0"/>
    </xf>
    <xf numFmtId="0" fontId="7" fillId="0" borderId="24" xfId="3" applyFont="1" applyBorder="1" applyAlignment="1" applyProtection="1">
      <alignment vertical="center" wrapText="1"/>
      <protection locked="0"/>
    </xf>
    <xf numFmtId="166" fontId="3" fillId="4" borderId="18" xfId="3" applyNumberFormat="1" applyFont="1" applyFill="1" applyBorder="1" applyAlignment="1">
      <alignment vertical="center"/>
    </xf>
    <xf numFmtId="166" fontId="7" fillId="4" borderId="20" xfId="3" applyNumberFormat="1" applyFont="1" applyFill="1" applyBorder="1" applyAlignment="1">
      <alignment vertical="center"/>
    </xf>
    <xf numFmtId="166" fontId="7" fillId="4" borderId="20" xfId="3" applyNumberFormat="1" applyFont="1" applyFill="1" applyBorder="1" applyAlignment="1">
      <alignment horizontal="right" vertical="center"/>
    </xf>
    <xf numFmtId="0" fontId="4" fillId="2" borderId="0" xfId="3" applyFont="1" applyFill="1" applyProtection="1">
      <protection locked="0"/>
    </xf>
    <xf numFmtId="0" fontId="9" fillId="2" borderId="0" xfId="3" applyFont="1" applyFill="1" applyAlignment="1" applyProtection="1">
      <alignment vertical="center"/>
      <protection locked="0"/>
    </xf>
    <xf numFmtId="166" fontId="3" fillId="0" borderId="24" xfId="3" applyNumberFormat="1" applyFont="1" applyBorder="1" applyAlignment="1">
      <alignment vertical="center"/>
    </xf>
    <xf numFmtId="166" fontId="7" fillId="0" borderId="8" xfId="3" applyNumberFormat="1" applyFont="1" applyBorder="1" applyAlignment="1">
      <alignment vertical="center"/>
    </xf>
    <xf numFmtId="166" fontId="7" fillId="0" borderId="8" xfId="3" applyNumberFormat="1" applyFont="1" applyBorder="1" applyAlignment="1">
      <alignment horizontal="right" vertical="center"/>
    </xf>
    <xf numFmtId="10" fontId="1" fillId="0" borderId="23" xfId="3" applyNumberFormat="1" applyBorder="1" applyAlignment="1" applyProtection="1">
      <alignment vertical="center"/>
      <protection locked="0"/>
    </xf>
    <xf numFmtId="0" fontId="6" fillId="2" borderId="0" xfId="3" applyFont="1" applyFill="1" applyAlignment="1" applyProtection="1">
      <alignment vertical="center" wrapText="1"/>
      <protection locked="0"/>
    </xf>
    <xf numFmtId="165" fontId="0" fillId="4" borderId="17" xfId="3" applyNumberFormat="1" applyFont="1" applyFill="1" applyBorder="1" applyAlignment="1" applyProtection="1">
      <alignment vertical="center"/>
      <protection locked="0"/>
    </xf>
    <xf numFmtId="165" fontId="0" fillId="0" borderId="23" xfId="3" applyNumberFormat="1" applyFont="1" applyBorder="1" applyAlignment="1" applyProtection="1">
      <alignment vertical="center"/>
      <protection locked="0"/>
    </xf>
    <xf numFmtId="0" fontId="6" fillId="0" borderId="11" xfId="3" applyFont="1" applyBorder="1" applyAlignment="1">
      <alignment horizontal="center" vertical="center" wrapText="1"/>
    </xf>
    <xf numFmtId="10" fontId="1" fillId="0" borderId="23" xfId="3" applyNumberFormat="1" applyBorder="1" applyAlignment="1">
      <alignment vertical="center"/>
    </xf>
    <xf numFmtId="10" fontId="1" fillId="4" borderId="17" xfId="3" applyNumberFormat="1" applyFill="1" applyBorder="1" applyAlignment="1" applyProtection="1">
      <alignment vertical="center"/>
      <protection locked="0"/>
    </xf>
    <xf numFmtId="9" fontId="7" fillId="0" borderId="14" xfId="3" applyNumberFormat="1" applyFont="1" applyBorder="1" applyAlignment="1" applyProtection="1">
      <alignment horizontal="left" vertical="center" wrapText="1"/>
      <protection locked="0"/>
    </xf>
    <xf numFmtId="165" fontId="4" fillId="5" borderId="28" xfId="3" applyNumberFormat="1" applyFont="1" applyFill="1" applyBorder="1" applyAlignment="1" applyProtection="1">
      <alignment horizontal="center" vertical="center"/>
      <protection locked="0"/>
    </xf>
    <xf numFmtId="0" fontId="4" fillId="5" borderId="28" xfId="3" applyFont="1" applyFill="1" applyBorder="1" applyAlignment="1" applyProtection="1">
      <alignment horizontal="right" vertical="center"/>
      <protection locked="0"/>
    </xf>
    <xf numFmtId="0" fontId="4" fillId="5" borderId="30" xfId="3" applyFont="1" applyFill="1" applyBorder="1" applyAlignment="1" applyProtection="1">
      <alignment vertical="center" wrapText="1"/>
      <protection locked="0"/>
    </xf>
    <xf numFmtId="0" fontId="6" fillId="2" borderId="11" xfId="3" applyFont="1" applyFill="1" applyBorder="1" applyAlignment="1">
      <alignment horizontal="center" vertical="center"/>
    </xf>
    <xf numFmtId="0" fontId="4" fillId="5" borderId="30" xfId="3" applyFont="1" applyFill="1" applyBorder="1" applyAlignment="1" applyProtection="1">
      <alignment horizontal="center" vertical="center" wrapText="1"/>
      <protection locked="0"/>
    </xf>
    <xf numFmtId="0" fontId="6" fillId="2" borderId="34" xfId="3" applyFont="1" applyFill="1" applyBorder="1" applyAlignment="1">
      <alignment horizontal="center" vertical="center" wrapText="1"/>
    </xf>
    <xf numFmtId="0" fontId="6" fillId="0" borderId="34" xfId="3" applyFont="1" applyBorder="1" applyAlignment="1">
      <alignment horizontal="center" vertical="center" wrapText="1"/>
    </xf>
    <xf numFmtId="0" fontId="0" fillId="0" borderId="35" xfId="3" applyFont="1" applyBorder="1" applyAlignment="1">
      <alignment horizontal="center" vertical="center"/>
    </xf>
    <xf numFmtId="166" fontId="1" fillId="0" borderId="35" xfId="3" applyNumberFormat="1" applyBorder="1" applyAlignment="1">
      <alignment vertical="center"/>
    </xf>
    <xf numFmtId="165" fontId="1" fillId="0" borderId="35" xfId="3" applyNumberFormat="1" applyBorder="1" applyAlignment="1">
      <alignment vertical="center"/>
    </xf>
    <xf numFmtId="166" fontId="1" fillId="0" borderId="38" xfId="3" applyNumberFormat="1" applyBorder="1" applyAlignment="1">
      <alignment vertical="center"/>
    </xf>
    <xf numFmtId="165" fontId="1" fillId="0" borderId="35" xfId="3" applyNumberFormat="1" applyBorder="1" applyAlignment="1" applyProtection="1">
      <alignment vertical="center"/>
      <protection locked="0"/>
    </xf>
    <xf numFmtId="0" fontId="11" fillId="2" borderId="0" xfId="3" applyFont="1" applyFill="1" applyAlignment="1" applyProtection="1">
      <alignment horizontal="left" vertical="center" wrapText="1"/>
      <protection locked="0"/>
    </xf>
    <xf numFmtId="0" fontId="11" fillId="2" borderId="0" xfId="3" applyFont="1" applyFill="1" applyAlignment="1" applyProtection="1">
      <alignment horizontal="center" vertical="top" wrapText="1"/>
      <protection locked="0"/>
    </xf>
    <xf numFmtId="164" fontId="11" fillId="2" borderId="0" xfId="1" applyNumberFormat="1" applyFont="1" applyFill="1" applyAlignment="1" applyProtection="1">
      <alignment horizontal="left" vertical="center" wrapText="1"/>
      <protection locked="0"/>
    </xf>
    <xf numFmtId="166" fontId="6" fillId="2" borderId="0" xfId="3" applyNumberFormat="1" applyFont="1" applyFill="1" applyAlignment="1" applyProtection="1">
      <alignment horizontal="left" vertical="center" wrapText="1"/>
      <protection locked="0"/>
    </xf>
    <xf numFmtId="0" fontId="11" fillId="2" borderId="0" xfId="3" applyFont="1" applyFill="1" applyAlignment="1" applyProtection="1">
      <alignment horizontal="left" vertical="top" wrapText="1"/>
      <protection locked="0"/>
    </xf>
    <xf numFmtId="164" fontId="11" fillId="2" borderId="0" xfId="1" applyNumberFormat="1" applyFont="1" applyFill="1" applyAlignment="1" applyProtection="1">
      <alignment horizontal="left" vertical="top" wrapText="1"/>
      <protection locked="0"/>
    </xf>
    <xf numFmtId="166" fontId="6" fillId="2" borderId="0" xfId="3" applyNumberFormat="1" applyFont="1" applyFill="1" applyAlignment="1" applyProtection="1">
      <alignment vertical="center"/>
      <protection locked="0"/>
    </xf>
    <xf numFmtId="165" fontId="6" fillId="2" borderId="0" xfId="3" applyNumberFormat="1" applyFont="1" applyFill="1" applyAlignment="1" applyProtection="1">
      <alignment vertical="center"/>
      <protection locked="0"/>
    </xf>
    <xf numFmtId="166" fontId="6" fillId="2" borderId="0" xfId="3" applyNumberFormat="1" applyFont="1" applyFill="1" applyAlignment="1" applyProtection="1">
      <alignment horizontal="center" vertical="top"/>
      <protection locked="0"/>
    </xf>
    <xf numFmtId="0" fontId="6" fillId="2" borderId="0" xfId="3" applyFont="1" applyFill="1" applyAlignment="1" applyProtection="1">
      <alignment horizontal="center" vertical="center"/>
      <protection locked="0"/>
    </xf>
    <xf numFmtId="0" fontId="0" fillId="0" borderId="0" xfId="0" applyAlignment="1">
      <alignment horizontal="center" vertical="top"/>
    </xf>
    <xf numFmtId="164" fontId="0" fillId="0" borderId="0" xfId="1" applyNumberFormat="1" applyFont="1"/>
    <xf numFmtId="0" fontId="0" fillId="0" borderId="0" xfId="0" applyAlignment="1">
      <alignment wrapText="1"/>
    </xf>
    <xf numFmtId="0" fontId="6" fillId="2" borderId="16" xfId="3" applyFont="1" applyFill="1" applyBorder="1" applyAlignment="1">
      <alignment horizontal="center" vertical="center" wrapText="1"/>
    </xf>
    <xf numFmtId="0" fontId="6" fillId="2" borderId="17" xfId="3" applyFont="1" applyFill="1" applyBorder="1" applyAlignment="1">
      <alignment horizontal="center" vertical="center" wrapText="1"/>
    </xf>
    <xf numFmtId="1" fontId="0" fillId="4" borderId="16" xfId="3" applyNumberFormat="1" applyFont="1" applyFill="1" applyBorder="1" applyAlignment="1">
      <alignment horizontal="right" vertical="center"/>
    </xf>
    <xf numFmtId="1" fontId="0" fillId="0" borderId="23" xfId="3" applyNumberFormat="1" applyFont="1" applyBorder="1" applyAlignment="1">
      <alignment horizontal="right" vertical="center"/>
    </xf>
    <xf numFmtId="1" fontId="4" fillId="5" borderId="28" xfId="4" applyNumberFormat="1" applyFont="1" applyFill="1" applyBorder="1" applyAlignment="1" applyProtection="1">
      <alignment horizontal="center" vertical="center"/>
    </xf>
    <xf numFmtId="9" fontId="0" fillId="4" borderId="16" xfId="5" applyFont="1" applyFill="1" applyBorder="1" applyAlignment="1" applyProtection="1">
      <alignment horizontal="right" vertical="center"/>
    </xf>
    <xf numFmtId="9" fontId="0" fillId="0" borderId="23" xfId="5" applyFont="1" applyBorder="1" applyAlignment="1" applyProtection="1">
      <alignment horizontal="right" vertical="center"/>
    </xf>
    <xf numFmtId="165" fontId="4" fillId="5" borderId="28" xfId="3" applyNumberFormat="1" applyFont="1" applyFill="1" applyBorder="1" applyAlignment="1">
      <alignment horizontal="center" vertical="center"/>
    </xf>
    <xf numFmtId="1" fontId="4" fillId="5" borderId="29" xfId="4" applyNumberFormat="1" applyFont="1" applyFill="1" applyBorder="1" applyAlignment="1" applyProtection="1">
      <alignment horizontal="center" vertical="center"/>
    </xf>
    <xf numFmtId="1" fontId="0" fillId="4" borderId="16" xfId="5" applyNumberFormat="1" applyFont="1" applyFill="1" applyBorder="1" applyAlignment="1" applyProtection="1">
      <alignment horizontal="right" vertical="center"/>
      <protection locked="0"/>
    </xf>
    <xf numFmtId="1" fontId="0" fillId="0" borderId="23" xfId="4" applyNumberFormat="1" applyFont="1" applyBorder="1" applyAlignment="1" applyProtection="1">
      <alignment horizontal="right" vertical="center"/>
      <protection locked="0"/>
    </xf>
    <xf numFmtId="1" fontId="0" fillId="4" borderId="16" xfId="4" applyNumberFormat="1" applyFont="1" applyFill="1" applyBorder="1" applyAlignment="1" applyProtection="1">
      <alignment horizontal="right" vertical="center"/>
      <protection locked="0"/>
    </xf>
    <xf numFmtId="166" fontId="1" fillId="4" borderId="16" xfId="3" applyNumberFormat="1" applyFill="1" applyBorder="1" applyAlignment="1">
      <alignment vertical="center"/>
    </xf>
    <xf numFmtId="0" fontId="4" fillId="2" borderId="41" xfId="3" applyFont="1" applyFill="1" applyBorder="1" applyAlignment="1" applyProtection="1">
      <alignment horizontal="center" vertical="center"/>
      <protection locked="0"/>
    </xf>
    <xf numFmtId="0" fontId="7" fillId="4" borderId="21" xfId="3" applyFont="1" applyFill="1" applyBorder="1" applyAlignment="1" applyProtection="1">
      <alignment horizontal="left" vertical="center"/>
      <protection locked="0"/>
    </xf>
    <xf numFmtId="0" fontId="7" fillId="0" borderId="14" xfId="3" applyFont="1" applyBorder="1" applyAlignment="1" applyProtection="1">
      <alignment horizontal="left" vertical="center"/>
      <protection locked="0"/>
    </xf>
    <xf numFmtId="0" fontId="4" fillId="5" borderId="30" xfId="3" applyFont="1" applyFill="1" applyBorder="1" applyAlignment="1" applyProtection="1">
      <alignment vertical="center"/>
      <protection locked="0"/>
    </xf>
    <xf numFmtId="0" fontId="4" fillId="2" borderId="42" xfId="3" applyFont="1" applyFill="1" applyBorder="1" applyAlignment="1" applyProtection="1">
      <alignment horizontal="center" vertical="center"/>
      <protection locked="0"/>
    </xf>
    <xf numFmtId="9" fontId="7" fillId="0" borderId="14" xfId="3" applyNumberFormat="1" applyFont="1" applyBorder="1" applyAlignment="1" applyProtection="1">
      <alignment horizontal="left" vertical="center"/>
      <protection locked="0"/>
    </xf>
    <xf numFmtId="0" fontId="4" fillId="5" borderId="12" xfId="3" applyFont="1" applyFill="1" applyBorder="1" applyAlignment="1" applyProtection="1">
      <alignment vertical="center"/>
      <protection locked="0"/>
    </xf>
    <xf numFmtId="0" fontId="4" fillId="5" borderId="30" xfId="3" applyFont="1" applyFill="1" applyBorder="1" applyAlignment="1" applyProtection="1">
      <alignment horizontal="center" vertical="center"/>
      <protection locked="0"/>
    </xf>
    <xf numFmtId="0" fontId="7" fillId="0" borderId="43" xfId="3" applyFont="1" applyBorder="1" applyAlignment="1" applyProtection="1">
      <alignment horizontal="left" vertical="center"/>
      <protection locked="0"/>
    </xf>
    <xf numFmtId="166" fontId="7" fillId="0" borderId="16" xfId="3" applyNumberFormat="1" applyFont="1" applyBorder="1" applyAlignment="1">
      <alignment vertical="center"/>
    </xf>
    <xf numFmtId="165" fontId="1" fillId="0" borderId="16" xfId="3" applyNumberFormat="1" applyBorder="1" applyAlignment="1">
      <alignment vertical="center"/>
    </xf>
    <xf numFmtId="166" fontId="1" fillId="0" borderId="16" xfId="3" applyNumberFormat="1" applyBorder="1" applyAlignment="1">
      <alignment vertical="center"/>
    </xf>
    <xf numFmtId="166" fontId="1" fillId="0" borderId="13" xfId="3" applyNumberFormat="1" applyBorder="1" applyAlignment="1">
      <alignment vertical="center"/>
    </xf>
    <xf numFmtId="165" fontId="1" fillId="0" borderId="16" xfId="3" applyNumberFormat="1" applyBorder="1" applyAlignment="1" applyProtection="1">
      <alignment vertical="center"/>
      <protection locked="0"/>
    </xf>
    <xf numFmtId="166" fontId="1" fillId="0" borderId="25" xfId="3" applyNumberFormat="1" applyBorder="1" applyAlignment="1">
      <alignment horizontal="right" vertical="center"/>
    </xf>
    <xf numFmtId="166" fontId="7" fillId="0" borderId="41" xfId="3" applyNumberFormat="1" applyFont="1" applyBorder="1" applyAlignment="1" applyProtection="1">
      <alignment horizontal="left" vertical="center" wrapText="1"/>
      <protection locked="0"/>
    </xf>
    <xf numFmtId="0" fontId="7" fillId="0" borderId="41" xfId="3" applyFont="1" applyBorder="1" applyAlignment="1" applyProtection="1">
      <alignment horizontal="left" vertical="center"/>
      <protection locked="0"/>
    </xf>
    <xf numFmtId="166" fontId="14" fillId="7" borderId="44" xfId="0" applyNumberFormat="1" applyFont="1" applyFill="1" applyBorder="1" applyAlignment="1">
      <alignment horizontal="left" vertical="center" wrapText="1"/>
    </xf>
    <xf numFmtId="166" fontId="7" fillId="0" borderId="14" xfId="3" applyNumberFormat="1" applyFont="1" applyBorder="1" applyAlignment="1" applyProtection="1">
      <alignment horizontal="left" vertical="center"/>
      <protection locked="0"/>
    </xf>
    <xf numFmtId="166" fontId="15" fillId="0" borderId="14" xfId="3" applyNumberFormat="1" applyFont="1" applyBorder="1" applyAlignment="1" applyProtection="1">
      <alignment horizontal="left" vertical="center" wrapText="1"/>
      <protection locked="0"/>
    </xf>
    <xf numFmtId="166" fontId="15" fillId="4" borderId="21" xfId="3" applyNumberFormat="1" applyFont="1" applyFill="1" applyBorder="1" applyAlignment="1" applyProtection="1">
      <alignment horizontal="left" vertical="center" wrapText="1"/>
      <protection locked="0"/>
    </xf>
    <xf numFmtId="165" fontId="1" fillId="4" borderId="20" xfId="5" applyNumberFormat="1" applyFill="1" applyBorder="1" applyAlignment="1">
      <alignment vertical="center"/>
    </xf>
    <xf numFmtId="165" fontId="1" fillId="2" borderId="8" xfId="5" applyNumberFormat="1" applyFill="1" applyBorder="1" applyAlignment="1">
      <alignment vertical="center"/>
    </xf>
    <xf numFmtId="165" fontId="7" fillId="4" borderId="20" xfId="5" applyNumberFormat="1" applyFont="1" applyFill="1" applyBorder="1" applyAlignment="1">
      <alignment vertical="center"/>
    </xf>
    <xf numFmtId="165" fontId="7" fillId="2" borderId="8" xfId="5" applyNumberFormat="1" applyFont="1" applyFill="1" applyBorder="1" applyAlignment="1">
      <alignment vertical="center"/>
    </xf>
    <xf numFmtId="165" fontId="1" fillId="0" borderId="8" xfId="5" applyNumberFormat="1" applyBorder="1" applyAlignment="1">
      <alignment vertical="center"/>
    </xf>
    <xf numFmtId="10" fontId="1" fillId="4" borderId="20" xfId="5" applyNumberFormat="1" applyFill="1" applyBorder="1" applyAlignment="1">
      <alignment vertical="center"/>
    </xf>
    <xf numFmtId="10" fontId="1" fillId="0" borderId="8" xfId="5" applyNumberFormat="1" applyBorder="1" applyAlignment="1">
      <alignment vertical="center"/>
    </xf>
    <xf numFmtId="165" fontId="1" fillId="0" borderId="8" xfId="5" applyNumberFormat="1" applyFill="1" applyBorder="1" applyAlignment="1">
      <alignment vertical="center"/>
    </xf>
    <xf numFmtId="165" fontId="1" fillId="0" borderId="37" xfId="5" applyNumberFormat="1" applyFill="1" applyBorder="1" applyAlignment="1" applyProtection="1">
      <alignment vertical="center"/>
      <protection locked="0"/>
    </xf>
    <xf numFmtId="165" fontId="1" fillId="4" borderId="0" xfId="5" applyNumberFormat="1" applyFill="1" applyBorder="1" applyAlignment="1">
      <alignment vertical="center"/>
    </xf>
    <xf numFmtId="165" fontId="7" fillId="0" borderId="8" xfId="5" applyNumberFormat="1" applyFont="1" applyBorder="1" applyAlignment="1">
      <alignment vertical="center"/>
    </xf>
    <xf numFmtId="166" fontId="0" fillId="2" borderId="23" xfId="3" applyNumberFormat="1" applyFont="1" applyFill="1" applyBorder="1" applyAlignment="1">
      <alignment vertical="center"/>
    </xf>
    <xf numFmtId="166" fontId="0" fillId="4" borderId="19" xfId="3" applyNumberFormat="1" applyFont="1" applyFill="1" applyBorder="1" applyAlignment="1">
      <alignment vertical="center"/>
    </xf>
    <xf numFmtId="166" fontId="0" fillId="4" borderId="25" xfId="3" applyNumberFormat="1" applyFont="1" applyFill="1" applyBorder="1" applyAlignment="1">
      <alignment vertical="center"/>
    </xf>
    <xf numFmtId="165" fontId="0" fillId="4" borderId="19" xfId="5" applyNumberFormat="1" applyFont="1" applyFill="1" applyBorder="1" applyAlignment="1">
      <alignment vertical="center"/>
    </xf>
    <xf numFmtId="165" fontId="0" fillId="2" borderId="9" xfId="5" applyNumberFormat="1" applyFont="1" applyFill="1" applyBorder="1" applyAlignment="1">
      <alignment vertical="center"/>
    </xf>
    <xf numFmtId="165" fontId="0" fillId="4" borderId="25" xfId="5" applyNumberFormat="1" applyFont="1" applyFill="1" applyBorder="1" applyAlignment="1">
      <alignment vertical="center"/>
    </xf>
    <xf numFmtId="1" fontId="3" fillId="4" borderId="16" xfId="3" applyNumberFormat="1" applyFont="1" applyFill="1" applyBorder="1" applyAlignment="1">
      <alignment horizontal="right" vertical="center"/>
    </xf>
    <xf numFmtId="1" fontId="3" fillId="0" borderId="23" xfId="3" applyNumberFormat="1" applyFont="1" applyBorder="1" applyAlignment="1">
      <alignment horizontal="right" vertical="center"/>
    </xf>
    <xf numFmtId="1" fontId="22" fillId="5" borderId="28" xfId="4" applyNumberFormat="1" applyFont="1" applyFill="1" applyBorder="1" applyAlignment="1" applyProtection="1">
      <alignment horizontal="center" vertical="center"/>
    </xf>
    <xf numFmtId="0" fontId="2" fillId="3" borderId="39" xfId="3" applyFont="1" applyFill="1" applyBorder="1" applyAlignment="1" applyProtection="1">
      <alignment horizontal="center" vertical="center" wrapText="1"/>
      <protection locked="0"/>
    </xf>
    <xf numFmtId="0" fontId="2" fillId="3" borderId="40" xfId="3" applyFont="1" applyFill="1" applyBorder="1" applyAlignment="1" applyProtection="1">
      <alignment horizontal="center" vertical="center" wrapText="1"/>
      <protection locked="0"/>
    </xf>
    <xf numFmtId="0" fontId="2" fillId="3" borderId="5" xfId="3" applyFont="1" applyFill="1" applyBorder="1" applyAlignment="1" applyProtection="1">
      <alignment horizontal="center" vertical="center" wrapText="1"/>
      <protection locked="0"/>
    </xf>
    <xf numFmtId="0" fontId="2" fillId="3" borderId="14" xfId="3" applyFont="1" applyFill="1" applyBorder="1" applyAlignment="1" applyProtection="1">
      <alignment horizontal="center" vertical="center" wrapText="1"/>
      <protection locked="0"/>
    </xf>
    <xf numFmtId="0" fontId="7" fillId="2" borderId="17" xfId="3" applyFont="1" applyFill="1" applyBorder="1" applyAlignment="1">
      <alignment horizontal="left" vertical="center" wrapText="1"/>
    </xf>
    <xf numFmtId="0" fontId="7" fillId="2" borderId="23" xfId="3" applyFont="1" applyFill="1" applyBorder="1" applyAlignment="1">
      <alignment horizontal="left" vertical="center" wrapText="1"/>
    </xf>
    <xf numFmtId="0" fontId="2" fillId="3" borderId="3" xfId="3" applyFont="1" applyFill="1" applyBorder="1" applyAlignment="1" applyProtection="1">
      <alignment horizontal="center" vertical="center"/>
      <protection locked="0"/>
    </xf>
    <xf numFmtId="0" fontId="2" fillId="3" borderId="4" xfId="3" applyFont="1" applyFill="1" applyBorder="1" applyAlignment="1" applyProtection="1">
      <alignment horizontal="center" vertical="center"/>
      <protection locked="0"/>
    </xf>
    <xf numFmtId="0" fontId="2" fillId="3" borderId="3" xfId="3" applyFont="1" applyFill="1" applyBorder="1" applyAlignment="1" applyProtection="1">
      <alignment horizontal="center" vertical="center" wrapText="1"/>
      <protection locked="0"/>
    </xf>
    <xf numFmtId="0" fontId="2" fillId="3" borderId="9" xfId="3" applyFont="1" applyFill="1" applyBorder="1" applyAlignment="1" applyProtection="1">
      <alignment horizontal="center" vertical="center" wrapText="1"/>
      <protection locked="0"/>
    </xf>
    <xf numFmtId="0" fontId="5" fillId="2" borderId="0" xfId="2" applyFont="1" applyFill="1" applyAlignment="1" applyProtection="1">
      <alignment horizontal="center" vertical="center"/>
      <protection locked="0"/>
    </xf>
    <xf numFmtId="0" fontId="0" fillId="2" borderId="0" xfId="2" applyFont="1" applyFill="1" applyAlignment="1" applyProtection="1">
      <alignment horizontal="center" vertical="top" wrapText="1"/>
      <protection locked="0"/>
    </xf>
    <xf numFmtId="0" fontId="6" fillId="2" borderId="0" xfId="3" applyFont="1" applyFill="1" applyAlignment="1" applyProtection="1">
      <alignment vertical="center"/>
      <protection locked="0"/>
    </xf>
    <xf numFmtId="0" fontId="4" fillId="2" borderId="0" xfId="2" applyFont="1" applyFill="1" applyAlignment="1" applyProtection="1">
      <alignment horizontal="left" vertical="top" wrapText="1"/>
      <protection locked="0"/>
    </xf>
    <xf numFmtId="0" fontId="2" fillId="3" borderId="1" xfId="3" applyFont="1" applyFill="1" applyBorder="1" applyAlignment="1">
      <alignment horizontal="center" vertical="center"/>
    </xf>
    <xf numFmtId="0" fontId="2" fillId="3" borderId="7" xfId="3" applyFont="1" applyFill="1" applyBorder="1" applyAlignment="1">
      <alignment horizontal="center" vertical="center"/>
    </xf>
    <xf numFmtId="0" fontId="2" fillId="3" borderId="9" xfId="3" applyFont="1" applyFill="1" applyBorder="1" applyAlignment="1" applyProtection="1">
      <alignment horizontal="center" vertical="center"/>
      <protection locked="0"/>
    </xf>
    <xf numFmtId="0" fontId="2" fillId="3" borderId="10" xfId="3" applyFont="1" applyFill="1" applyBorder="1" applyAlignment="1" applyProtection="1">
      <alignment horizontal="center" vertical="center"/>
      <protection locked="0"/>
    </xf>
    <xf numFmtId="0" fontId="2" fillId="3" borderId="5" xfId="3" applyFont="1" applyFill="1" applyBorder="1" applyAlignment="1" applyProtection="1">
      <alignment horizontal="center" vertical="center"/>
      <protection locked="0"/>
    </xf>
    <xf numFmtId="0" fontId="2" fillId="3" borderId="6" xfId="3" applyFont="1" applyFill="1" applyBorder="1" applyAlignment="1" applyProtection="1">
      <alignment horizontal="center" vertical="center" wrapText="1"/>
      <protection locked="0"/>
    </xf>
    <xf numFmtId="0" fontId="2" fillId="3" borderId="13" xfId="3" applyFont="1" applyFill="1" applyBorder="1" applyAlignment="1" applyProtection="1">
      <alignment horizontal="center" vertical="center" wrapText="1"/>
      <protection locked="0"/>
    </xf>
    <xf numFmtId="0" fontId="9" fillId="2" borderId="15" xfId="3" applyFont="1" applyFill="1" applyBorder="1" applyAlignment="1">
      <alignment horizontal="center" vertical="center" wrapText="1"/>
    </xf>
    <xf numFmtId="0" fontId="9" fillId="2" borderId="22" xfId="3" applyFont="1" applyFill="1" applyBorder="1" applyAlignment="1">
      <alignment horizontal="center" vertical="center" wrapText="1"/>
    </xf>
    <xf numFmtId="0" fontId="9" fillId="2" borderId="26" xfId="3" applyFont="1" applyFill="1" applyBorder="1" applyAlignment="1">
      <alignment horizontal="center" vertical="center" wrapText="1"/>
    </xf>
    <xf numFmtId="0" fontId="7" fillId="2" borderId="16" xfId="3" applyFont="1" applyFill="1" applyBorder="1" applyAlignment="1">
      <alignment horizontal="left" vertical="center" wrapText="1"/>
    </xf>
    <xf numFmtId="0" fontId="1" fillId="2" borderId="23" xfId="3" applyFill="1" applyBorder="1" applyAlignment="1">
      <alignment horizontal="left" vertical="center" wrapText="1"/>
    </xf>
    <xf numFmtId="0" fontId="0" fillId="2" borderId="17" xfId="3" applyFont="1" applyFill="1" applyBorder="1" applyAlignment="1">
      <alignment horizontal="left" vertical="center" wrapText="1"/>
    </xf>
    <xf numFmtId="0" fontId="7" fillId="6" borderId="18" xfId="3" applyFont="1" applyFill="1" applyBorder="1" applyAlignment="1" applyProtection="1">
      <alignment horizontal="center" vertical="center" wrapText="1"/>
      <protection locked="0"/>
    </xf>
    <xf numFmtId="0" fontId="7" fillId="6" borderId="13" xfId="3" applyFont="1" applyFill="1" applyBorder="1" applyAlignment="1" applyProtection="1">
      <alignment horizontal="center" vertical="center" wrapText="1"/>
      <protection locked="0"/>
    </xf>
    <xf numFmtId="0" fontId="7" fillId="6" borderId="24" xfId="3" applyFont="1" applyFill="1" applyBorder="1" applyAlignment="1" applyProtection="1">
      <alignment horizontal="center" vertical="center" wrapText="1"/>
      <protection locked="0"/>
    </xf>
    <xf numFmtId="0" fontId="4" fillId="5" borderId="27" xfId="3" applyFont="1" applyFill="1" applyBorder="1" applyAlignment="1" applyProtection="1">
      <alignment horizontal="center" vertical="center"/>
      <protection locked="0"/>
    </xf>
    <xf numFmtId="0" fontId="4" fillId="5" borderId="28" xfId="3" applyFont="1" applyFill="1" applyBorder="1" applyAlignment="1" applyProtection="1">
      <alignment horizontal="center" vertical="center"/>
      <protection locked="0"/>
    </xf>
    <xf numFmtId="0" fontId="4" fillId="5" borderId="29" xfId="3" applyFont="1" applyFill="1" applyBorder="1" applyAlignment="1" applyProtection="1">
      <alignment horizontal="center" vertical="center"/>
      <protection locked="0"/>
    </xf>
    <xf numFmtId="0" fontId="1" fillId="2" borderId="17" xfId="3" applyFill="1" applyBorder="1" applyAlignment="1">
      <alignment horizontal="left" vertical="center" wrapText="1"/>
    </xf>
    <xf numFmtId="0" fontId="16" fillId="0" borderId="17" xfId="3" applyFont="1" applyBorder="1" applyAlignment="1">
      <alignment horizontal="left" vertical="center" wrapText="1"/>
    </xf>
    <xf numFmtId="0" fontId="1" fillId="0" borderId="23" xfId="3" applyBorder="1" applyAlignment="1">
      <alignment horizontal="left" vertical="center" wrapText="1"/>
    </xf>
    <xf numFmtId="0" fontId="7" fillId="0" borderId="17" xfId="3" applyFont="1" applyBorder="1" applyAlignment="1">
      <alignment horizontal="left" vertical="center" wrapText="1"/>
    </xf>
    <xf numFmtId="0" fontId="0" fillId="0" borderId="17" xfId="3" applyFont="1" applyBorder="1" applyAlignment="1">
      <alignment horizontal="left" vertical="center" wrapText="1"/>
    </xf>
    <xf numFmtId="0" fontId="1" fillId="2" borderId="16" xfId="3" applyFill="1" applyBorder="1" applyAlignment="1">
      <alignment horizontal="left" vertical="center" wrapText="1"/>
    </xf>
    <xf numFmtId="0" fontId="16" fillId="2" borderId="17" xfId="3" applyFont="1" applyFill="1" applyBorder="1" applyAlignment="1">
      <alignment horizontal="left" vertical="center" wrapText="1"/>
    </xf>
    <xf numFmtId="0" fontId="1" fillId="2" borderId="9" xfId="3" applyFill="1" applyBorder="1" applyAlignment="1">
      <alignment horizontal="left" vertical="center" wrapText="1"/>
    </xf>
    <xf numFmtId="0" fontId="1" fillId="2" borderId="19" xfId="3" applyFill="1" applyBorder="1" applyAlignment="1">
      <alignment horizontal="left" vertical="center" wrapText="1"/>
    </xf>
    <xf numFmtId="0" fontId="11" fillId="2" borderId="0" xfId="3" applyFont="1" applyFill="1" applyAlignment="1" applyProtection="1">
      <alignment horizontal="left" vertical="center" wrapText="1"/>
      <protection locked="0"/>
    </xf>
    <xf numFmtId="0" fontId="12" fillId="2" borderId="0" xfId="3" applyFont="1" applyFill="1" applyAlignment="1" applyProtection="1">
      <alignment horizontal="left" vertical="center" wrapText="1"/>
      <protection locked="0"/>
    </xf>
    <xf numFmtId="0" fontId="13" fillId="2" borderId="0" xfId="3" applyFont="1" applyFill="1" applyAlignment="1" applyProtection="1">
      <alignment horizontal="left" vertical="top" wrapText="1"/>
      <protection locked="0"/>
    </xf>
    <xf numFmtId="0" fontId="11" fillId="2" borderId="0" xfId="3" applyFont="1" applyFill="1" applyAlignment="1" applyProtection="1">
      <alignment horizontal="left" vertical="top" wrapText="1"/>
      <protection locked="0"/>
    </xf>
    <xf numFmtId="0" fontId="9" fillId="2" borderId="15" xfId="3" applyFont="1" applyFill="1" applyBorder="1" applyAlignment="1">
      <alignment horizontal="center" vertical="center"/>
    </xf>
    <xf numFmtId="0" fontId="9" fillId="2" borderId="22" xfId="3" applyFont="1" applyFill="1" applyBorder="1" applyAlignment="1">
      <alignment horizontal="center" vertical="center"/>
    </xf>
    <xf numFmtId="0" fontId="9" fillId="2" borderId="26" xfId="3" applyFont="1" applyFill="1" applyBorder="1" applyAlignment="1">
      <alignment horizontal="center" vertical="center"/>
    </xf>
    <xf numFmtId="0" fontId="16" fillId="2" borderId="16" xfId="3" applyFont="1" applyFill="1" applyBorder="1" applyAlignment="1">
      <alignment horizontal="left" vertical="center" wrapText="1"/>
    </xf>
    <xf numFmtId="0" fontId="1" fillId="2" borderId="31" xfId="3" applyFill="1" applyBorder="1" applyAlignment="1">
      <alignment horizontal="left" vertical="center" wrapText="1"/>
    </xf>
    <xf numFmtId="0" fontId="4" fillId="5" borderId="8" xfId="3" applyFont="1" applyFill="1" applyBorder="1" applyAlignment="1" applyProtection="1">
      <alignment horizontal="center" vertical="center"/>
      <protection locked="0"/>
    </xf>
    <xf numFmtId="0" fontId="9" fillId="2" borderId="33" xfId="3" applyFont="1" applyFill="1" applyBorder="1" applyAlignment="1">
      <alignment horizontal="center" vertical="center" wrapText="1"/>
    </xf>
    <xf numFmtId="0" fontId="0" fillId="0" borderId="35" xfId="3" applyFont="1" applyBorder="1" applyAlignment="1">
      <alignment horizontal="left" vertical="center" wrapText="1"/>
    </xf>
    <xf numFmtId="166" fontId="7" fillId="0" borderId="19" xfId="3" applyNumberFormat="1" applyFont="1" applyBorder="1" applyAlignment="1">
      <alignment horizontal="center" vertical="center"/>
    </xf>
    <xf numFmtId="166" fontId="7" fillId="0" borderId="32" xfId="3" applyNumberFormat="1" applyFont="1" applyBorder="1" applyAlignment="1">
      <alignment horizontal="center" vertical="center"/>
    </xf>
    <xf numFmtId="166" fontId="7" fillId="0" borderId="36" xfId="3" applyNumberFormat="1" applyFont="1" applyBorder="1" applyAlignment="1">
      <alignment horizontal="center" vertical="center"/>
    </xf>
    <xf numFmtId="166" fontId="7" fillId="0" borderId="37" xfId="3" applyNumberFormat="1" applyFont="1" applyBorder="1" applyAlignment="1">
      <alignment horizontal="center" vertical="center"/>
    </xf>
    <xf numFmtId="0" fontId="0" fillId="2" borderId="16" xfId="3" applyFont="1" applyFill="1" applyBorder="1" applyAlignment="1">
      <alignment horizontal="left" vertical="center" wrapText="1"/>
    </xf>
    <xf numFmtId="0" fontId="21" fillId="2" borderId="0" xfId="2" applyFont="1" applyFill="1" applyAlignment="1" applyProtection="1">
      <alignment horizontal="center" vertical="top" wrapText="1"/>
      <protection locked="0"/>
    </xf>
    <xf numFmtId="0" fontId="2" fillId="3" borderId="2" xfId="3" applyFont="1" applyFill="1" applyBorder="1" applyAlignment="1" applyProtection="1">
      <alignment horizontal="center" vertical="center"/>
      <protection locked="0"/>
    </xf>
    <xf numFmtId="0" fontId="23" fillId="3" borderId="3" xfId="3" applyFont="1" applyFill="1" applyBorder="1" applyAlignment="1" applyProtection="1">
      <alignment horizontal="center" vertical="center" wrapText="1"/>
      <protection locked="0"/>
    </xf>
  </cellXfs>
  <cellStyles count="6">
    <cellStyle name="Comma" xfId="4" builtinId="3"/>
    <cellStyle name="Currency" xfId="1" builtinId="4"/>
    <cellStyle name="Normal" xfId="0" builtinId="0"/>
    <cellStyle name="Normal 3 2 2" xfId="2" xr:uid="{30DDE2F0-0465-4AA4-BD27-DAA8D76CEC9B}"/>
    <cellStyle name="Normal 4 2 2" xfId="3" xr:uid="{DAA43220-34BD-4AAC-8D7F-16F010E4F855}"/>
    <cellStyle name="Percent" xfId="5" builtinId="5"/>
  </cellStyles>
  <dxfs count="0"/>
  <tableStyles count="0" defaultTableStyle="TableStyleMedium2" defaultPivotStyle="PivotStyleLight16"/>
  <colors>
    <mruColors>
      <color rgb="FFE4DF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xdr:row>
          <xdr:rowOff>0</xdr:rowOff>
        </xdr:from>
        <xdr:to>
          <xdr:col>1</xdr:col>
          <xdr:colOff>0</xdr:colOff>
          <xdr:row>6</xdr:row>
          <xdr:rowOff>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Update tuition rates to OPBProd</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wnetid.sharepoint.com/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C6ABA-D9C1-44F6-AF72-AD20BD79EBDC}">
  <sheetPr codeName="Sheet2"/>
  <dimension ref="A1:H84"/>
  <sheetViews>
    <sheetView topLeftCell="A61" workbookViewId="0">
      <selection activeCell="H84" sqref="A84:H84"/>
    </sheetView>
  </sheetViews>
  <sheetFormatPr defaultRowHeight="14.4" x14ac:dyDescent="0.3"/>
  <sheetData>
    <row r="1" spans="1:8" x14ac:dyDescent="0.3">
      <c r="B1" t="s">
        <v>0</v>
      </c>
      <c r="C1" t="s">
        <v>1</v>
      </c>
      <c r="D1" t="s">
        <v>2</v>
      </c>
      <c r="E1" t="s">
        <v>3</v>
      </c>
      <c r="F1" t="s">
        <v>4</v>
      </c>
      <c r="G1" t="s">
        <v>5</v>
      </c>
    </row>
    <row r="2" spans="1:8" x14ac:dyDescent="0.3">
      <c r="A2" t="str">
        <f t="shared" ref="A2:A33" si="0">_xlfn.CONCAT(B2,D2,G2)</f>
        <v>0381</v>
      </c>
      <c r="B2">
        <v>0</v>
      </c>
      <c r="C2" t="s">
        <v>6</v>
      </c>
      <c r="D2">
        <v>38</v>
      </c>
      <c r="E2" t="s">
        <v>7</v>
      </c>
      <c r="F2" t="s">
        <v>8</v>
      </c>
      <c r="G2">
        <v>1</v>
      </c>
      <c r="H2">
        <v>80.8</v>
      </c>
    </row>
    <row r="3" spans="1:8" x14ac:dyDescent="0.3">
      <c r="A3" t="str">
        <f t="shared" si="0"/>
        <v>0382</v>
      </c>
      <c r="B3">
        <v>0</v>
      </c>
      <c r="C3" t="s">
        <v>6</v>
      </c>
      <c r="D3">
        <v>38</v>
      </c>
      <c r="E3" t="s">
        <v>9</v>
      </c>
      <c r="F3" t="s">
        <v>8</v>
      </c>
      <c r="G3">
        <v>2</v>
      </c>
      <c r="H3">
        <v>127.7</v>
      </c>
    </row>
    <row r="4" spans="1:8" x14ac:dyDescent="0.3">
      <c r="A4" t="str">
        <f t="shared" si="0"/>
        <v>0401</v>
      </c>
      <c r="B4">
        <v>0</v>
      </c>
      <c r="C4" t="s">
        <v>6</v>
      </c>
      <c r="D4">
        <v>40</v>
      </c>
      <c r="E4" t="s">
        <v>7</v>
      </c>
      <c r="F4" t="s">
        <v>10</v>
      </c>
      <c r="G4">
        <v>1</v>
      </c>
      <c r="H4">
        <v>110.7</v>
      </c>
    </row>
    <row r="5" spans="1:8" x14ac:dyDescent="0.3">
      <c r="A5" t="str">
        <f t="shared" si="0"/>
        <v>0402</v>
      </c>
      <c r="B5">
        <v>0</v>
      </c>
      <c r="C5" t="s">
        <v>6</v>
      </c>
      <c r="D5">
        <v>40</v>
      </c>
      <c r="E5" t="s">
        <v>9</v>
      </c>
      <c r="F5" t="s">
        <v>10</v>
      </c>
      <c r="G5">
        <v>2</v>
      </c>
      <c r="H5">
        <v>121.3</v>
      </c>
    </row>
    <row r="6" spans="1:8" x14ac:dyDescent="0.3">
      <c r="A6" t="str">
        <f t="shared" si="0"/>
        <v>0911</v>
      </c>
      <c r="B6">
        <v>0</v>
      </c>
      <c r="C6" t="s">
        <v>11</v>
      </c>
      <c r="D6">
        <v>91</v>
      </c>
      <c r="E6" t="s">
        <v>7</v>
      </c>
      <c r="F6" t="s">
        <v>12</v>
      </c>
      <c r="G6">
        <v>1</v>
      </c>
      <c r="H6">
        <v>90.3</v>
      </c>
    </row>
    <row r="7" spans="1:8" x14ac:dyDescent="0.3">
      <c r="A7" t="str">
        <f t="shared" si="0"/>
        <v>0912</v>
      </c>
      <c r="B7">
        <v>0</v>
      </c>
      <c r="C7" t="s">
        <v>11</v>
      </c>
      <c r="D7">
        <v>91</v>
      </c>
      <c r="E7" t="s">
        <v>9</v>
      </c>
      <c r="F7" t="s">
        <v>12</v>
      </c>
      <c r="G7">
        <v>2</v>
      </c>
      <c r="H7">
        <v>33.1</v>
      </c>
    </row>
    <row r="8" spans="1:8" x14ac:dyDescent="0.3">
      <c r="A8" t="str">
        <f t="shared" si="0"/>
        <v>0921</v>
      </c>
      <c r="B8">
        <v>0</v>
      </c>
      <c r="C8" t="s">
        <v>11</v>
      </c>
      <c r="D8">
        <v>92</v>
      </c>
      <c r="E8" t="s">
        <v>7</v>
      </c>
      <c r="F8" t="s">
        <v>13</v>
      </c>
      <c r="G8">
        <v>1</v>
      </c>
      <c r="H8">
        <v>100.8</v>
      </c>
    </row>
    <row r="9" spans="1:8" x14ac:dyDescent="0.3">
      <c r="A9" t="str">
        <f t="shared" si="0"/>
        <v>0922</v>
      </c>
      <c r="B9">
        <v>0</v>
      </c>
      <c r="C9" t="s">
        <v>11</v>
      </c>
      <c r="D9">
        <v>92</v>
      </c>
      <c r="E9" t="s">
        <v>9</v>
      </c>
      <c r="F9" t="s">
        <v>13</v>
      </c>
      <c r="G9">
        <v>2</v>
      </c>
      <c r="H9">
        <v>22.2</v>
      </c>
    </row>
    <row r="10" spans="1:8" x14ac:dyDescent="0.3">
      <c r="A10" t="str">
        <f t="shared" si="0"/>
        <v>0931</v>
      </c>
      <c r="B10">
        <v>0</v>
      </c>
      <c r="C10" t="s">
        <v>11</v>
      </c>
      <c r="D10">
        <v>93</v>
      </c>
      <c r="E10" t="s">
        <v>7</v>
      </c>
      <c r="F10" t="s">
        <v>14</v>
      </c>
      <c r="G10">
        <v>1</v>
      </c>
      <c r="H10">
        <v>109.6</v>
      </c>
    </row>
    <row r="11" spans="1:8" x14ac:dyDescent="0.3">
      <c r="A11" t="str">
        <f t="shared" si="0"/>
        <v>0932</v>
      </c>
      <c r="B11">
        <v>0</v>
      </c>
      <c r="C11" t="s">
        <v>11</v>
      </c>
      <c r="D11">
        <v>93</v>
      </c>
      <c r="E11" t="s">
        <v>9</v>
      </c>
      <c r="F11" t="s">
        <v>14</v>
      </c>
      <c r="G11">
        <v>2</v>
      </c>
      <c r="H11">
        <v>18.8</v>
      </c>
    </row>
    <row r="12" spans="1:8" x14ac:dyDescent="0.3">
      <c r="A12" t="str">
        <f t="shared" si="0"/>
        <v>0941</v>
      </c>
      <c r="B12">
        <v>0</v>
      </c>
      <c r="C12" t="s">
        <v>11</v>
      </c>
      <c r="D12">
        <v>94</v>
      </c>
      <c r="E12" t="s">
        <v>7</v>
      </c>
      <c r="F12" t="s">
        <v>15</v>
      </c>
      <c r="G12">
        <v>1</v>
      </c>
      <c r="H12">
        <v>98.5</v>
      </c>
    </row>
    <row r="13" spans="1:8" x14ac:dyDescent="0.3">
      <c r="A13" t="str">
        <f t="shared" si="0"/>
        <v>0942</v>
      </c>
      <c r="B13">
        <v>0</v>
      </c>
      <c r="C13" t="s">
        <v>11</v>
      </c>
      <c r="D13">
        <v>94</v>
      </c>
      <c r="E13" t="s">
        <v>9</v>
      </c>
      <c r="F13" t="s">
        <v>15</v>
      </c>
      <c r="G13">
        <v>2</v>
      </c>
      <c r="H13">
        <v>8.8000000000000007</v>
      </c>
    </row>
    <row r="14" spans="1:8" x14ac:dyDescent="0.3">
      <c r="A14" t="str">
        <f t="shared" si="0"/>
        <v>0981</v>
      </c>
      <c r="B14">
        <v>0</v>
      </c>
      <c r="C14" t="s">
        <v>16</v>
      </c>
      <c r="D14">
        <v>98</v>
      </c>
      <c r="E14" t="s">
        <v>7</v>
      </c>
      <c r="F14" t="s">
        <v>17</v>
      </c>
      <c r="G14">
        <v>1</v>
      </c>
      <c r="H14">
        <v>3.2</v>
      </c>
    </row>
    <row r="15" spans="1:8" x14ac:dyDescent="0.3">
      <c r="A15" t="str">
        <f t="shared" si="0"/>
        <v>0982</v>
      </c>
      <c r="B15">
        <v>0</v>
      </c>
      <c r="C15" t="s">
        <v>16</v>
      </c>
      <c r="D15">
        <v>98</v>
      </c>
      <c r="E15" t="s">
        <v>9</v>
      </c>
      <c r="F15" t="s">
        <v>17</v>
      </c>
      <c r="G15">
        <v>2</v>
      </c>
      <c r="H15">
        <v>7.2</v>
      </c>
    </row>
    <row r="16" spans="1:8" x14ac:dyDescent="0.3">
      <c r="A16" t="str">
        <f t="shared" si="0"/>
        <v>01001</v>
      </c>
      <c r="B16">
        <v>0</v>
      </c>
      <c r="C16" t="s">
        <v>16</v>
      </c>
      <c r="D16">
        <v>100</v>
      </c>
      <c r="E16" t="s">
        <v>7</v>
      </c>
      <c r="F16" t="s">
        <v>18</v>
      </c>
      <c r="G16">
        <v>1</v>
      </c>
      <c r="H16">
        <v>18.7</v>
      </c>
    </row>
    <row r="17" spans="1:8" x14ac:dyDescent="0.3">
      <c r="A17" t="str">
        <f t="shared" si="0"/>
        <v>01002</v>
      </c>
      <c r="B17">
        <v>0</v>
      </c>
      <c r="C17" t="s">
        <v>16</v>
      </c>
      <c r="D17">
        <v>100</v>
      </c>
      <c r="E17" t="s">
        <v>9</v>
      </c>
      <c r="F17" t="s">
        <v>18</v>
      </c>
      <c r="G17">
        <v>2</v>
      </c>
      <c r="H17">
        <v>21.6</v>
      </c>
    </row>
    <row r="18" spans="1:8" x14ac:dyDescent="0.3">
      <c r="A18" t="str">
        <f t="shared" si="0"/>
        <v>01021</v>
      </c>
      <c r="B18">
        <v>0</v>
      </c>
      <c r="C18" t="s">
        <v>16</v>
      </c>
      <c r="D18">
        <v>102</v>
      </c>
      <c r="E18" t="s">
        <v>7</v>
      </c>
      <c r="F18" t="s">
        <v>19</v>
      </c>
      <c r="G18">
        <v>1</v>
      </c>
      <c r="H18">
        <v>5.6</v>
      </c>
    </row>
    <row r="19" spans="1:8" x14ac:dyDescent="0.3">
      <c r="A19" t="str">
        <f t="shared" si="0"/>
        <v>01022</v>
      </c>
      <c r="B19">
        <v>0</v>
      </c>
      <c r="C19" t="s">
        <v>16</v>
      </c>
      <c r="D19">
        <v>102</v>
      </c>
      <c r="E19" t="s">
        <v>9</v>
      </c>
      <c r="F19" t="s">
        <v>19</v>
      </c>
      <c r="G19">
        <v>2</v>
      </c>
      <c r="H19">
        <v>5.8</v>
      </c>
    </row>
    <row r="20" spans="1:8" x14ac:dyDescent="0.3">
      <c r="A20" t="str">
        <f t="shared" si="0"/>
        <v>01041</v>
      </c>
      <c r="B20">
        <v>0</v>
      </c>
      <c r="C20" t="s">
        <v>16</v>
      </c>
      <c r="D20">
        <v>104</v>
      </c>
      <c r="E20" t="s">
        <v>7</v>
      </c>
      <c r="F20" t="s">
        <v>20</v>
      </c>
      <c r="G20">
        <v>1</v>
      </c>
      <c r="H20">
        <v>9.1</v>
      </c>
    </row>
    <row r="21" spans="1:8" x14ac:dyDescent="0.3">
      <c r="A21" t="str">
        <f t="shared" si="0"/>
        <v>01042</v>
      </c>
      <c r="B21">
        <v>0</v>
      </c>
      <c r="C21" t="s">
        <v>16</v>
      </c>
      <c r="D21">
        <v>104</v>
      </c>
      <c r="E21" t="s">
        <v>9</v>
      </c>
      <c r="F21" t="s">
        <v>20</v>
      </c>
      <c r="G21">
        <v>2</v>
      </c>
      <c r="H21">
        <v>9.9</v>
      </c>
    </row>
    <row r="22" spans="1:8" x14ac:dyDescent="0.3">
      <c r="A22" t="str">
        <f t="shared" si="0"/>
        <v>0141</v>
      </c>
      <c r="B22">
        <v>0</v>
      </c>
      <c r="C22" t="s">
        <v>21</v>
      </c>
      <c r="D22">
        <v>14</v>
      </c>
      <c r="E22" t="s">
        <v>7</v>
      </c>
      <c r="F22" t="s">
        <v>22</v>
      </c>
      <c r="G22">
        <v>1</v>
      </c>
      <c r="H22">
        <v>354</v>
      </c>
    </row>
    <row r="23" spans="1:8" x14ac:dyDescent="0.3">
      <c r="A23" t="str">
        <f t="shared" si="0"/>
        <v>0142</v>
      </c>
      <c r="B23">
        <v>0</v>
      </c>
      <c r="C23" t="s">
        <v>21</v>
      </c>
      <c r="D23">
        <v>14</v>
      </c>
      <c r="E23" t="s">
        <v>9</v>
      </c>
      <c r="F23" t="s">
        <v>22</v>
      </c>
      <c r="G23">
        <v>2</v>
      </c>
      <c r="H23">
        <v>103.8</v>
      </c>
    </row>
    <row r="24" spans="1:8" x14ac:dyDescent="0.3">
      <c r="A24" t="str">
        <f t="shared" si="0"/>
        <v>0161</v>
      </c>
      <c r="B24">
        <v>0</v>
      </c>
      <c r="C24" t="s">
        <v>21</v>
      </c>
      <c r="D24">
        <v>16</v>
      </c>
      <c r="E24" t="s">
        <v>7</v>
      </c>
      <c r="F24" t="s">
        <v>23</v>
      </c>
      <c r="G24">
        <v>1</v>
      </c>
      <c r="H24">
        <v>65.900000000000006</v>
      </c>
    </row>
    <row r="25" spans="1:8" x14ac:dyDescent="0.3">
      <c r="A25" t="str">
        <f t="shared" si="0"/>
        <v>0162</v>
      </c>
      <c r="B25">
        <v>0</v>
      </c>
      <c r="C25" t="s">
        <v>21</v>
      </c>
      <c r="D25">
        <v>16</v>
      </c>
      <c r="E25" t="s">
        <v>9</v>
      </c>
      <c r="F25" t="s">
        <v>23</v>
      </c>
      <c r="G25">
        <v>2</v>
      </c>
      <c r="H25">
        <v>90</v>
      </c>
    </row>
    <row r="26" spans="1:8" x14ac:dyDescent="0.3">
      <c r="A26" t="str">
        <f t="shared" si="0"/>
        <v>0431</v>
      </c>
      <c r="B26">
        <v>0</v>
      </c>
      <c r="C26" t="s">
        <v>24</v>
      </c>
      <c r="D26">
        <v>43</v>
      </c>
      <c r="E26" t="s">
        <v>7</v>
      </c>
      <c r="F26" t="s">
        <v>25</v>
      </c>
      <c r="G26">
        <v>1</v>
      </c>
      <c r="H26">
        <v>34.4</v>
      </c>
    </row>
    <row r="27" spans="1:8" x14ac:dyDescent="0.3">
      <c r="A27" t="str">
        <f t="shared" si="0"/>
        <v>0432</v>
      </c>
      <c r="B27">
        <v>0</v>
      </c>
      <c r="C27" t="s">
        <v>24</v>
      </c>
      <c r="D27">
        <v>43</v>
      </c>
      <c r="E27" t="s">
        <v>9</v>
      </c>
      <c r="F27" t="s">
        <v>25</v>
      </c>
      <c r="G27">
        <v>2</v>
      </c>
      <c r="H27">
        <v>45.6</v>
      </c>
    </row>
    <row r="28" spans="1:8" x14ac:dyDescent="0.3">
      <c r="A28" t="str">
        <f t="shared" si="0"/>
        <v>0451</v>
      </c>
      <c r="B28">
        <v>0</v>
      </c>
      <c r="C28" t="s">
        <v>24</v>
      </c>
      <c r="D28">
        <v>45</v>
      </c>
      <c r="E28" t="s">
        <v>7</v>
      </c>
      <c r="F28" t="s">
        <v>26</v>
      </c>
      <c r="G28">
        <v>1</v>
      </c>
      <c r="H28">
        <v>16.899999999999999</v>
      </c>
    </row>
    <row r="29" spans="1:8" x14ac:dyDescent="0.3">
      <c r="A29" t="str">
        <f t="shared" si="0"/>
        <v>0452</v>
      </c>
      <c r="B29">
        <v>0</v>
      </c>
      <c r="C29" t="s">
        <v>24</v>
      </c>
      <c r="D29">
        <v>45</v>
      </c>
      <c r="E29" t="s">
        <v>9</v>
      </c>
      <c r="F29" t="s">
        <v>26</v>
      </c>
      <c r="G29">
        <v>2</v>
      </c>
      <c r="H29">
        <v>5.0999999999999996</v>
      </c>
    </row>
    <row r="30" spans="1:8" x14ac:dyDescent="0.3">
      <c r="A30" t="str">
        <f t="shared" si="0"/>
        <v>0471</v>
      </c>
      <c r="B30">
        <v>0</v>
      </c>
      <c r="C30" t="s">
        <v>24</v>
      </c>
      <c r="D30">
        <v>47</v>
      </c>
      <c r="E30" t="s">
        <v>7</v>
      </c>
      <c r="F30" t="s">
        <v>27</v>
      </c>
      <c r="G30">
        <v>1</v>
      </c>
      <c r="H30">
        <v>17.7</v>
      </c>
    </row>
    <row r="31" spans="1:8" x14ac:dyDescent="0.3">
      <c r="A31" t="str">
        <f t="shared" si="0"/>
        <v>0472</v>
      </c>
      <c r="B31">
        <v>0</v>
      </c>
      <c r="C31" t="s">
        <v>24</v>
      </c>
      <c r="D31">
        <v>47</v>
      </c>
      <c r="E31" t="s">
        <v>9</v>
      </c>
      <c r="F31" t="s">
        <v>27</v>
      </c>
      <c r="G31">
        <v>2</v>
      </c>
      <c r="H31">
        <v>24</v>
      </c>
    </row>
    <row r="32" spans="1:8" x14ac:dyDescent="0.3">
      <c r="A32" t="str">
        <f t="shared" si="0"/>
        <v>0491</v>
      </c>
      <c r="B32">
        <v>0</v>
      </c>
      <c r="C32" t="s">
        <v>24</v>
      </c>
      <c r="D32">
        <v>49</v>
      </c>
      <c r="E32" t="s">
        <v>7</v>
      </c>
      <c r="F32" t="s">
        <v>28</v>
      </c>
      <c r="G32">
        <v>1</v>
      </c>
      <c r="H32">
        <v>13.9</v>
      </c>
    </row>
    <row r="33" spans="1:8" x14ac:dyDescent="0.3">
      <c r="A33" t="str">
        <f t="shared" si="0"/>
        <v>0492</v>
      </c>
      <c r="B33">
        <v>0</v>
      </c>
      <c r="C33" t="s">
        <v>24</v>
      </c>
      <c r="D33">
        <v>49</v>
      </c>
      <c r="E33" t="s">
        <v>9</v>
      </c>
      <c r="F33" t="s">
        <v>28</v>
      </c>
      <c r="G33">
        <v>2</v>
      </c>
      <c r="H33">
        <v>13.9</v>
      </c>
    </row>
    <row r="34" spans="1:8" x14ac:dyDescent="0.3">
      <c r="A34" t="str">
        <f t="shared" ref="A34:A65" si="1">_xlfn.CONCAT(B34,D34,G34)</f>
        <v>0301</v>
      </c>
      <c r="B34">
        <v>0</v>
      </c>
      <c r="C34" t="s">
        <v>29</v>
      </c>
      <c r="D34">
        <v>30</v>
      </c>
      <c r="E34" t="s">
        <v>7</v>
      </c>
      <c r="F34" t="s">
        <v>30</v>
      </c>
      <c r="G34">
        <v>1</v>
      </c>
      <c r="H34">
        <v>124.5</v>
      </c>
    </row>
    <row r="35" spans="1:8" x14ac:dyDescent="0.3">
      <c r="A35" t="str">
        <f t="shared" si="1"/>
        <v>0302</v>
      </c>
      <c r="B35">
        <v>0</v>
      </c>
      <c r="C35" t="s">
        <v>29</v>
      </c>
      <c r="D35">
        <v>30</v>
      </c>
      <c r="E35" t="s">
        <v>9</v>
      </c>
      <c r="F35" t="s">
        <v>30</v>
      </c>
      <c r="G35">
        <v>2</v>
      </c>
      <c r="H35">
        <v>326.39999999999998</v>
      </c>
    </row>
    <row r="36" spans="1:8" x14ac:dyDescent="0.3">
      <c r="A36" t="str">
        <f t="shared" si="1"/>
        <v>0331</v>
      </c>
      <c r="B36">
        <v>0</v>
      </c>
      <c r="C36" t="s">
        <v>29</v>
      </c>
      <c r="D36">
        <v>33</v>
      </c>
      <c r="E36" t="s">
        <v>7</v>
      </c>
      <c r="F36" t="s">
        <v>31</v>
      </c>
      <c r="G36">
        <v>1</v>
      </c>
      <c r="H36">
        <v>0.9</v>
      </c>
    </row>
    <row r="37" spans="1:8" x14ac:dyDescent="0.3">
      <c r="A37" t="str">
        <f t="shared" si="1"/>
        <v>0231</v>
      </c>
      <c r="B37">
        <v>0</v>
      </c>
      <c r="C37" t="s">
        <v>32</v>
      </c>
      <c r="D37">
        <v>23</v>
      </c>
      <c r="E37" t="s">
        <v>7</v>
      </c>
      <c r="F37" t="s">
        <v>33</v>
      </c>
      <c r="G37">
        <v>1</v>
      </c>
      <c r="H37">
        <v>127.3</v>
      </c>
    </row>
    <row r="38" spans="1:8" x14ac:dyDescent="0.3">
      <c r="A38" t="str">
        <f t="shared" si="1"/>
        <v>0232</v>
      </c>
      <c r="B38">
        <v>0</v>
      </c>
      <c r="C38" t="s">
        <v>32</v>
      </c>
      <c r="D38">
        <v>23</v>
      </c>
      <c r="E38" t="s">
        <v>9</v>
      </c>
      <c r="F38" t="s">
        <v>33</v>
      </c>
      <c r="G38">
        <v>2</v>
      </c>
      <c r="H38">
        <v>119.9</v>
      </c>
    </row>
    <row r="39" spans="1:8" x14ac:dyDescent="0.3">
      <c r="A39" t="str">
        <f t="shared" si="1"/>
        <v>0521</v>
      </c>
      <c r="B39">
        <v>0</v>
      </c>
      <c r="C39" t="s">
        <v>34</v>
      </c>
      <c r="D39">
        <v>52</v>
      </c>
      <c r="E39" t="s">
        <v>7</v>
      </c>
      <c r="F39" t="s">
        <v>35</v>
      </c>
      <c r="G39">
        <v>1</v>
      </c>
      <c r="H39">
        <v>47.6</v>
      </c>
    </row>
    <row r="40" spans="1:8" x14ac:dyDescent="0.3">
      <c r="A40" t="str">
        <f t="shared" si="1"/>
        <v>0522</v>
      </c>
      <c r="B40">
        <v>0</v>
      </c>
      <c r="C40" t="s">
        <v>34</v>
      </c>
      <c r="D40">
        <v>52</v>
      </c>
      <c r="E40" t="s">
        <v>9</v>
      </c>
      <c r="F40" t="s">
        <v>35</v>
      </c>
      <c r="G40">
        <v>2</v>
      </c>
      <c r="H40">
        <v>130.5</v>
      </c>
    </row>
    <row r="41" spans="1:8" x14ac:dyDescent="0.3">
      <c r="A41" t="str">
        <f t="shared" si="1"/>
        <v>0531</v>
      </c>
      <c r="B41">
        <v>0</v>
      </c>
      <c r="C41" t="s">
        <v>34</v>
      </c>
      <c r="D41">
        <v>53</v>
      </c>
      <c r="E41" t="s">
        <v>7</v>
      </c>
      <c r="F41" t="s">
        <v>36</v>
      </c>
      <c r="G41">
        <v>1</v>
      </c>
      <c r="H41">
        <v>33.6</v>
      </c>
    </row>
    <row r="42" spans="1:8" x14ac:dyDescent="0.3">
      <c r="A42" t="str">
        <f t="shared" si="1"/>
        <v>0532</v>
      </c>
      <c r="B42">
        <v>0</v>
      </c>
      <c r="C42" t="s">
        <v>34</v>
      </c>
      <c r="D42">
        <v>53</v>
      </c>
      <c r="E42" t="s">
        <v>9</v>
      </c>
      <c r="F42" t="s">
        <v>36</v>
      </c>
      <c r="G42">
        <v>2</v>
      </c>
      <c r="H42">
        <v>103.2</v>
      </c>
    </row>
    <row r="43" spans="1:8" x14ac:dyDescent="0.3">
      <c r="A43" t="str">
        <f t="shared" si="1"/>
        <v>0121</v>
      </c>
      <c r="B43">
        <v>0</v>
      </c>
      <c r="C43" t="s">
        <v>37</v>
      </c>
      <c r="D43">
        <v>12</v>
      </c>
      <c r="E43" t="s">
        <v>7</v>
      </c>
      <c r="F43" t="s">
        <v>38</v>
      </c>
      <c r="G43">
        <v>1</v>
      </c>
      <c r="H43">
        <v>66.7</v>
      </c>
    </row>
    <row r="44" spans="1:8" x14ac:dyDescent="0.3">
      <c r="A44" t="str">
        <f t="shared" si="1"/>
        <v>0122</v>
      </c>
      <c r="B44">
        <v>0</v>
      </c>
      <c r="C44" t="s">
        <v>37</v>
      </c>
      <c r="D44">
        <v>12</v>
      </c>
      <c r="E44" t="s">
        <v>9</v>
      </c>
      <c r="F44" t="s">
        <v>38</v>
      </c>
      <c r="G44">
        <v>2</v>
      </c>
      <c r="H44">
        <v>219.7</v>
      </c>
    </row>
    <row r="45" spans="1:8" x14ac:dyDescent="0.3">
      <c r="A45" t="str">
        <f t="shared" si="1"/>
        <v>0131</v>
      </c>
      <c r="B45">
        <v>0</v>
      </c>
      <c r="C45" t="s">
        <v>39</v>
      </c>
      <c r="D45">
        <v>13</v>
      </c>
      <c r="E45" t="s">
        <v>7</v>
      </c>
      <c r="F45" t="s">
        <v>40</v>
      </c>
      <c r="G45">
        <v>1</v>
      </c>
      <c r="H45">
        <v>11.7</v>
      </c>
    </row>
    <row r="46" spans="1:8" x14ac:dyDescent="0.3">
      <c r="A46" t="str">
        <f t="shared" si="1"/>
        <v>0132</v>
      </c>
      <c r="B46">
        <v>0</v>
      </c>
      <c r="C46" t="s">
        <v>39</v>
      </c>
      <c r="D46">
        <v>13</v>
      </c>
      <c r="E46" t="s">
        <v>9</v>
      </c>
      <c r="F46" t="s">
        <v>40</v>
      </c>
      <c r="G46">
        <v>2</v>
      </c>
      <c r="H46">
        <v>50.9</v>
      </c>
    </row>
    <row r="47" spans="1:8" x14ac:dyDescent="0.3">
      <c r="A47" t="str">
        <f t="shared" si="1"/>
        <v>0571</v>
      </c>
      <c r="B47">
        <v>0</v>
      </c>
      <c r="C47" t="s">
        <v>41</v>
      </c>
      <c r="D47">
        <v>57</v>
      </c>
      <c r="E47" t="s">
        <v>7</v>
      </c>
      <c r="F47" t="s">
        <v>42</v>
      </c>
      <c r="G47">
        <v>1</v>
      </c>
      <c r="H47">
        <v>168.9</v>
      </c>
    </row>
    <row r="48" spans="1:8" x14ac:dyDescent="0.3">
      <c r="A48" t="str">
        <f t="shared" si="1"/>
        <v>0572</v>
      </c>
      <c r="B48">
        <v>0</v>
      </c>
      <c r="C48" t="s">
        <v>41</v>
      </c>
      <c r="D48">
        <v>57</v>
      </c>
      <c r="E48" t="s">
        <v>9</v>
      </c>
      <c r="F48" t="s">
        <v>42</v>
      </c>
      <c r="G48">
        <v>2</v>
      </c>
      <c r="H48">
        <v>102.6</v>
      </c>
    </row>
    <row r="49" spans="1:8" x14ac:dyDescent="0.3">
      <c r="A49" t="str">
        <f t="shared" si="1"/>
        <v>0591</v>
      </c>
      <c r="B49">
        <v>0</v>
      </c>
      <c r="C49" t="s">
        <v>41</v>
      </c>
      <c r="D49">
        <v>59</v>
      </c>
      <c r="E49" t="s">
        <v>7</v>
      </c>
      <c r="F49" t="s">
        <v>43</v>
      </c>
      <c r="G49">
        <v>1</v>
      </c>
      <c r="H49">
        <v>150.5</v>
      </c>
    </row>
    <row r="50" spans="1:8" x14ac:dyDescent="0.3">
      <c r="A50" t="str">
        <f t="shared" si="1"/>
        <v>0592</v>
      </c>
      <c r="B50">
        <v>0</v>
      </c>
      <c r="C50" t="s">
        <v>41</v>
      </c>
      <c r="D50">
        <v>59</v>
      </c>
      <c r="E50" t="s">
        <v>9</v>
      </c>
      <c r="F50" t="s">
        <v>43</v>
      </c>
      <c r="G50">
        <v>2</v>
      </c>
      <c r="H50">
        <v>120.2</v>
      </c>
    </row>
    <row r="51" spans="1:8" x14ac:dyDescent="0.3">
      <c r="A51" t="str">
        <f t="shared" si="1"/>
        <v>0611</v>
      </c>
      <c r="B51">
        <v>0</v>
      </c>
      <c r="C51" t="s">
        <v>41</v>
      </c>
      <c r="D51">
        <v>61</v>
      </c>
      <c r="E51" t="s">
        <v>7</v>
      </c>
      <c r="F51" t="s">
        <v>44</v>
      </c>
      <c r="G51">
        <v>1</v>
      </c>
      <c r="H51">
        <v>138.30000000000001</v>
      </c>
    </row>
    <row r="52" spans="1:8" x14ac:dyDescent="0.3">
      <c r="A52" t="str">
        <f t="shared" si="1"/>
        <v>0612</v>
      </c>
      <c r="B52">
        <v>0</v>
      </c>
      <c r="C52" t="s">
        <v>41</v>
      </c>
      <c r="D52">
        <v>61</v>
      </c>
      <c r="E52" t="s">
        <v>9</v>
      </c>
      <c r="F52" t="s">
        <v>44</v>
      </c>
      <c r="G52">
        <v>2</v>
      </c>
      <c r="H52">
        <v>97.8</v>
      </c>
    </row>
    <row r="53" spans="1:8" x14ac:dyDescent="0.3">
      <c r="A53" t="str">
        <f t="shared" si="1"/>
        <v>0581</v>
      </c>
      <c r="B53">
        <v>0</v>
      </c>
      <c r="C53" t="s">
        <v>45</v>
      </c>
      <c r="D53">
        <v>58</v>
      </c>
      <c r="E53" t="s">
        <v>7</v>
      </c>
      <c r="F53" t="s">
        <v>46</v>
      </c>
      <c r="G53">
        <v>1</v>
      </c>
      <c r="H53">
        <v>13.1</v>
      </c>
    </row>
    <row r="54" spans="1:8" x14ac:dyDescent="0.3">
      <c r="A54" t="str">
        <f t="shared" si="1"/>
        <v>0582</v>
      </c>
      <c r="B54">
        <v>0</v>
      </c>
      <c r="C54" t="s">
        <v>45</v>
      </c>
      <c r="D54">
        <v>58</v>
      </c>
      <c r="E54" t="s">
        <v>9</v>
      </c>
      <c r="F54" t="s">
        <v>46</v>
      </c>
      <c r="G54">
        <v>2</v>
      </c>
      <c r="H54">
        <v>29.8</v>
      </c>
    </row>
    <row r="55" spans="1:8" x14ac:dyDescent="0.3">
      <c r="A55" t="str">
        <f t="shared" si="1"/>
        <v>0601</v>
      </c>
      <c r="B55">
        <v>0</v>
      </c>
      <c r="C55" t="s">
        <v>45</v>
      </c>
      <c r="D55">
        <v>60</v>
      </c>
      <c r="E55" t="s">
        <v>7</v>
      </c>
      <c r="F55" t="s">
        <v>47</v>
      </c>
      <c r="G55">
        <v>1</v>
      </c>
      <c r="H55">
        <v>2.7</v>
      </c>
    </row>
    <row r="56" spans="1:8" x14ac:dyDescent="0.3">
      <c r="A56" t="str">
        <f t="shared" si="1"/>
        <v>0602</v>
      </c>
      <c r="B56">
        <v>0</v>
      </c>
      <c r="C56" t="s">
        <v>45</v>
      </c>
      <c r="D56">
        <v>60</v>
      </c>
      <c r="E56" t="s">
        <v>9</v>
      </c>
      <c r="F56" t="s">
        <v>47</v>
      </c>
      <c r="G56">
        <v>2</v>
      </c>
      <c r="H56">
        <v>6.6</v>
      </c>
    </row>
    <row r="57" spans="1:8" x14ac:dyDescent="0.3">
      <c r="A57" t="str">
        <f t="shared" si="1"/>
        <v>01151</v>
      </c>
      <c r="B57">
        <v>0</v>
      </c>
      <c r="C57" t="s">
        <v>48</v>
      </c>
      <c r="D57">
        <v>115</v>
      </c>
      <c r="E57" t="s">
        <v>7</v>
      </c>
      <c r="F57" t="s">
        <v>48</v>
      </c>
      <c r="G57">
        <v>1</v>
      </c>
      <c r="H57">
        <v>913.9</v>
      </c>
    </row>
    <row r="58" spans="1:8" x14ac:dyDescent="0.3">
      <c r="A58" t="str">
        <f t="shared" si="1"/>
        <v>01152</v>
      </c>
      <c r="B58">
        <v>0</v>
      </c>
      <c r="C58" t="s">
        <v>48</v>
      </c>
      <c r="D58">
        <v>115</v>
      </c>
      <c r="E58" t="s">
        <v>9</v>
      </c>
      <c r="F58" t="s">
        <v>48</v>
      </c>
      <c r="G58">
        <v>2</v>
      </c>
      <c r="H58">
        <v>446.2</v>
      </c>
    </row>
    <row r="59" spans="1:8" x14ac:dyDescent="0.3">
      <c r="A59" t="str">
        <f t="shared" si="1"/>
        <v>0761</v>
      </c>
      <c r="B59">
        <v>0</v>
      </c>
      <c r="C59" t="s">
        <v>49</v>
      </c>
      <c r="D59">
        <v>76</v>
      </c>
      <c r="E59" t="s">
        <v>7</v>
      </c>
      <c r="F59" t="s">
        <v>50</v>
      </c>
      <c r="G59">
        <v>1</v>
      </c>
      <c r="H59">
        <v>103.6</v>
      </c>
    </row>
    <row r="60" spans="1:8" x14ac:dyDescent="0.3">
      <c r="A60" t="str">
        <f t="shared" si="1"/>
        <v>0762</v>
      </c>
      <c r="B60">
        <v>0</v>
      </c>
      <c r="C60" t="s">
        <v>49</v>
      </c>
      <c r="D60">
        <v>76</v>
      </c>
      <c r="E60" t="s">
        <v>9</v>
      </c>
      <c r="F60" t="s">
        <v>50</v>
      </c>
      <c r="G60">
        <v>2</v>
      </c>
      <c r="H60">
        <v>9.1999999999999993</v>
      </c>
    </row>
    <row r="61" spans="1:8" x14ac:dyDescent="0.3">
      <c r="A61" t="str">
        <f t="shared" si="1"/>
        <v>0791</v>
      </c>
      <c r="B61">
        <v>0</v>
      </c>
      <c r="C61" t="s">
        <v>51</v>
      </c>
      <c r="D61">
        <v>79</v>
      </c>
      <c r="E61" t="s">
        <v>7</v>
      </c>
      <c r="F61" t="s">
        <v>52</v>
      </c>
      <c r="G61">
        <v>1</v>
      </c>
      <c r="H61">
        <v>441.1</v>
      </c>
    </row>
    <row r="62" spans="1:8" x14ac:dyDescent="0.3">
      <c r="A62" t="str">
        <f t="shared" si="1"/>
        <v>0792</v>
      </c>
      <c r="B62">
        <v>0</v>
      </c>
      <c r="C62" t="s">
        <v>51</v>
      </c>
      <c r="D62">
        <v>79</v>
      </c>
      <c r="E62" t="s">
        <v>9</v>
      </c>
      <c r="F62" t="s">
        <v>52</v>
      </c>
      <c r="G62">
        <v>2</v>
      </c>
      <c r="H62">
        <v>184</v>
      </c>
    </row>
    <row r="63" spans="1:8" x14ac:dyDescent="0.3">
      <c r="A63" t="str">
        <f t="shared" si="1"/>
        <v>0871</v>
      </c>
      <c r="B63">
        <v>0</v>
      </c>
      <c r="C63" t="s">
        <v>51</v>
      </c>
      <c r="D63">
        <v>87</v>
      </c>
      <c r="E63" t="s">
        <v>7</v>
      </c>
      <c r="F63" t="s">
        <v>53</v>
      </c>
      <c r="G63">
        <v>1</v>
      </c>
      <c r="H63">
        <v>2.9</v>
      </c>
    </row>
    <row r="64" spans="1:8" x14ac:dyDescent="0.3">
      <c r="A64" t="str">
        <f t="shared" si="1"/>
        <v>0651</v>
      </c>
      <c r="B64">
        <v>0</v>
      </c>
      <c r="C64" t="s">
        <v>54</v>
      </c>
      <c r="D64">
        <v>65</v>
      </c>
      <c r="E64" t="s">
        <v>7</v>
      </c>
      <c r="F64" t="s">
        <v>55</v>
      </c>
      <c r="G64">
        <v>1</v>
      </c>
      <c r="H64">
        <v>159.6</v>
      </c>
    </row>
    <row r="65" spans="1:8" x14ac:dyDescent="0.3">
      <c r="A65" t="str">
        <f t="shared" si="1"/>
        <v>0652</v>
      </c>
      <c r="B65">
        <v>0</v>
      </c>
      <c r="C65" t="s">
        <v>54</v>
      </c>
      <c r="D65">
        <v>65</v>
      </c>
      <c r="E65" t="s">
        <v>9</v>
      </c>
      <c r="F65" t="s">
        <v>55</v>
      </c>
      <c r="G65">
        <v>2</v>
      </c>
      <c r="H65">
        <v>158.9</v>
      </c>
    </row>
    <row r="66" spans="1:8" x14ac:dyDescent="0.3">
      <c r="A66" t="str">
        <f t="shared" ref="A66:A84" si="2">_xlfn.CONCAT(B66,D66,G66)</f>
        <v>0671</v>
      </c>
      <c r="B66">
        <v>0</v>
      </c>
      <c r="C66" t="s">
        <v>56</v>
      </c>
      <c r="D66">
        <v>67</v>
      </c>
      <c r="E66" t="s">
        <v>7</v>
      </c>
      <c r="F66" t="s">
        <v>57</v>
      </c>
      <c r="G66">
        <v>1</v>
      </c>
      <c r="H66">
        <v>64.8</v>
      </c>
    </row>
    <row r="67" spans="1:8" x14ac:dyDescent="0.3">
      <c r="A67" t="str">
        <f t="shared" si="2"/>
        <v>0672</v>
      </c>
      <c r="B67">
        <v>0</v>
      </c>
      <c r="C67" t="s">
        <v>56</v>
      </c>
      <c r="D67">
        <v>67</v>
      </c>
      <c r="E67" t="s">
        <v>9</v>
      </c>
      <c r="F67" t="s">
        <v>57</v>
      </c>
      <c r="G67">
        <v>2</v>
      </c>
      <c r="H67">
        <v>78.099999999999994</v>
      </c>
    </row>
    <row r="68" spans="1:8" x14ac:dyDescent="0.3">
      <c r="A68" t="str">
        <f t="shared" si="2"/>
        <v>0681</v>
      </c>
      <c r="B68">
        <v>0</v>
      </c>
      <c r="C68" t="s">
        <v>56</v>
      </c>
      <c r="D68">
        <v>68</v>
      </c>
      <c r="E68" t="s">
        <v>7</v>
      </c>
      <c r="F68" t="s">
        <v>58</v>
      </c>
      <c r="G68">
        <v>1</v>
      </c>
      <c r="H68">
        <v>48.8</v>
      </c>
    </row>
    <row r="69" spans="1:8" x14ac:dyDescent="0.3">
      <c r="A69" t="str">
        <f t="shared" si="2"/>
        <v>0682</v>
      </c>
      <c r="B69">
        <v>0</v>
      </c>
      <c r="C69" t="s">
        <v>56</v>
      </c>
      <c r="D69">
        <v>68</v>
      </c>
      <c r="E69" t="s">
        <v>9</v>
      </c>
      <c r="F69" t="s">
        <v>58</v>
      </c>
      <c r="G69">
        <v>2</v>
      </c>
      <c r="H69">
        <v>174</v>
      </c>
    </row>
    <row r="70" spans="1:8" x14ac:dyDescent="0.3">
      <c r="A70" t="str">
        <f t="shared" si="2"/>
        <v>0271</v>
      </c>
      <c r="B70">
        <v>0</v>
      </c>
      <c r="C70" t="s">
        <v>59</v>
      </c>
      <c r="D70">
        <v>27</v>
      </c>
      <c r="E70" t="s">
        <v>7</v>
      </c>
      <c r="F70" t="s">
        <v>60</v>
      </c>
      <c r="G70">
        <v>1</v>
      </c>
      <c r="H70">
        <v>169.7</v>
      </c>
    </row>
    <row r="71" spans="1:8" x14ac:dyDescent="0.3">
      <c r="A71" t="str">
        <f t="shared" si="2"/>
        <v>0272</v>
      </c>
      <c r="B71">
        <v>0</v>
      </c>
      <c r="C71" t="s">
        <v>59</v>
      </c>
      <c r="D71">
        <v>27</v>
      </c>
      <c r="E71" t="s">
        <v>9</v>
      </c>
      <c r="F71" t="s">
        <v>60</v>
      </c>
      <c r="G71">
        <v>2</v>
      </c>
      <c r="H71">
        <v>83.1</v>
      </c>
    </row>
    <row r="72" spans="1:8" x14ac:dyDescent="0.3">
      <c r="A72" t="str">
        <f t="shared" si="2"/>
        <v>0281</v>
      </c>
      <c r="B72">
        <v>0</v>
      </c>
      <c r="C72" t="s">
        <v>59</v>
      </c>
      <c r="D72">
        <v>28</v>
      </c>
      <c r="E72" t="s">
        <v>7</v>
      </c>
      <c r="F72" t="s">
        <v>61</v>
      </c>
      <c r="G72">
        <v>1</v>
      </c>
      <c r="H72">
        <v>97.3</v>
      </c>
    </row>
    <row r="73" spans="1:8" x14ac:dyDescent="0.3">
      <c r="A73" t="str">
        <f t="shared" si="2"/>
        <v>0282</v>
      </c>
      <c r="B73">
        <v>0</v>
      </c>
      <c r="C73" t="s">
        <v>59</v>
      </c>
      <c r="D73">
        <v>28</v>
      </c>
      <c r="E73" t="s">
        <v>9</v>
      </c>
      <c r="F73" t="s">
        <v>61</v>
      </c>
      <c r="G73">
        <v>2</v>
      </c>
      <c r="H73">
        <v>60.7</v>
      </c>
    </row>
    <row r="74" spans="1:8" x14ac:dyDescent="0.3">
      <c r="A74" t="str">
        <f t="shared" si="2"/>
        <v>1521</v>
      </c>
      <c r="B74">
        <v>1</v>
      </c>
      <c r="C74" t="s">
        <v>34</v>
      </c>
      <c r="D74">
        <v>52</v>
      </c>
      <c r="E74" t="s">
        <v>7</v>
      </c>
      <c r="F74" t="s">
        <v>35</v>
      </c>
      <c r="G74">
        <v>1</v>
      </c>
      <c r="H74">
        <v>34.4</v>
      </c>
    </row>
    <row r="75" spans="1:8" x14ac:dyDescent="0.3">
      <c r="A75" t="str">
        <f t="shared" si="2"/>
        <v>1522</v>
      </c>
      <c r="B75">
        <v>1</v>
      </c>
      <c r="C75" t="s">
        <v>34</v>
      </c>
      <c r="D75">
        <v>52</v>
      </c>
      <c r="E75" t="s">
        <v>9</v>
      </c>
      <c r="F75" t="s">
        <v>35</v>
      </c>
      <c r="G75">
        <v>2</v>
      </c>
      <c r="H75">
        <v>13.8</v>
      </c>
    </row>
    <row r="76" spans="1:8" x14ac:dyDescent="0.3">
      <c r="A76" t="str">
        <f t="shared" si="2"/>
        <v>1531</v>
      </c>
      <c r="B76">
        <v>1</v>
      </c>
      <c r="C76" t="s">
        <v>34</v>
      </c>
      <c r="D76">
        <v>53</v>
      </c>
      <c r="E76" t="s">
        <v>7</v>
      </c>
      <c r="F76" t="s">
        <v>36</v>
      </c>
      <c r="G76">
        <v>1</v>
      </c>
      <c r="H76">
        <v>38.700000000000003</v>
      </c>
    </row>
    <row r="77" spans="1:8" x14ac:dyDescent="0.3">
      <c r="A77" t="str">
        <f t="shared" si="2"/>
        <v>1532</v>
      </c>
      <c r="B77">
        <v>1</v>
      </c>
      <c r="C77" t="s">
        <v>34</v>
      </c>
      <c r="D77">
        <v>53</v>
      </c>
      <c r="E77" t="s">
        <v>9</v>
      </c>
      <c r="F77" t="s">
        <v>36</v>
      </c>
      <c r="G77">
        <v>2</v>
      </c>
      <c r="H77">
        <v>4.5</v>
      </c>
    </row>
    <row r="78" spans="1:8" x14ac:dyDescent="0.3">
      <c r="A78" t="str">
        <f t="shared" si="2"/>
        <v>1711</v>
      </c>
      <c r="B78">
        <v>1</v>
      </c>
      <c r="C78" t="s">
        <v>49</v>
      </c>
      <c r="D78">
        <v>71</v>
      </c>
      <c r="E78" t="s">
        <v>7</v>
      </c>
      <c r="F78" t="s">
        <v>62</v>
      </c>
      <c r="G78">
        <v>1</v>
      </c>
      <c r="H78">
        <v>12.6</v>
      </c>
    </row>
    <row r="79" spans="1:8" x14ac:dyDescent="0.3">
      <c r="A79" t="str">
        <f t="shared" si="2"/>
        <v>1721</v>
      </c>
      <c r="B79">
        <v>1</v>
      </c>
      <c r="C79" t="s">
        <v>49</v>
      </c>
      <c r="D79">
        <v>72</v>
      </c>
      <c r="E79" t="s">
        <v>7</v>
      </c>
      <c r="F79" t="s">
        <v>63</v>
      </c>
      <c r="G79">
        <v>1</v>
      </c>
      <c r="H79">
        <v>13.8</v>
      </c>
    </row>
    <row r="80" spans="1:8" x14ac:dyDescent="0.3">
      <c r="A80" t="str">
        <f t="shared" si="2"/>
        <v>1871</v>
      </c>
      <c r="B80">
        <v>1</v>
      </c>
      <c r="C80" t="s">
        <v>51</v>
      </c>
      <c r="D80">
        <v>87</v>
      </c>
      <c r="E80" t="s">
        <v>7</v>
      </c>
      <c r="F80" t="s">
        <v>53</v>
      </c>
      <c r="G80">
        <v>1</v>
      </c>
      <c r="H80">
        <v>2.9</v>
      </c>
    </row>
    <row r="81" spans="1:8" x14ac:dyDescent="0.3">
      <c r="A81" t="str">
        <f t="shared" si="2"/>
        <v>2541</v>
      </c>
      <c r="B81">
        <v>2</v>
      </c>
      <c r="C81" t="s">
        <v>64</v>
      </c>
      <c r="D81">
        <v>54</v>
      </c>
      <c r="E81" t="s">
        <v>7</v>
      </c>
      <c r="F81" t="s">
        <v>65</v>
      </c>
      <c r="G81">
        <v>1</v>
      </c>
      <c r="H81">
        <v>26</v>
      </c>
    </row>
    <row r="82" spans="1:8" x14ac:dyDescent="0.3">
      <c r="A82" t="str">
        <f t="shared" si="2"/>
        <v>2542</v>
      </c>
      <c r="B82">
        <v>2</v>
      </c>
      <c r="C82" t="s">
        <v>64</v>
      </c>
      <c r="D82">
        <v>54</v>
      </c>
      <c r="E82" t="s">
        <v>9</v>
      </c>
      <c r="F82" t="s">
        <v>65</v>
      </c>
      <c r="G82">
        <v>2</v>
      </c>
      <c r="H82">
        <v>19.3</v>
      </c>
    </row>
    <row r="83" spans="1:8" x14ac:dyDescent="0.3">
      <c r="A83" t="str">
        <f t="shared" si="2"/>
        <v>2521</v>
      </c>
      <c r="B83">
        <v>2</v>
      </c>
      <c r="C83" t="s">
        <v>34</v>
      </c>
      <c r="D83">
        <v>52</v>
      </c>
      <c r="E83" t="s">
        <v>7</v>
      </c>
      <c r="F83" t="s">
        <v>35</v>
      </c>
      <c r="G83">
        <v>1</v>
      </c>
      <c r="H83">
        <v>14.1</v>
      </c>
    </row>
    <row r="84" spans="1:8" x14ac:dyDescent="0.3">
      <c r="A84" t="str">
        <f t="shared" si="2"/>
        <v>2531</v>
      </c>
      <c r="B84">
        <v>2</v>
      </c>
      <c r="C84" t="s">
        <v>34</v>
      </c>
      <c r="D84">
        <v>53</v>
      </c>
      <c r="E84" t="s">
        <v>7</v>
      </c>
      <c r="F84" t="s">
        <v>36</v>
      </c>
      <c r="G84">
        <v>1</v>
      </c>
      <c r="H84">
        <v>24.1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862CB-E697-44E7-BC2C-9EF87D0EE403}">
  <sheetPr codeName="Sheet1">
    <tabColor rgb="FF745896"/>
    <pageSetUpPr fitToPage="1"/>
  </sheetPr>
  <dimension ref="A1:BA148"/>
  <sheetViews>
    <sheetView tabSelected="1" zoomScaleNormal="100" workbookViewId="0">
      <pane xSplit="4" ySplit="6" topLeftCell="E101" activePane="bottomRight" state="frozen"/>
      <selection pane="topRight" activeCell="E1" sqref="E1"/>
      <selection pane="bottomLeft" activeCell="A7" sqref="A7"/>
      <selection pane="bottomRight" activeCell="A2" sqref="A2:AJ2"/>
    </sheetView>
  </sheetViews>
  <sheetFormatPr defaultColWidth="9.109375" defaultRowHeight="14.4" outlineLevelCol="1" x14ac:dyDescent="0.3"/>
  <cols>
    <col min="1" max="1" width="13.88671875" bestFit="1" customWidth="1"/>
    <col min="2" max="4" width="13.88671875" hidden="1" customWidth="1" outlineLevel="1"/>
    <col min="5" max="5" width="41" customWidth="1" collapsed="1"/>
    <col min="6" max="6" width="9.109375" customWidth="1"/>
    <col min="7" max="8" width="11.44140625" hidden="1" customWidth="1" outlineLevel="1"/>
    <col min="9" max="17" width="12.44140625" hidden="1" customWidth="1" outlineLevel="1"/>
    <col min="18" max="18" width="13.109375" hidden="1" customWidth="1" outlineLevel="1"/>
    <col min="19" max="20" width="12.44140625" hidden="1" customWidth="1" outlineLevel="1"/>
    <col min="21" max="21" width="12.44140625" hidden="1" customWidth="1" outlineLevel="1" collapsed="1"/>
    <col min="22" max="23" width="12.44140625" hidden="1" customWidth="1" outlineLevel="1"/>
    <col min="24" max="24" width="12.44140625" style="94" hidden="1" customWidth="1" outlineLevel="1" collapsed="1"/>
    <col min="25" max="25" width="12.44140625" hidden="1" customWidth="1" outlineLevel="1"/>
    <col min="26" max="32" width="12.44140625" style="95" hidden="1" customWidth="1" outlineLevel="1"/>
    <col min="33" max="33" width="12.44140625" style="95" customWidth="1" collapsed="1"/>
    <col min="34" max="35" width="12.44140625" style="95" customWidth="1"/>
    <col min="36" max="36" width="98.109375" style="96" customWidth="1"/>
    <col min="37" max="38" width="17.88671875" hidden="1" customWidth="1" outlineLevel="1"/>
    <col min="39" max="39" width="45.88671875" hidden="1" customWidth="1" outlineLevel="1"/>
    <col min="40" max="40" width="9.109375" customWidth="1" collapsed="1"/>
    <col min="41" max="42" width="9.109375" customWidth="1"/>
  </cols>
  <sheetData>
    <row r="1" spans="1:53" ht="17.399999999999999" x14ac:dyDescent="0.3">
      <c r="A1" s="161" t="s">
        <v>66</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
      <c r="AL1" s="1"/>
      <c r="AM1" s="1"/>
      <c r="AN1" s="1"/>
      <c r="AO1" s="1"/>
      <c r="AP1" s="1"/>
      <c r="AQ1" s="1"/>
      <c r="AR1" s="1"/>
      <c r="AS1" s="1"/>
      <c r="AT1" s="1"/>
      <c r="AU1" s="1"/>
      <c r="AV1" s="1"/>
      <c r="AW1" s="1"/>
      <c r="AX1" s="1"/>
      <c r="AY1" s="1"/>
      <c r="AZ1" s="1"/>
    </row>
    <row r="2" spans="1:53" x14ac:dyDescent="0.3">
      <c r="A2" s="162" t="s">
        <v>67</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
      <c r="AL2" s="1"/>
      <c r="AM2" s="1"/>
      <c r="AN2" s="1"/>
      <c r="AO2" s="1"/>
      <c r="AP2" s="1"/>
      <c r="AQ2" s="1"/>
      <c r="AR2" s="1"/>
      <c r="AS2" s="1"/>
      <c r="AT2" s="1"/>
      <c r="AU2" s="1"/>
      <c r="AV2" s="1"/>
      <c r="AW2" s="1"/>
      <c r="AX2" s="1"/>
      <c r="AY2" s="1"/>
      <c r="AZ2" s="1"/>
    </row>
    <row r="3" spans="1:53" ht="10.5" customHeight="1" x14ac:dyDescent="0.3">
      <c r="A3" s="163"/>
      <c r="B3" s="163"/>
      <c r="C3" s="163"/>
      <c r="D3" s="163"/>
      <c r="E3" s="163"/>
      <c r="F3" s="163"/>
      <c r="G3" s="163"/>
      <c r="H3" s="163"/>
      <c r="I3" s="163"/>
      <c r="J3" s="163"/>
      <c r="K3" s="163"/>
      <c r="L3" s="163"/>
      <c r="M3" s="163"/>
      <c r="N3" s="163"/>
      <c r="O3" s="1"/>
      <c r="P3" s="1"/>
      <c r="Q3" s="1"/>
      <c r="R3" s="1"/>
      <c r="S3" s="1"/>
      <c r="T3" s="1"/>
      <c r="U3" s="1"/>
      <c r="V3" s="1"/>
      <c r="W3" s="1"/>
      <c r="X3" s="2"/>
      <c r="Y3" s="1"/>
      <c r="Z3" s="3"/>
      <c r="AA3" s="3"/>
      <c r="AB3" s="3"/>
      <c r="AC3" s="3"/>
      <c r="AD3" s="3"/>
      <c r="AE3" s="3"/>
      <c r="AF3" s="3"/>
      <c r="AG3" s="3"/>
      <c r="AH3" s="3"/>
      <c r="AI3" s="3"/>
      <c r="AJ3" s="4"/>
      <c r="AK3" s="1"/>
      <c r="AL3" s="1"/>
      <c r="AM3" s="1"/>
      <c r="AN3" s="1"/>
      <c r="AO3" s="1"/>
      <c r="AP3" s="1"/>
      <c r="AQ3" s="1"/>
      <c r="AR3" s="1"/>
      <c r="AS3" s="1"/>
      <c r="AT3" s="1"/>
      <c r="AU3" s="1"/>
      <c r="AV3" s="1"/>
      <c r="AW3" s="1"/>
      <c r="AX3" s="1"/>
      <c r="AY3" s="1"/>
      <c r="AZ3" s="1"/>
    </row>
    <row r="4" spans="1:53" ht="109.5" customHeight="1" thickBot="1" x14ac:dyDescent="0.35">
      <c r="A4" s="164" t="s">
        <v>68</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
      <c r="AL4" s="1"/>
      <c r="AM4" s="1"/>
      <c r="AN4" s="1"/>
      <c r="AO4" s="1"/>
      <c r="AP4" s="1"/>
      <c r="AQ4" s="1"/>
      <c r="AR4" s="1"/>
      <c r="AS4" s="1"/>
      <c r="AT4" s="1"/>
      <c r="AU4" s="1"/>
      <c r="AV4" s="1"/>
      <c r="AW4" s="1"/>
      <c r="AX4" s="1"/>
      <c r="AY4" s="1"/>
      <c r="AZ4" s="1"/>
    </row>
    <row r="5" spans="1:53" ht="14.4" customHeight="1" x14ac:dyDescent="0.3">
      <c r="A5" s="165" t="s">
        <v>69</v>
      </c>
      <c r="B5" s="5"/>
      <c r="C5" s="5"/>
      <c r="D5" s="5"/>
      <c r="E5" s="157" t="s">
        <v>70</v>
      </c>
      <c r="F5" s="158"/>
      <c r="G5" s="159" t="s">
        <v>71</v>
      </c>
      <c r="H5" s="6"/>
      <c r="I5" s="159" t="s">
        <v>72</v>
      </c>
      <c r="J5" s="157" t="s">
        <v>73</v>
      </c>
      <c r="K5" s="169"/>
      <c r="L5" s="159" t="s">
        <v>74</v>
      </c>
      <c r="M5" s="157" t="s">
        <v>75</v>
      </c>
      <c r="N5" s="158"/>
      <c r="O5" s="159" t="s">
        <v>76</v>
      </c>
      <c r="P5" s="157" t="s">
        <v>77</v>
      </c>
      <c r="Q5" s="158"/>
      <c r="R5" s="159" t="s">
        <v>78</v>
      </c>
      <c r="S5" s="157" t="s">
        <v>79</v>
      </c>
      <c r="T5" s="158"/>
      <c r="U5" s="159" t="s">
        <v>80</v>
      </c>
      <c r="V5" s="157" t="s">
        <v>81</v>
      </c>
      <c r="W5" s="158"/>
      <c r="X5" s="159" t="s">
        <v>82</v>
      </c>
      <c r="Y5" s="157" t="s">
        <v>83</v>
      </c>
      <c r="Z5" s="158"/>
      <c r="AA5" s="159" t="s">
        <v>84</v>
      </c>
      <c r="AB5" s="157" t="s">
        <v>85</v>
      </c>
      <c r="AC5" s="158"/>
      <c r="AD5" s="159" t="s">
        <v>86</v>
      </c>
      <c r="AE5" s="157" t="s">
        <v>87</v>
      </c>
      <c r="AF5" s="158"/>
      <c r="AG5" s="159" t="s">
        <v>88</v>
      </c>
      <c r="AH5" s="157" t="s">
        <v>89</v>
      </c>
      <c r="AI5" s="158"/>
      <c r="AJ5" s="170" t="s">
        <v>90</v>
      </c>
      <c r="AK5" s="151" t="s">
        <v>91</v>
      </c>
      <c r="AL5" s="151" t="s">
        <v>92</v>
      </c>
      <c r="AM5" s="153" t="s">
        <v>93</v>
      </c>
      <c r="AN5" s="1"/>
      <c r="AO5" s="1"/>
      <c r="AP5" s="1"/>
      <c r="AQ5" s="1"/>
      <c r="AR5" s="1"/>
      <c r="AS5" s="1"/>
      <c r="AT5" s="1"/>
      <c r="AU5" s="1"/>
      <c r="AV5" s="1"/>
      <c r="AW5" s="1"/>
      <c r="AX5" s="1"/>
      <c r="AY5" s="1"/>
      <c r="AZ5" s="1"/>
      <c r="BA5" s="1"/>
    </row>
    <row r="6" spans="1:53" ht="29.1" customHeight="1" x14ac:dyDescent="0.3">
      <c r="A6" s="166"/>
      <c r="B6" s="8" t="s">
        <v>94</v>
      </c>
      <c r="C6" s="8" t="s">
        <v>95</v>
      </c>
      <c r="D6" s="8" t="s">
        <v>96</v>
      </c>
      <c r="E6" s="167"/>
      <c r="F6" s="168"/>
      <c r="G6" s="160"/>
      <c r="H6" s="9" t="s">
        <v>97</v>
      </c>
      <c r="I6" s="160"/>
      <c r="J6" s="9" t="s">
        <v>97</v>
      </c>
      <c r="K6" s="10" t="s">
        <v>98</v>
      </c>
      <c r="L6" s="160"/>
      <c r="M6" s="11" t="s">
        <v>97</v>
      </c>
      <c r="N6" s="12" t="s">
        <v>99</v>
      </c>
      <c r="O6" s="160"/>
      <c r="P6" s="11" t="s">
        <v>97</v>
      </c>
      <c r="Q6" s="12" t="s">
        <v>99</v>
      </c>
      <c r="R6" s="160"/>
      <c r="S6" s="11" t="s">
        <v>97</v>
      </c>
      <c r="T6" s="12" t="s">
        <v>99</v>
      </c>
      <c r="U6" s="160"/>
      <c r="V6" s="11" t="s">
        <v>97</v>
      </c>
      <c r="W6" s="12" t="s">
        <v>99</v>
      </c>
      <c r="X6" s="160" t="s">
        <v>100</v>
      </c>
      <c r="Y6" s="11" t="s">
        <v>97</v>
      </c>
      <c r="Z6" s="13" t="s">
        <v>99</v>
      </c>
      <c r="AA6" s="160" t="s">
        <v>100</v>
      </c>
      <c r="AB6" s="11" t="s">
        <v>97</v>
      </c>
      <c r="AC6" s="13" t="s">
        <v>99</v>
      </c>
      <c r="AD6" s="160" t="s">
        <v>100</v>
      </c>
      <c r="AE6" s="11" t="s">
        <v>97</v>
      </c>
      <c r="AF6" s="13" t="s">
        <v>99</v>
      </c>
      <c r="AG6" s="160" t="s">
        <v>100</v>
      </c>
      <c r="AH6" s="11" t="s">
        <v>97</v>
      </c>
      <c r="AI6" s="13" t="s">
        <v>99</v>
      </c>
      <c r="AJ6" s="171"/>
      <c r="AK6" s="152"/>
      <c r="AL6" s="152"/>
      <c r="AM6" s="154"/>
      <c r="AN6" s="1"/>
      <c r="AO6" s="1"/>
      <c r="AP6" s="1"/>
      <c r="AQ6" s="1"/>
      <c r="AR6" s="1"/>
      <c r="AS6" s="1"/>
      <c r="AT6" s="1"/>
      <c r="AU6" s="1"/>
      <c r="AV6" s="1"/>
      <c r="AW6" s="1"/>
      <c r="AX6" s="1"/>
      <c r="AY6" s="1"/>
      <c r="AZ6" s="1"/>
      <c r="BA6" s="1"/>
    </row>
    <row r="7" spans="1:53" ht="14.25" customHeight="1" x14ac:dyDescent="0.3">
      <c r="A7" s="172" t="s">
        <v>101</v>
      </c>
      <c r="B7" s="14">
        <v>0</v>
      </c>
      <c r="C7" s="14">
        <v>1</v>
      </c>
      <c r="D7" s="14">
        <v>1</v>
      </c>
      <c r="E7" s="175" t="s">
        <v>102</v>
      </c>
      <c r="F7" s="15" t="s">
        <v>7</v>
      </c>
      <c r="G7" s="16">
        <v>9694</v>
      </c>
      <c r="H7" s="17">
        <v>2.1999999999999999E-2</v>
      </c>
      <c r="I7" s="18">
        <v>9909</v>
      </c>
      <c r="J7" s="17">
        <v>2.1999999999999999E-2</v>
      </c>
      <c r="K7" s="19">
        <f>ROUND(I7*(1+J7),0)</f>
        <v>10127</v>
      </c>
      <c r="L7" s="18">
        <v>10127</v>
      </c>
      <c r="M7" s="20">
        <v>2.4E-2</v>
      </c>
      <c r="N7" s="18">
        <f>ROUND(L7*(1+M7),0)</f>
        <v>10370</v>
      </c>
      <c r="O7" s="18">
        <v>10370</v>
      </c>
      <c r="P7" s="20">
        <v>2.5000000000000001E-2</v>
      </c>
      <c r="Q7" s="18">
        <f>ROUND(O7*(1+P7),0)</f>
        <v>10629</v>
      </c>
      <c r="R7" s="18">
        <v>10629</v>
      </c>
      <c r="S7" s="20">
        <v>2.8000000000000001E-2</v>
      </c>
      <c r="T7" s="18">
        <f>ROUND(R7*(1+S7),0)</f>
        <v>10927</v>
      </c>
      <c r="U7" s="21">
        <v>10927</v>
      </c>
      <c r="V7" s="20">
        <v>2.4E-2</v>
      </c>
      <c r="W7" s="21">
        <f>ROUNDDOWN(U7*(1+V7),0)</f>
        <v>11189</v>
      </c>
      <c r="X7" s="18">
        <v>11189</v>
      </c>
      <c r="Y7" s="20">
        <v>0.03</v>
      </c>
      <c r="Z7" s="18">
        <f>ROUNDDOWN(X7*(1+Y7),0)</f>
        <v>11524</v>
      </c>
      <c r="AA7" s="22">
        <v>11524</v>
      </c>
      <c r="AB7" s="20">
        <v>0.03</v>
      </c>
      <c r="AC7" s="18">
        <f>ROUNDDOWN(AA7*(1+AB7),0)</f>
        <v>11869</v>
      </c>
      <c r="AD7" s="21">
        <v>11869</v>
      </c>
      <c r="AE7" s="145">
        <v>3.3000000000000002E-2</v>
      </c>
      <c r="AF7" s="143">
        <f>ROUNDDOWN(AD7*(1+AE7),0)</f>
        <v>12260</v>
      </c>
      <c r="AG7" s="21">
        <v>12260</v>
      </c>
      <c r="AH7" s="145"/>
      <c r="AI7" s="143">
        <f>ROUNDDOWN(AG7*(1+AH7),0)</f>
        <v>12260</v>
      </c>
      <c r="AJ7" s="178" t="s">
        <v>103</v>
      </c>
      <c r="AK7" s="110"/>
      <c r="AL7" s="110"/>
      <c r="AM7" s="111"/>
      <c r="AN7" s="1"/>
      <c r="AO7" s="1"/>
      <c r="AP7" s="1"/>
      <c r="AQ7" s="1"/>
      <c r="AR7" s="1"/>
      <c r="AS7" s="1"/>
      <c r="AT7" s="1"/>
      <c r="AU7" s="1"/>
      <c r="AV7" s="1"/>
      <c r="AW7" s="1"/>
      <c r="AX7" s="1"/>
      <c r="AY7" s="1"/>
      <c r="AZ7" s="1"/>
    </row>
    <row r="8" spans="1:53" x14ac:dyDescent="0.3">
      <c r="A8" s="173"/>
      <c r="B8" s="14">
        <v>0</v>
      </c>
      <c r="C8" s="14">
        <v>1</v>
      </c>
      <c r="D8" s="14">
        <v>2</v>
      </c>
      <c r="E8" s="176"/>
      <c r="F8" s="24" t="s">
        <v>104</v>
      </c>
      <c r="G8" s="25">
        <v>33732</v>
      </c>
      <c r="H8" s="26">
        <v>2.1999999999999999E-2</v>
      </c>
      <c r="I8" s="27">
        <v>34473</v>
      </c>
      <c r="J8" s="26">
        <v>0.03</v>
      </c>
      <c r="K8" s="28">
        <f t="shared" ref="K8:K14" si="0">IF(J8=0,I8,ROUND(I8*(1+J8)/3,0)*3)</f>
        <v>35508</v>
      </c>
      <c r="L8" s="27">
        <v>35508</v>
      </c>
      <c r="M8" s="29">
        <v>4.3999999999999997E-2</v>
      </c>
      <c r="N8" s="27">
        <f>IF(M8=0,L8,ROUND(L8*(1+M8)/3,0)*3)</f>
        <v>37071</v>
      </c>
      <c r="O8" s="27">
        <v>37071</v>
      </c>
      <c r="P8" s="29">
        <v>2.5000000000000001E-2</v>
      </c>
      <c r="Q8" s="27">
        <f>IF(P8=0,O8,ROUND(O8*(1+P8)/3,0)*3)</f>
        <v>37998</v>
      </c>
      <c r="R8" s="27">
        <v>37998</v>
      </c>
      <c r="S8" s="29">
        <v>0.02</v>
      </c>
      <c r="T8" s="27">
        <f>IF(S8=0,R8,ROUND(R8*(1+S8)/3,0)*3)</f>
        <v>38757</v>
      </c>
      <c r="U8" s="30">
        <v>38757</v>
      </c>
      <c r="V8" s="29">
        <v>2.4E-2</v>
      </c>
      <c r="W8" s="31">
        <f>IF(V8=0,U8,ROUND(U8*(1+V8)/3,0)*3)</f>
        <v>39687</v>
      </c>
      <c r="X8" s="27">
        <v>39687</v>
      </c>
      <c r="Y8" s="29">
        <v>0.03</v>
      </c>
      <c r="Z8" s="27">
        <f>IF(Y8=0,X8,ROUND(X8*(1+Y8)/3,0)*3)</f>
        <v>40878</v>
      </c>
      <c r="AA8" s="30">
        <v>40878</v>
      </c>
      <c r="AB8" s="29">
        <v>0.03</v>
      </c>
      <c r="AC8" s="27">
        <f>IF(AB8=0,AA8,ROUND(AA8*(1+AB8)/3,0)*3)</f>
        <v>42105</v>
      </c>
      <c r="AD8" s="31">
        <v>42105</v>
      </c>
      <c r="AE8" s="146">
        <v>3.3000000000000002E-2</v>
      </c>
      <c r="AF8" s="142">
        <f>IF(AE8=0,AD8,ROUND(AD8*(1+AE8)/3,0)*3)</f>
        <v>43494</v>
      </c>
      <c r="AG8" s="31">
        <v>43494</v>
      </c>
      <c r="AH8" s="146"/>
      <c r="AI8" s="142">
        <f>IF(AH8=0,AG8,ROUND(AG8*(1+AH8)/3,0)*3)</f>
        <v>43494</v>
      </c>
      <c r="AJ8" s="179"/>
      <c r="AK8" s="110"/>
      <c r="AL8" s="110"/>
      <c r="AM8" s="112"/>
      <c r="AN8" s="1"/>
      <c r="AO8" s="1"/>
      <c r="AP8" s="1"/>
      <c r="AQ8" s="1"/>
      <c r="AR8" s="1"/>
      <c r="AS8" s="1"/>
      <c r="AT8" s="1"/>
      <c r="AU8" s="1"/>
      <c r="AV8" s="1"/>
      <c r="AW8" s="1"/>
      <c r="AX8" s="1"/>
      <c r="AY8" s="1"/>
      <c r="AZ8" s="1"/>
    </row>
    <row r="9" spans="1:53" x14ac:dyDescent="0.3">
      <c r="A9" s="173"/>
      <c r="B9" s="14">
        <v>0</v>
      </c>
      <c r="C9" s="14">
        <v>5</v>
      </c>
      <c r="D9" s="14">
        <v>1</v>
      </c>
      <c r="E9" s="177" t="s">
        <v>105</v>
      </c>
      <c r="F9" s="15" t="s">
        <v>7</v>
      </c>
      <c r="G9" s="33">
        <v>15207</v>
      </c>
      <c r="H9" s="17">
        <v>0</v>
      </c>
      <c r="I9" s="18">
        <v>15207</v>
      </c>
      <c r="J9" s="17">
        <v>0.02</v>
      </c>
      <c r="K9" s="19">
        <f t="shared" si="0"/>
        <v>15510</v>
      </c>
      <c r="L9" s="18">
        <v>15510</v>
      </c>
      <c r="M9" s="20">
        <v>2.4E-2</v>
      </c>
      <c r="N9" s="18">
        <f t="shared" ref="N9:N14" si="1">IF(M9=0,L9,ROUND(L9*(1+M9)/3,0)*3)</f>
        <v>15882</v>
      </c>
      <c r="O9" s="18">
        <v>15882</v>
      </c>
      <c r="P9" s="20">
        <v>2.5000000000000001E-2</v>
      </c>
      <c r="Q9" s="18">
        <f t="shared" ref="Q9" si="2">IF(P9=0,O9,ROUND(O9*(1+P9)/3,0)*3)</f>
        <v>16278</v>
      </c>
      <c r="R9" s="18">
        <v>16278</v>
      </c>
      <c r="S9" s="20">
        <v>0.02</v>
      </c>
      <c r="T9" s="18">
        <f t="shared" ref="T9" si="3">IF(S9=0,R9,ROUND(R9*(1+S9)/3,0)*3)</f>
        <v>16605</v>
      </c>
      <c r="U9" s="34">
        <v>16605</v>
      </c>
      <c r="V9" s="20">
        <v>2.4E-2</v>
      </c>
      <c r="W9" s="21">
        <f t="shared" ref="W9" si="4">IF(V9=0,U9,ROUND(U9*(1+V9)/3,0)*3)</f>
        <v>17004</v>
      </c>
      <c r="X9" s="18">
        <v>17004</v>
      </c>
      <c r="Y9" s="20">
        <v>0.03</v>
      </c>
      <c r="Z9" s="18">
        <f t="shared" ref="Z9:Z74" si="5">IF(Y9=0,X9,ROUND(X9*(1+Y9)/3,0)*3)</f>
        <v>17514</v>
      </c>
      <c r="AA9" s="35">
        <v>17514</v>
      </c>
      <c r="AB9" s="20">
        <v>0.01</v>
      </c>
      <c r="AC9" s="18">
        <f t="shared" ref="AC9:AC14" si="6">IF(AB9=0,AA9,ROUND(AA9*(1+AB9)/3,0)*3)</f>
        <v>17688</v>
      </c>
      <c r="AD9" s="34">
        <v>17688</v>
      </c>
      <c r="AE9" s="147">
        <v>0.01</v>
      </c>
      <c r="AF9" s="144">
        <f t="shared" ref="AF9:AF74" si="7">IF(AE9=0,AD9,ROUND(AD9*(1+AE9)/3,0)*3)</f>
        <v>17865</v>
      </c>
      <c r="AG9" s="34">
        <v>17865</v>
      </c>
      <c r="AH9" s="147"/>
      <c r="AI9" s="144">
        <f t="shared" ref="AI9:AI14" si="8">IF(AH9=0,AG9,ROUND(AG9*(1+AH9)/3,0)*3)</f>
        <v>17865</v>
      </c>
      <c r="AJ9" s="179"/>
      <c r="AK9" s="110"/>
      <c r="AL9" s="110"/>
      <c r="AM9" s="111"/>
      <c r="AN9" s="1"/>
      <c r="AO9" s="1"/>
      <c r="AP9" s="1"/>
      <c r="AQ9" s="1"/>
      <c r="AR9" s="1"/>
      <c r="AS9" s="1"/>
      <c r="AT9" s="1"/>
      <c r="AU9" s="1"/>
      <c r="AV9" s="1"/>
      <c r="AW9" s="1"/>
      <c r="AX9" s="1"/>
      <c r="AY9" s="1"/>
      <c r="AZ9" s="1"/>
    </row>
    <row r="10" spans="1:53" x14ac:dyDescent="0.3">
      <c r="A10" s="173"/>
      <c r="B10" s="14">
        <v>0</v>
      </c>
      <c r="C10" s="14">
        <v>5</v>
      </c>
      <c r="D10" s="14">
        <v>2</v>
      </c>
      <c r="E10" s="176"/>
      <c r="F10" s="24" t="s">
        <v>104</v>
      </c>
      <c r="G10" s="25">
        <v>27255</v>
      </c>
      <c r="H10" s="26">
        <v>0</v>
      </c>
      <c r="I10" s="27">
        <v>27255</v>
      </c>
      <c r="J10" s="26">
        <v>0.02</v>
      </c>
      <c r="K10" s="28">
        <f t="shared" si="0"/>
        <v>27801</v>
      </c>
      <c r="L10" s="27">
        <v>27801</v>
      </c>
      <c r="M10" s="29">
        <v>2.4E-2</v>
      </c>
      <c r="N10" s="27">
        <f>IF(M10=0,L10,ROUND(L10*(1+M10)/3,0)*3)</f>
        <v>28467</v>
      </c>
      <c r="O10" s="27">
        <v>28467</v>
      </c>
      <c r="P10" s="29">
        <v>2.5000000000000001E-2</v>
      </c>
      <c r="Q10" s="27">
        <f>IF(P10=0,O10,ROUND(O10*(1+P10)/3,0)*3)</f>
        <v>29178</v>
      </c>
      <c r="R10" s="27">
        <v>29178</v>
      </c>
      <c r="S10" s="29">
        <v>0.02</v>
      </c>
      <c r="T10" s="27">
        <f>IF(S10=0,R10,ROUND(R10*(1+S10)/3,0)*3)</f>
        <v>29763</v>
      </c>
      <c r="U10" s="30">
        <v>29763</v>
      </c>
      <c r="V10" s="29">
        <v>2.4E-2</v>
      </c>
      <c r="W10" s="31">
        <f>IF(V10=0,U10,ROUND(U10*(1+V10)/3,0)*3)</f>
        <v>30477</v>
      </c>
      <c r="X10" s="27">
        <v>30477</v>
      </c>
      <c r="Y10" s="29">
        <v>0.03</v>
      </c>
      <c r="Z10" s="27">
        <f t="shared" si="5"/>
        <v>31392</v>
      </c>
      <c r="AA10" s="30">
        <v>31392</v>
      </c>
      <c r="AB10" s="29">
        <v>0.01</v>
      </c>
      <c r="AC10" s="27">
        <f t="shared" si="6"/>
        <v>31707</v>
      </c>
      <c r="AD10" s="31">
        <v>31707</v>
      </c>
      <c r="AE10" s="146">
        <v>0.01</v>
      </c>
      <c r="AF10" s="142">
        <f t="shared" si="7"/>
        <v>32025</v>
      </c>
      <c r="AG10" s="31">
        <v>32025</v>
      </c>
      <c r="AH10" s="146"/>
      <c r="AI10" s="142">
        <f t="shared" si="8"/>
        <v>32025</v>
      </c>
      <c r="AJ10" s="179"/>
      <c r="AK10" s="110"/>
      <c r="AL10" s="110"/>
      <c r="AM10" s="112"/>
      <c r="AN10" s="1"/>
      <c r="AO10" s="1"/>
      <c r="AP10" s="1"/>
      <c r="AQ10" s="1"/>
      <c r="AR10" s="1"/>
      <c r="AS10" s="1"/>
      <c r="AT10" s="1"/>
      <c r="AU10" s="1"/>
      <c r="AV10" s="1"/>
      <c r="AW10" s="1"/>
      <c r="AX10" s="1"/>
      <c r="AY10" s="1"/>
      <c r="AZ10" s="1"/>
    </row>
    <row r="11" spans="1:53" x14ac:dyDescent="0.3">
      <c r="A11" s="173"/>
      <c r="B11" s="14">
        <v>0</v>
      </c>
      <c r="C11" s="14">
        <v>7</v>
      </c>
      <c r="D11" s="14">
        <v>1</v>
      </c>
      <c r="E11" s="177" t="s">
        <v>106</v>
      </c>
      <c r="F11" s="15" t="s">
        <v>7</v>
      </c>
      <c r="G11" s="33">
        <v>15594</v>
      </c>
      <c r="H11" s="17">
        <v>0</v>
      </c>
      <c r="I11" s="18">
        <v>15594</v>
      </c>
      <c r="J11" s="17">
        <v>0.02</v>
      </c>
      <c r="K11" s="19">
        <f t="shared" si="0"/>
        <v>15906</v>
      </c>
      <c r="L11" s="18">
        <v>15906</v>
      </c>
      <c r="M11" s="20">
        <v>2.4E-2</v>
      </c>
      <c r="N11" s="18">
        <f t="shared" si="1"/>
        <v>16287</v>
      </c>
      <c r="O11" s="18">
        <v>16287</v>
      </c>
      <c r="P11" s="20">
        <v>2.5000000000000001E-2</v>
      </c>
      <c r="Q11" s="18">
        <f t="shared" ref="Q11" si="9">IF(P11=0,O11,ROUND(O11*(1+P11)/3,0)*3)</f>
        <v>16695</v>
      </c>
      <c r="R11" s="18">
        <v>16695</v>
      </c>
      <c r="S11" s="20">
        <v>0.02</v>
      </c>
      <c r="T11" s="18">
        <f t="shared" ref="T11" si="10">IF(S11=0,R11,ROUND(R11*(1+S11)/3,0)*3)</f>
        <v>17028</v>
      </c>
      <c r="U11" s="34">
        <v>17028</v>
      </c>
      <c r="V11" s="20">
        <v>2.4E-2</v>
      </c>
      <c r="W11" s="21">
        <f t="shared" ref="W11" si="11">IF(V11=0,U11,ROUND(U11*(1+V11)/3,0)*3)</f>
        <v>17436</v>
      </c>
      <c r="X11" s="18">
        <v>17436</v>
      </c>
      <c r="Y11" s="20">
        <v>0.03</v>
      </c>
      <c r="Z11" s="18">
        <f t="shared" si="5"/>
        <v>17958</v>
      </c>
      <c r="AA11" s="35">
        <v>17958</v>
      </c>
      <c r="AB11" s="20">
        <v>0.03</v>
      </c>
      <c r="AC11" s="18">
        <f t="shared" si="6"/>
        <v>18498</v>
      </c>
      <c r="AD11" s="34">
        <v>18498</v>
      </c>
      <c r="AE11" s="147">
        <v>3.3000000000000002E-2</v>
      </c>
      <c r="AF11" s="144">
        <f t="shared" si="7"/>
        <v>19107</v>
      </c>
      <c r="AG11" s="34">
        <v>19107</v>
      </c>
      <c r="AH11" s="147"/>
      <c r="AI11" s="144">
        <f t="shared" si="8"/>
        <v>19107</v>
      </c>
      <c r="AJ11" s="179"/>
      <c r="AK11" s="110"/>
      <c r="AL11" s="110"/>
      <c r="AM11" s="111"/>
      <c r="AN11" s="1"/>
      <c r="AO11" s="1"/>
      <c r="AP11" s="1"/>
      <c r="AQ11" s="1"/>
      <c r="AR11" s="1"/>
      <c r="AS11" s="1"/>
      <c r="AT11" s="1"/>
      <c r="AU11" s="1"/>
      <c r="AV11" s="1"/>
      <c r="AW11" s="1"/>
      <c r="AX11" s="1"/>
      <c r="AY11" s="1"/>
      <c r="AZ11" s="1"/>
    </row>
    <row r="12" spans="1:53" x14ac:dyDescent="0.3">
      <c r="A12" s="173"/>
      <c r="B12" s="14">
        <v>0</v>
      </c>
      <c r="C12" s="14">
        <v>7</v>
      </c>
      <c r="D12" s="14">
        <v>2</v>
      </c>
      <c r="E12" s="176"/>
      <c r="F12" s="24" t="s">
        <v>104</v>
      </c>
      <c r="G12" s="25">
        <v>27837</v>
      </c>
      <c r="H12" s="26">
        <v>0</v>
      </c>
      <c r="I12" s="27">
        <v>27837</v>
      </c>
      <c r="J12" s="26">
        <v>0.02</v>
      </c>
      <c r="K12" s="28">
        <f t="shared" si="0"/>
        <v>28395</v>
      </c>
      <c r="L12" s="27">
        <v>28395</v>
      </c>
      <c r="M12" s="29">
        <v>2.4E-2</v>
      </c>
      <c r="N12" s="27">
        <f>IF(M12=0,L12,ROUND(L12*(1+M12)/3,0)*3)</f>
        <v>29076</v>
      </c>
      <c r="O12" s="27">
        <v>29076</v>
      </c>
      <c r="P12" s="29">
        <v>2.5000000000000001E-2</v>
      </c>
      <c r="Q12" s="27">
        <f>IF(P12=0,O12,ROUND(O12*(1+P12)/3,0)*3)</f>
        <v>29802</v>
      </c>
      <c r="R12" s="27">
        <v>29802</v>
      </c>
      <c r="S12" s="29">
        <v>0.02</v>
      </c>
      <c r="T12" s="27">
        <f>IF(S12=0,R12,ROUND(R12*(1+S12)/3,0)*3)</f>
        <v>30399</v>
      </c>
      <c r="U12" s="30">
        <v>30399</v>
      </c>
      <c r="V12" s="29">
        <v>2.4E-2</v>
      </c>
      <c r="W12" s="31">
        <f>IF(V12=0,U12,ROUND(U12*(1+V12)/3,0)*3)</f>
        <v>31128</v>
      </c>
      <c r="X12" s="27">
        <v>31128</v>
      </c>
      <c r="Y12" s="29">
        <v>0.03</v>
      </c>
      <c r="Z12" s="27">
        <f t="shared" si="5"/>
        <v>32061</v>
      </c>
      <c r="AA12" s="30">
        <v>32061</v>
      </c>
      <c r="AB12" s="29">
        <v>0.03</v>
      </c>
      <c r="AC12" s="27">
        <f t="shared" si="6"/>
        <v>33024</v>
      </c>
      <c r="AD12" s="31">
        <v>33024</v>
      </c>
      <c r="AE12" s="146">
        <v>3.3000000000000002E-2</v>
      </c>
      <c r="AF12" s="142">
        <f t="shared" si="7"/>
        <v>34113</v>
      </c>
      <c r="AG12" s="31">
        <v>34113</v>
      </c>
      <c r="AH12" s="146"/>
      <c r="AI12" s="142">
        <f t="shared" si="8"/>
        <v>34113</v>
      </c>
      <c r="AJ12" s="179"/>
      <c r="AK12" s="110"/>
      <c r="AL12" s="110"/>
      <c r="AM12" s="112"/>
      <c r="AN12" s="1"/>
      <c r="AO12" s="1"/>
      <c r="AP12" s="1"/>
      <c r="AQ12" s="1"/>
      <c r="AR12" s="1"/>
      <c r="AS12" s="1"/>
      <c r="AT12" s="1"/>
      <c r="AU12" s="1"/>
      <c r="AV12" s="1"/>
      <c r="AW12" s="1"/>
      <c r="AX12" s="1"/>
      <c r="AY12" s="1"/>
      <c r="AZ12" s="1"/>
    </row>
    <row r="13" spans="1:53" x14ac:dyDescent="0.3">
      <c r="A13" s="173"/>
      <c r="B13" s="14">
        <v>0</v>
      </c>
      <c r="C13" s="14">
        <v>9</v>
      </c>
      <c r="D13" s="14">
        <v>1</v>
      </c>
      <c r="E13" s="177" t="s">
        <v>107</v>
      </c>
      <c r="F13" s="15" t="s">
        <v>7</v>
      </c>
      <c r="G13" s="33">
        <v>16917</v>
      </c>
      <c r="H13" s="17">
        <v>0.03</v>
      </c>
      <c r="I13" s="18">
        <v>17424</v>
      </c>
      <c r="J13" s="17">
        <v>0.02</v>
      </c>
      <c r="K13" s="19">
        <f t="shared" si="0"/>
        <v>17772</v>
      </c>
      <c r="L13" s="18">
        <v>17772</v>
      </c>
      <c r="M13" s="20">
        <v>2.4E-2</v>
      </c>
      <c r="N13" s="18">
        <f t="shared" si="1"/>
        <v>18198</v>
      </c>
      <c r="O13" s="18">
        <v>18198</v>
      </c>
      <c r="P13" s="20">
        <v>2.5000000000000001E-2</v>
      </c>
      <c r="Q13" s="18">
        <f t="shared" ref="Q13:Q14" si="12">IF(P13=0,O13,ROUND(O13*(1+P13)/3,0)*3)</f>
        <v>18654</v>
      </c>
      <c r="R13" s="18">
        <v>18654</v>
      </c>
      <c r="S13" s="20">
        <v>0.02</v>
      </c>
      <c r="T13" s="18">
        <f t="shared" ref="T13:T14" si="13">IF(S13=0,R13,ROUND(R13*(1+S13)/3,0)*3)</f>
        <v>19026</v>
      </c>
      <c r="U13" s="34">
        <v>19026</v>
      </c>
      <c r="V13" s="20">
        <v>2.4E-2</v>
      </c>
      <c r="W13" s="21">
        <f t="shared" ref="W13:W14" si="14">IF(V13=0,U13,ROUND(U13*(1+V13)/3,0)*3)</f>
        <v>19482</v>
      </c>
      <c r="X13" s="18">
        <v>19482</v>
      </c>
      <c r="Y13" s="20">
        <v>0.03</v>
      </c>
      <c r="Z13" s="18">
        <f t="shared" si="5"/>
        <v>20067</v>
      </c>
      <c r="AA13" s="35">
        <v>20067</v>
      </c>
      <c r="AB13" s="20">
        <v>0.03</v>
      </c>
      <c r="AC13" s="18">
        <f t="shared" si="6"/>
        <v>20670</v>
      </c>
      <c r="AD13" s="34">
        <v>20670</v>
      </c>
      <c r="AE13" s="147">
        <v>3.3000000000000002E-2</v>
      </c>
      <c r="AF13" s="144">
        <f t="shared" si="7"/>
        <v>21351</v>
      </c>
      <c r="AG13" s="34">
        <v>21351</v>
      </c>
      <c r="AH13" s="147"/>
      <c r="AI13" s="144">
        <f t="shared" si="8"/>
        <v>21351</v>
      </c>
      <c r="AJ13" s="179"/>
      <c r="AK13" s="110"/>
      <c r="AL13" s="110"/>
      <c r="AM13" s="111"/>
      <c r="AN13" s="1"/>
      <c r="AO13" s="1"/>
      <c r="AP13" s="1"/>
      <c r="AQ13" s="1"/>
      <c r="AR13" s="1"/>
      <c r="AS13" s="1"/>
      <c r="AT13" s="1"/>
      <c r="AU13" s="1"/>
      <c r="AV13" s="1"/>
      <c r="AW13" s="1"/>
      <c r="AX13" s="1"/>
      <c r="AY13" s="1"/>
      <c r="AZ13" s="1"/>
    </row>
    <row r="14" spans="1:53" x14ac:dyDescent="0.3">
      <c r="A14" s="174"/>
      <c r="B14" s="14">
        <v>0</v>
      </c>
      <c r="C14" s="14">
        <v>9</v>
      </c>
      <c r="D14" s="14">
        <v>2</v>
      </c>
      <c r="E14" s="176"/>
      <c r="F14" s="24" t="s">
        <v>104</v>
      </c>
      <c r="G14" s="25">
        <v>30153</v>
      </c>
      <c r="H14" s="26">
        <v>0.03</v>
      </c>
      <c r="I14" s="27">
        <v>31059</v>
      </c>
      <c r="J14" s="26">
        <v>0.02</v>
      </c>
      <c r="K14" s="28">
        <f t="shared" si="0"/>
        <v>31680</v>
      </c>
      <c r="L14" s="27">
        <v>31680</v>
      </c>
      <c r="M14" s="29">
        <v>2.4E-2</v>
      </c>
      <c r="N14" s="27">
        <f t="shared" si="1"/>
        <v>32439</v>
      </c>
      <c r="O14" s="27">
        <v>32439</v>
      </c>
      <c r="P14" s="29">
        <v>2.5000000000000001E-2</v>
      </c>
      <c r="Q14" s="27">
        <f t="shared" si="12"/>
        <v>33249</v>
      </c>
      <c r="R14" s="27">
        <v>33249</v>
      </c>
      <c r="S14" s="29">
        <v>0.02</v>
      </c>
      <c r="T14" s="27">
        <f t="shared" si="13"/>
        <v>33915</v>
      </c>
      <c r="U14" s="30">
        <v>33915</v>
      </c>
      <c r="V14" s="29">
        <v>2.4E-2</v>
      </c>
      <c r="W14" s="31">
        <f t="shared" si="14"/>
        <v>34728</v>
      </c>
      <c r="X14" s="27">
        <v>34728</v>
      </c>
      <c r="Y14" s="29">
        <v>0.03</v>
      </c>
      <c r="Z14" s="27">
        <f t="shared" si="5"/>
        <v>35769</v>
      </c>
      <c r="AA14" s="30">
        <v>35769</v>
      </c>
      <c r="AB14" s="29">
        <v>0.03</v>
      </c>
      <c r="AC14" s="27">
        <f t="shared" si="6"/>
        <v>36843</v>
      </c>
      <c r="AD14" s="31">
        <v>36843</v>
      </c>
      <c r="AE14" s="146">
        <v>3.3000000000000002E-2</v>
      </c>
      <c r="AF14" s="142">
        <f t="shared" si="7"/>
        <v>38058</v>
      </c>
      <c r="AG14" s="31">
        <v>38058</v>
      </c>
      <c r="AH14" s="146"/>
      <c r="AI14" s="142">
        <f t="shared" si="8"/>
        <v>38058</v>
      </c>
      <c r="AJ14" s="180"/>
      <c r="AK14" s="110"/>
      <c r="AL14" s="110"/>
      <c r="AM14" s="112"/>
      <c r="AN14" s="1"/>
      <c r="AO14" s="1"/>
      <c r="AP14" s="1"/>
      <c r="AQ14" s="1"/>
      <c r="AR14" s="1"/>
      <c r="AS14" s="1"/>
      <c r="AT14" s="1"/>
      <c r="AU14" s="1"/>
      <c r="AV14" s="1"/>
      <c r="AW14" s="1"/>
      <c r="AX14" s="1"/>
      <c r="AY14" s="1"/>
      <c r="AZ14" s="1"/>
    </row>
    <row r="15" spans="1:53" x14ac:dyDescent="0.3">
      <c r="A15" s="181" t="s">
        <v>108</v>
      </c>
      <c r="B15" s="182"/>
      <c r="C15" s="182"/>
      <c r="D15" s="182"/>
      <c r="E15" s="182"/>
      <c r="F15" s="182"/>
      <c r="G15" s="182"/>
      <c r="H15" s="182"/>
      <c r="I15" s="182"/>
      <c r="J15" s="182"/>
      <c r="K15" s="182"/>
      <c r="L15" s="182"/>
      <c r="M15" s="182"/>
      <c r="N15" s="183"/>
      <c r="O15" s="36"/>
      <c r="P15" s="36"/>
      <c r="Q15" s="37"/>
      <c r="R15" s="36"/>
      <c r="S15" s="36"/>
      <c r="T15" s="37"/>
      <c r="U15" s="38"/>
      <c r="V15" s="38"/>
      <c r="W15" s="37"/>
      <c r="X15" s="38"/>
      <c r="Y15" s="38"/>
      <c r="Z15" s="37"/>
      <c r="AA15" s="38"/>
      <c r="AB15" s="38"/>
      <c r="AC15" s="37"/>
      <c r="AD15" s="38"/>
      <c r="AE15" s="38"/>
      <c r="AF15" s="37"/>
      <c r="AG15" s="38"/>
      <c r="AH15" s="38"/>
      <c r="AI15" s="37"/>
      <c r="AJ15" s="39"/>
      <c r="AK15" s="113"/>
      <c r="AL15" s="113"/>
      <c r="AM15" s="113"/>
      <c r="AN15" s="1"/>
      <c r="AO15" s="1"/>
      <c r="AP15" s="1"/>
      <c r="AQ15" s="1"/>
      <c r="AR15" s="1"/>
      <c r="AS15" s="1"/>
      <c r="AT15" s="1"/>
      <c r="AU15" s="1"/>
      <c r="AV15" s="1"/>
      <c r="AW15" s="1"/>
      <c r="AX15" s="1"/>
      <c r="AY15" s="1"/>
      <c r="AZ15" s="1"/>
    </row>
    <row r="16" spans="1:53" ht="14.4" customHeight="1" x14ac:dyDescent="0.3">
      <c r="A16" s="172" t="s">
        <v>109</v>
      </c>
      <c r="B16" s="14">
        <v>0</v>
      </c>
      <c r="C16" s="14">
        <v>38</v>
      </c>
      <c r="D16" s="14">
        <v>1</v>
      </c>
      <c r="E16" s="155" t="s">
        <v>110</v>
      </c>
      <c r="F16" s="15" t="s">
        <v>7</v>
      </c>
      <c r="G16" s="33">
        <v>15954</v>
      </c>
      <c r="H16" s="17">
        <v>0</v>
      </c>
      <c r="I16" s="18">
        <v>15954</v>
      </c>
      <c r="J16" s="17">
        <v>0.03</v>
      </c>
      <c r="K16" s="19">
        <f t="shared" ref="K16:K79" si="15">IF(J16=0,I16,ROUND(I16*(1+J16)/3,0)*3)</f>
        <v>16434</v>
      </c>
      <c r="L16" s="18">
        <v>16434</v>
      </c>
      <c r="M16" s="20">
        <v>0</v>
      </c>
      <c r="N16" s="18">
        <f t="shared" ref="N16:N79" si="16">IF(M16=0,L16,ROUND(L16*(1+M16)/3,0)*3)</f>
        <v>16434</v>
      </c>
      <c r="O16" s="18">
        <v>16434</v>
      </c>
      <c r="P16" s="20">
        <v>0</v>
      </c>
      <c r="Q16" s="18">
        <f t="shared" ref="Q16:Q79" si="17">IF(P16=0,O16,ROUND(O16*(1+P16)/3,0)*3)</f>
        <v>16434</v>
      </c>
      <c r="R16" s="18">
        <v>16434</v>
      </c>
      <c r="S16" s="20">
        <v>2.1999999999999999E-2</v>
      </c>
      <c r="T16" s="18">
        <f t="shared" ref="T16:W79" si="18">IF(S16=0,R16,ROUND(R16*(1+S16)/3,0)*3)</f>
        <v>16797</v>
      </c>
      <c r="U16" s="22">
        <v>16797</v>
      </c>
      <c r="V16" s="20">
        <v>0.01</v>
      </c>
      <c r="W16" s="21">
        <f t="shared" si="18"/>
        <v>16965</v>
      </c>
      <c r="X16" s="40">
        <v>16965</v>
      </c>
      <c r="Y16" s="20">
        <v>0</v>
      </c>
      <c r="Z16" s="18">
        <f>IF(Y16=0,X16,ROUND(X16*(1+Y16)/3,0)*3)</f>
        <v>16965</v>
      </c>
      <c r="AA16" s="22">
        <v>16965</v>
      </c>
      <c r="AB16" s="20">
        <v>0.03</v>
      </c>
      <c r="AC16" s="18">
        <f>IF(AB16=0,AA16,ROUND(AA16*(1+AB16)/3,0)*3)</f>
        <v>17475</v>
      </c>
      <c r="AD16" s="18">
        <v>17475</v>
      </c>
      <c r="AE16" s="131">
        <v>0.04</v>
      </c>
      <c r="AF16" s="18">
        <f t="shared" si="7"/>
        <v>18174</v>
      </c>
      <c r="AG16" s="18">
        <v>18174</v>
      </c>
      <c r="AH16" s="131"/>
      <c r="AI16" s="18">
        <f t="shared" ref="AI16:AI81" si="19">IF(AH16=0,AG16,ROUND(AG16*(1+AH16)/3,0)*3)</f>
        <v>18174</v>
      </c>
      <c r="AJ16" s="127" t="s">
        <v>111</v>
      </c>
      <c r="AK16" s="114"/>
      <c r="AL16" s="110"/>
      <c r="AM16" s="111"/>
      <c r="AN16" s="1"/>
      <c r="AO16" s="1"/>
      <c r="AP16" s="1"/>
      <c r="AQ16" s="1"/>
      <c r="AR16" s="1"/>
      <c r="AS16" s="1"/>
      <c r="AT16" s="1"/>
      <c r="AU16" s="1"/>
      <c r="AV16" s="1"/>
      <c r="AW16" s="1"/>
      <c r="AX16" s="1"/>
      <c r="AY16" s="1"/>
      <c r="AZ16" s="1"/>
    </row>
    <row r="17" spans="1:52" x14ac:dyDescent="0.3">
      <c r="A17" s="173"/>
      <c r="B17" s="14">
        <v>0</v>
      </c>
      <c r="C17" s="14">
        <v>38</v>
      </c>
      <c r="D17" s="14">
        <v>2</v>
      </c>
      <c r="E17" s="156"/>
      <c r="F17" s="24" t="s">
        <v>104</v>
      </c>
      <c r="G17" s="25">
        <v>28413</v>
      </c>
      <c r="H17" s="26">
        <v>0</v>
      </c>
      <c r="I17" s="27">
        <v>28413</v>
      </c>
      <c r="J17" s="26">
        <v>0.03</v>
      </c>
      <c r="K17" s="28">
        <f t="shared" si="15"/>
        <v>29265</v>
      </c>
      <c r="L17" s="27">
        <v>29265</v>
      </c>
      <c r="M17" s="29">
        <v>0</v>
      </c>
      <c r="N17" s="27">
        <f t="shared" si="16"/>
        <v>29265</v>
      </c>
      <c r="O17" s="27">
        <v>29265</v>
      </c>
      <c r="P17" s="29">
        <v>0</v>
      </c>
      <c r="Q17" s="27">
        <f t="shared" si="17"/>
        <v>29265</v>
      </c>
      <c r="R17" s="27">
        <v>29265</v>
      </c>
      <c r="S17" s="29">
        <v>2.1999999999999999E-2</v>
      </c>
      <c r="T17" s="27">
        <f t="shared" si="18"/>
        <v>29910</v>
      </c>
      <c r="U17" s="30">
        <v>29910</v>
      </c>
      <c r="V17" s="29">
        <v>0.01</v>
      </c>
      <c r="W17" s="31">
        <f t="shared" si="18"/>
        <v>30210</v>
      </c>
      <c r="X17" s="42">
        <v>30210</v>
      </c>
      <c r="Y17" s="29">
        <v>0</v>
      </c>
      <c r="Z17" s="27">
        <f>IF(Y17=0,X17,ROUND(X17*(1+Y17)/3,0)*3)</f>
        <v>30210</v>
      </c>
      <c r="AA17" s="30">
        <v>30210</v>
      </c>
      <c r="AB17" s="29">
        <v>0.03</v>
      </c>
      <c r="AC17" s="27">
        <f>IF(AB17=0,AA17,ROUND(AA17*(1+AB17)/3,0)*3)</f>
        <v>31116</v>
      </c>
      <c r="AD17" s="27">
        <v>31116</v>
      </c>
      <c r="AE17" s="135">
        <v>0.04</v>
      </c>
      <c r="AF17" s="27">
        <f t="shared" si="7"/>
        <v>32361</v>
      </c>
      <c r="AG17" s="27">
        <v>32361</v>
      </c>
      <c r="AH17" s="135"/>
      <c r="AI17" s="27">
        <f t="shared" si="19"/>
        <v>32361</v>
      </c>
      <c r="AJ17" s="32"/>
      <c r="AK17" s="114"/>
      <c r="AL17" s="110"/>
      <c r="AM17" s="112"/>
      <c r="AN17" s="1"/>
      <c r="AO17" s="1"/>
      <c r="AP17" s="1"/>
      <c r="AQ17" s="1"/>
      <c r="AR17" s="1"/>
      <c r="AS17" s="1"/>
      <c r="AT17" s="1"/>
      <c r="AU17" s="1"/>
      <c r="AV17" s="1"/>
      <c r="AW17" s="1"/>
      <c r="AX17" s="1"/>
      <c r="AY17" s="1"/>
      <c r="AZ17" s="1"/>
    </row>
    <row r="18" spans="1:52" x14ac:dyDescent="0.3">
      <c r="A18" s="173"/>
      <c r="B18" s="14">
        <v>0</v>
      </c>
      <c r="C18" s="14">
        <v>39</v>
      </c>
      <c r="D18" s="14">
        <v>1</v>
      </c>
      <c r="E18" s="155" t="s">
        <v>112</v>
      </c>
      <c r="F18" s="15" t="s">
        <v>7</v>
      </c>
      <c r="G18" s="119"/>
      <c r="H18" s="120"/>
      <c r="I18" s="121"/>
      <c r="J18" s="120"/>
      <c r="K18" s="122"/>
      <c r="L18" s="121"/>
      <c r="M18" s="123"/>
      <c r="N18" s="121"/>
      <c r="O18" s="121"/>
      <c r="P18" s="123"/>
      <c r="Q18" s="121"/>
      <c r="R18" s="121"/>
      <c r="S18" s="123"/>
      <c r="T18" s="121"/>
      <c r="U18" s="49"/>
      <c r="V18" s="123"/>
      <c r="W18" s="52"/>
      <c r="X18" s="124"/>
      <c r="Y18" s="123"/>
      <c r="Z18" s="121"/>
      <c r="AA18" s="49"/>
      <c r="AB18" s="123"/>
      <c r="AC18" s="121"/>
      <c r="AD18" s="18">
        <v>17475</v>
      </c>
      <c r="AE18" s="131">
        <v>0.02</v>
      </c>
      <c r="AF18" s="18">
        <f t="shared" si="7"/>
        <v>17826</v>
      </c>
      <c r="AG18" s="18">
        <v>17826</v>
      </c>
      <c r="AH18" s="131"/>
      <c r="AI18" s="18">
        <f t="shared" si="19"/>
        <v>17826</v>
      </c>
      <c r="AJ18" s="41" t="s">
        <v>113</v>
      </c>
      <c r="AK18" s="114"/>
      <c r="AL18" s="110"/>
      <c r="AM18" s="111"/>
      <c r="AN18" s="1"/>
      <c r="AO18" s="1"/>
      <c r="AP18" s="1"/>
      <c r="AQ18" s="1"/>
      <c r="AR18" s="1"/>
      <c r="AS18" s="1"/>
      <c r="AT18" s="1"/>
      <c r="AU18" s="1"/>
      <c r="AV18" s="1"/>
      <c r="AW18" s="1"/>
      <c r="AX18" s="1"/>
      <c r="AY18" s="1"/>
      <c r="AZ18" s="1"/>
    </row>
    <row r="19" spans="1:52" x14ac:dyDescent="0.3">
      <c r="A19" s="173"/>
      <c r="B19" s="14">
        <v>0</v>
      </c>
      <c r="C19" s="14">
        <v>39</v>
      </c>
      <c r="D19" s="14">
        <v>2</v>
      </c>
      <c r="E19" s="156"/>
      <c r="F19" s="24" t="s">
        <v>104</v>
      </c>
      <c r="G19" s="119"/>
      <c r="H19" s="120"/>
      <c r="I19" s="121"/>
      <c r="J19" s="120"/>
      <c r="K19" s="122"/>
      <c r="L19" s="121"/>
      <c r="M19" s="123"/>
      <c r="N19" s="121"/>
      <c r="O19" s="121"/>
      <c r="P19" s="123"/>
      <c r="Q19" s="121"/>
      <c r="R19" s="121"/>
      <c r="S19" s="123"/>
      <c r="T19" s="121"/>
      <c r="U19" s="49"/>
      <c r="V19" s="123"/>
      <c r="W19" s="52"/>
      <c r="X19" s="124"/>
      <c r="Y19" s="123"/>
      <c r="Z19" s="121"/>
      <c r="AA19" s="49"/>
      <c r="AB19" s="123"/>
      <c r="AC19" s="121"/>
      <c r="AD19" s="27">
        <v>31116</v>
      </c>
      <c r="AE19" s="135">
        <v>0.02</v>
      </c>
      <c r="AF19" s="27">
        <f t="shared" si="7"/>
        <v>31737</v>
      </c>
      <c r="AG19" s="27">
        <v>31737</v>
      </c>
      <c r="AH19" s="135"/>
      <c r="AI19" s="27">
        <f t="shared" si="19"/>
        <v>31737</v>
      </c>
      <c r="AJ19" s="125"/>
      <c r="AK19" s="114"/>
      <c r="AL19" s="110"/>
      <c r="AM19" s="126"/>
      <c r="AN19" s="1"/>
      <c r="AO19" s="1"/>
      <c r="AP19" s="1"/>
      <c r="AQ19" s="1"/>
      <c r="AR19" s="1"/>
      <c r="AS19" s="1"/>
      <c r="AT19" s="1"/>
      <c r="AU19" s="1"/>
      <c r="AV19" s="1"/>
      <c r="AW19" s="1"/>
      <c r="AX19" s="1"/>
      <c r="AY19" s="1"/>
      <c r="AZ19" s="1"/>
    </row>
    <row r="20" spans="1:52" x14ac:dyDescent="0.3">
      <c r="A20" s="173"/>
      <c r="B20" s="14">
        <v>0</v>
      </c>
      <c r="C20" s="14">
        <v>40</v>
      </c>
      <c r="D20" s="14">
        <v>1</v>
      </c>
      <c r="E20" s="155" t="s">
        <v>114</v>
      </c>
      <c r="F20" s="15" t="s">
        <v>7</v>
      </c>
      <c r="G20" s="33">
        <v>16875</v>
      </c>
      <c r="H20" s="17">
        <v>0</v>
      </c>
      <c r="I20" s="18">
        <v>16875</v>
      </c>
      <c r="J20" s="17">
        <v>0.03</v>
      </c>
      <c r="K20" s="19">
        <f t="shared" si="15"/>
        <v>17382</v>
      </c>
      <c r="L20" s="18">
        <v>17382</v>
      </c>
      <c r="M20" s="20">
        <v>0</v>
      </c>
      <c r="N20" s="18">
        <f t="shared" si="16"/>
        <v>17382</v>
      </c>
      <c r="O20" s="18">
        <v>17382</v>
      </c>
      <c r="P20" s="20">
        <v>0</v>
      </c>
      <c r="Q20" s="18">
        <f t="shared" si="17"/>
        <v>17382</v>
      </c>
      <c r="R20" s="18">
        <v>17382</v>
      </c>
      <c r="S20" s="20">
        <v>2.1999999999999999E-2</v>
      </c>
      <c r="T20" s="18">
        <f t="shared" si="18"/>
        <v>17763</v>
      </c>
      <c r="U20" s="22">
        <v>17763</v>
      </c>
      <c r="V20" s="20">
        <v>0.01</v>
      </c>
      <c r="W20" s="21">
        <f t="shared" si="18"/>
        <v>17940</v>
      </c>
      <c r="X20" s="40">
        <v>17940</v>
      </c>
      <c r="Y20" s="20">
        <v>0</v>
      </c>
      <c r="Z20" s="18">
        <f t="shared" si="5"/>
        <v>17940</v>
      </c>
      <c r="AA20" s="22">
        <v>17940</v>
      </c>
      <c r="AB20" s="20">
        <v>0</v>
      </c>
      <c r="AC20" s="18">
        <f t="shared" ref="AC20:AC51" si="20">IF(AB20=0,AA20,ROUND(AA20*(1+AB20)/3,0)*3)</f>
        <v>17940</v>
      </c>
      <c r="AD20" s="18">
        <v>17940</v>
      </c>
      <c r="AE20" s="131">
        <v>0.02</v>
      </c>
      <c r="AF20" s="18">
        <f t="shared" si="7"/>
        <v>18300</v>
      </c>
      <c r="AG20" s="18">
        <v>18300</v>
      </c>
      <c r="AH20" s="131"/>
      <c r="AI20" s="18">
        <f t="shared" si="19"/>
        <v>18300</v>
      </c>
      <c r="AJ20" s="41"/>
      <c r="AK20" s="114"/>
      <c r="AL20" s="110"/>
      <c r="AM20" s="111"/>
      <c r="AN20" s="1"/>
      <c r="AO20" s="1"/>
      <c r="AP20" s="1"/>
      <c r="AQ20" s="1"/>
      <c r="AR20" s="1"/>
      <c r="AS20" s="1"/>
      <c r="AT20" s="1"/>
      <c r="AU20" s="1"/>
      <c r="AV20" s="1"/>
      <c r="AW20" s="1"/>
      <c r="AX20" s="1"/>
      <c r="AY20" s="1"/>
      <c r="AZ20" s="1"/>
    </row>
    <row r="21" spans="1:52" x14ac:dyDescent="0.3">
      <c r="A21" s="174"/>
      <c r="B21" s="14">
        <v>0</v>
      </c>
      <c r="C21" s="14">
        <v>40</v>
      </c>
      <c r="D21" s="14">
        <v>2</v>
      </c>
      <c r="E21" s="156"/>
      <c r="F21" s="24" t="s">
        <v>104</v>
      </c>
      <c r="G21" s="25">
        <v>35535</v>
      </c>
      <c r="H21" s="26">
        <v>0</v>
      </c>
      <c r="I21" s="27">
        <v>35535</v>
      </c>
      <c r="J21" s="26">
        <v>0.03</v>
      </c>
      <c r="K21" s="28">
        <f t="shared" si="15"/>
        <v>36600</v>
      </c>
      <c r="L21" s="27">
        <v>36600</v>
      </c>
      <c r="M21" s="29">
        <v>0</v>
      </c>
      <c r="N21" s="27">
        <f t="shared" si="16"/>
        <v>36600</v>
      </c>
      <c r="O21" s="27">
        <v>36600</v>
      </c>
      <c r="P21" s="29">
        <v>0</v>
      </c>
      <c r="Q21" s="27">
        <f t="shared" si="17"/>
        <v>36600</v>
      </c>
      <c r="R21" s="27">
        <v>36600</v>
      </c>
      <c r="S21" s="29">
        <v>2.1999999999999999E-2</v>
      </c>
      <c r="T21" s="27">
        <f t="shared" si="18"/>
        <v>37404</v>
      </c>
      <c r="U21" s="30">
        <v>37404</v>
      </c>
      <c r="V21" s="29">
        <v>0.01</v>
      </c>
      <c r="W21" s="31">
        <f t="shared" si="18"/>
        <v>37779</v>
      </c>
      <c r="X21" s="42">
        <v>37779</v>
      </c>
      <c r="Y21" s="29">
        <v>0</v>
      </c>
      <c r="Z21" s="27">
        <f t="shared" si="5"/>
        <v>37779</v>
      </c>
      <c r="AA21" s="30">
        <v>37779</v>
      </c>
      <c r="AB21" s="29">
        <v>0</v>
      </c>
      <c r="AC21" s="27">
        <f t="shared" si="20"/>
        <v>37779</v>
      </c>
      <c r="AD21" s="27">
        <v>37779</v>
      </c>
      <c r="AE21" s="135">
        <v>0.02</v>
      </c>
      <c r="AF21" s="27">
        <f t="shared" si="7"/>
        <v>38535</v>
      </c>
      <c r="AG21" s="27">
        <v>38535</v>
      </c>
      <c r="AH21" s="135"/>
      <c r="AI21" s="27">
        <f t="shared" si="19"/>
        <v>38535</v>
      </c>
      <c r="AJ21" s="32"/>
      <c r="AK21" s="114"/>
      <c r="AL21" s="110"/>
      <c r="AM21" s="112"/>
      <c r="AN21" s="1"/>
      <c r="AO21" s="1"/>
      <c r="AP21" s="1"/>
      <c r="AQ21" s="1"/>
      <c r="AR21" s="1"/>
      <c r="AS21" s="1"/>
      <c r="AT21" s="1"/>
      <c r="AU21" s="1"/>
      <c r="AV21" s="1"/>
      <c r="AW21" s="1"/>
      <c r="AX21" s="1"/>
      <c r="AY21" s="1"/>
      <c r="AZ21" s="1"/>
    </row>
    <row r="22" spans="1:52" x14ac:dyDescent="0.3">
      <c r="A22" s="172" t="s">
        <v>115</v>
      </c>
      <c r="B22" s="14">
        <v>0</v>
      </c>
      <c r="C22" s="14">
        <v>91</v>
      </c>
      <c r="D22" s="14">
        <v>1</v>
      </c>
      <c r="E22" s="155" t="s">
        <v>116</v>
      </c>
      <c r="F22" s="15" t="s">
        <v>7</v>
      </c>
      <c r="G22" s="33">
        <v>45816</v>
      </c>
      <c r="H22" s="17">
        <v>0.03</v>
      </c>
      <c r="I22" s="18">
        <v>47190</v>
      </c>
      <c r="J22" s="17">
        <v>0</v>
      </c>
      <c r="K22" s="19">
        <f t="shared" si="15"/>
        <v>47190</v>
      </c>
      <c r="L22" s="18">
        <v>47190</v>
      </c>
      <c r="M22" s="20">
        <v>0</v>
      </c>
      <c r="N22" s="18">
        <f t="shared" si="16"/>
        <v>47190</v>
      </c>
      <c r="O22" s="18">
        <v>47190</v>
      </c>
      <c r="P22" s="20">
        <v>0</v>
      </c>
      <c r="Q22" s="18">
        <f t="shared" si="17"/>
        <v>47190</v>
      </c>
      <c r="R22" s="18">
        <v>47190</v>
      </c>
      <c r="S22" s="20">
        <v>0</v>
      </c>
      <c r="T22" s="18">
        <f t="shared" si="18"/>
        <v>47190</v>
      </c>
      <c r="U22" s="22">
        <v>47190</v>
      </c>
      <c r="V22" s="20">
        <v>0</v>
      </c>
      <c r="W22" s="18">
        <f t="shared" si="18"/>
        <v>47190</v>
      </c>
      <c r="X22" s="43">
        <v>47190</v>
      </c>
      <c r="Y22" s="20">
        <v>0.02</v>
      </c>
      <c r="Z22" s="18">
        <f t="shared" si="5"/>
        <v>48135</v>
      </c>
      <c r="AA22" s="22">
        <v>48135</v>
      </c>
      <c r="AB22" s="20">
        <v>0.02</v>
      </c>
      <c r="AC22" s="18">
        <f t="shared" si="20"/>
        <v>49098</v>
      </c>
      <c r="AD22" s="18">
        <v>49098</v>
      </c>
      <c r="AE22" s="131">
        <v>0.03</v>
      </c>
      <c r="AF22" s="18">
        <f t="shared" si="7"/>
        <v>50571</v>
      </c>
      <c r="AG22" s="18">
        <v>50571</v>
      </c>
      <c r="AH22" s="131"/>
      <c r="AI22" s="18">
        <f t="shared" si="19"/>
        <v>50571</v>
      </c>
      <c r="AJ22" s="41"/>
      <c r="AK22" s="114"/>
      <c r="AL22" s="110"/>
      <c r="AM22" s="111"/>
      <c r="AN22" s="1"/>
      <c r="AO22" s="1"/>
      <c r="AP22" s="1"/>
      <c r="AQ22" s="1"/>
      <c r="AR22" s="1"/>
      <c r="AS22" s="1"/>
      <c r="AT22" s="1"/>
      <c r="AU22" s="1"/>
      <c r="AV22" s="1"/>
      <c r="AW22" s="1"/>
      <c r="AX22" s="1"/>
      <c r="AY22" s="1"/>
      <c r="AZ22" s="1"/>
    </row>
    <row r="23" spans="1:52" x14ac:dyDescent="0.3">
      <c r="A23" s="173"/>
      <c r="B23" s="14">
        <v>0</v>
      </c>
      <c r="C23" s="14">
        <v>91</v>
      </c>
      <c r="D23" s="14">
        <v>2</v>
      </c>
      <c r="E23" s="176"/>
      <c r="F23" s="24" t="s">
        <v>104</v>
      </c>
      <c r="G23" s="25">
        <v>70644</v>
      </c>
      <c r="H23" s="26">
        <v>0.03</v>
      </c>
      <c r="I23" s="27">
        <v>72762</v>
      </c>
      <c r="J23" s="26">
        <v>0</v>
      </c>
      <c r="K23" s="28">
        <f t="shared" si="15"/>
        <v>72762</v>
      </c>
      <c r="L23" s="27">
        <v>72762</v>
      </c>
      <c r="M23" s="29">
        <v>0</v>
      </c>
      <c r="N23" s="27">
        <f t="shared" si="16"/>
        <v>72762</v>
      </c>
      <c r="O23" s="27">
        <v>72762</v>
      </c>
      <c r="P23" s="29">
        <v>0</v>
      </c>
      <c r="Q23" s="27">
        <f t="shared" si="17"/>
        <v>72762</v>
      </c>
      <c r="R23" s="27">
        <v>72762</v>
      </c>
      <c r="S23" s="29">
        <v>0</v>
      </c>
      <c r="T23" s="27">
        <f t="shared" si="18"/>
        <v>72762</v>
      </c>
      <c r="U23" s="30">
        <v>72762</v>
      </c>
      <c r="V23" s="29">
        <v>0</v>
      </c>
      <c r="W23" s="27">
        <f t="shared" si="18"/>
        <v>72762</v>
      </c>
      <c r="X23" s="44">
        <v>72762</v>
      </c>
      <c r="Y23" s="29">
        <v>0</v>
      </c>
      <c r="Z23" s="27">
        <f t="shared" si="5"/>
        <v>72762</v>
      </c>
      <c r="AA23" s="30">
        <v>72762</v>
      </c>
      <c r="AB23" s="29">
        <v>0</v>
      </c>
      <c r="AC23" s="27">
        <f t="shared" si="20"/>
        <v>72762</v>
      </c>
      <c r="AD23" s="27">
        <v>72762</v>
      </c>
      <c r="AE23" s="135">
        <v>0</v>
      </c>
      <c r="AF23" s="27">
        <f t="shared" si="7"/>
        <v>72762</v>
      </c>
      <c r="AG23" s="27">
        <v>72762</v>
      </c>
      <c r="AH23" s="135"/>
      <c r="AI23" s="27">
        <f t="shared" si="19"/>
        <v>72762</v>
      </c>
      <c r="AJ23" s="129"/>
      <c r="AK23" s="114"/>
      <c r="AL23" s="110"/>
      <c r="AM23" s="112"/>
      <c r="AN23" s="1"/>
      <c r="AO23" s="1"/>
      <c r="AP23" s="1"/>
      <c r="AQ23" s="1"/>
      <c r="AR23" s="1"/>
      <c r="AS23" s="1"/>
      <c r="AT23" s="1"/>
      <c r="AU23" s="1"/>
      <c r="AV23" s="1"/>
      <c r="AW23" s="1"/>
      <c r="AX23" s="1"/>
      <c r="AY23" s="1"/>
      <c r="AZ23" s="1"/>
    </row>
    <row r="24" spans="1:52" x14ac:dyDescent="0.3">
      <c r="A24" s="173"/>
      <c r="B24" s="14">
        <v>0</v>
      </c>
      <c r="C24" s="14">
        <v>92</v>
      </c>
      <c r="D24" s="14">
        <v>1</v>
      </c>
      <c r="E24" s="177" t="s">
        <v>117</v>
      </c>
      <c r="F24" s="15" t="s">
        <v>7</v>
      </c>
      <c r="G24" s="33">
        <v>45816</v>
      </c>
      <c r="H24" s="17">
        <v>0.03</v>
      </c>
      <c r="I24" s="18">
        <v>47190</v>
      </c>
      <c r="J24" s="17">
        <v>0</v>
      </c>
      <c r="K24" s="19">
        <f t="shared" si="15"/>
        <v>47190</v>
      </c>
      <c r="L24" s="18">
        <v>47190</v>
      </c>
      <c r="M24" s="20">
        <v>0</v>
      </c>
      <c r="N24" s="18">
        <f t="shared" si="16"/>
        <v>47190</v>
      </c>
      <c r="O24" s="18">
        <v>47190</v>
      </c>
      <c r="P24" s="20">
        <v>0</v>
      </c>
      <c r="Q24" s="18">
        <f t="shared" si="17"/>
        <v>47190</v>
      </c>
      <c r="R24" s="18">
        <v>47190</v>
      </c>
      <c r="S24" s="20">
        <v>0</v>
      </c>
      <c r="T24" s="18">
        <f t="shared" si="18"/>
        <v>47190</v>
      </c>
      <c r="U24" s="22">
        <v>47190</v>
      </c>
      <c r="V24" s="20">
        <v>0</v>
      </c>
      <c r="W24" s="18">
        <f t="shared" si="18"/>
        <v>47190</v>
      </c>
      <c r="X24" s="43">
        <v>47190</v>
      </c>
      <c r="Y24" s="20">
        <v>0.02</v>
      </c>
      <c r="Z24" s="18">
        <f t="shared" si="5"/>
        <v>48135</v>
      </c>
      <c r="AA24" s="22">
        <v>48135</v>
      </c>
      <c r="AB24" s="20">
        <v>0.02</v>
      </c>
      <c r="AC24" s="18">
        <f t="shared" si="20"/>
        <v>49098</v>
      </c>
      <c r="AD24" s="18">
        <v>49098</v>
      </c>
      <c r="AE24" s="131">
        <v>0.03</v>
      </c>
      <c r="AF24" s="18">
        <f t="shared" si="7"/>
        <v>50571</v>
      </c>
      <c r="AG24" s="18">
        <v>50571</v>
      </c>
      <c r="AH24" s="131"/>
      <c r="AI24" s="18">
        <f t="shared" si="19"/>
        <v>50571</v>
      </c>
      <c r="AJ24" s="41"/>
      <c r="AK24" s="114"/>
      <c r="AL24" s="110"/>
      <c r="AM24" s="111"/>
      <c r="AN24" s="1"/>
      <c r="AO24" s="1"/>
      <c r="AP24" s="1"/>
      <c r="AQ24" s="1"/>
      <c r="AR24" s="1"/>
      <c r="AS24" s="1"/>
      <c r="AT24" s="1"/>
      <c r="AU24" s="1"/>
      <c r="AV24" s="1"/>
      <c r="AW24" s="1"/>
      <c r="AX24" s="1"/>
      <c r="AY24" s="1"/>
      <c r="AZ24" s="1"/>
    </row>
    <row r="25" spans="1:52" x14ac:dyDescent="0.3">
      <c r="A25" s="173"/>
      <c r="B25" s="14">
        <v>0</v>
      </c>
      <c r="C25" s="14">
        <v>92</v>
      </c>
      <c r="D25" s="14">
        <v>2</v>
      </c>
      <c r="E25" s="176"/>
      <c r="F25" s="24" t="s">
        <v>104</v>
      </c>
      <c r="G25" s="25">
        <v>70644</v>
      </c>
      <c r="H25" s="26">
        <v>0.03</v>
      </c>
      <c r="I25" s="27">
        <v>72762</v>
      </c>
      <c r="J25" s="26">
        <v>0</v>
      </c>
      <c r="K25" s="28">
        <f t="shared" si="15"/>
        <v>72762</v>
      </c>
      <c r="L25" s="27">
        <v>72762</v>
      </c>
      <c r="M25" s="29">
        <v>0</v>
      </c>
      <c r="N25" s="27">
        <f t="shared" si="16"/>
        <v>72762</v>
      </c>
      <c r="O25" s="27">
        <v>72762</v>
      </c>
      <c r="P25" s="29">
        <v>0</v>
      </c>
      <c r="Q25" s="27">
        <f t="shared" si="17"/>
        <v>72762</v>
      </c>
      <c r="R25" s="27">
        <v>72762</v>
      </c>
      <c r="S25" s="29">
        <v>0</v>
      </c>
      <c r="T25" s="27">
        <f t="shared" si="18"/>
        <v>72762</v>
      </c>
      <c r="U25" s="30">
        <v>72762</v>
      </c>
      <c r="V25" s="29">
        <v>0</v>
      </c>
      <c r="W25" s="27">
        <f t="shared" si="18"/>
        <v>72762</v>
      </c>
      <c r="X25" s="45">
        <v>72762</v>
      </c>
      <c r="Y25" s="29">
        <v>0</v>
      </c>
      <c r="Z25" s="27">
        <f t="shared" si="5"/>
        <v>72762</v>
      </c>
      <c r="AA25" s="30">
        <v>72762</v>
      </c>
      <c r="AB25" s="29">
        <v>0</v>
      </c>
      <c r="AC25" s="27">
        <f t="shared" si="20"/>
        <v>72762</v>
      </c>
      <c r="AD25" s="27">
        <v>72762</v>
      </c>
      <c r="AE25" s="135">
        <v>0</v>
      </c>
      <c r="AF25" s="27">
        <f t="shared" si="7"/>
        <v>72762</v>
      </c>
      <c r="AG25" s="27">
        <v>72762</v>
      </c>
      <c r="AH25" s="135"/>
      <c r="AI25" s="27">
        <f t="shared" si="19"/>
        <v>72762</v>
      </c>
      <c r="AJ25" s="32"/>
      <c r="AK25" s="114"/>
      <c r="AL25" s="110"/>
      <c r="AM25" s="112"/>
      <c r="AN25" s="1"/>
      <c r="AO25" s="1"/>
      <c r="AP25" s="1"/>
      <c r="AQ25" s="1"/>
      <c r="AR25" s="1"/>
      <c r="AS25" s="1"/>
      <c r="AT25" s="1"/>
      <c r="AU25" s="1"/>
      <c r="AV25" s="1"/>
      <c r="AW25" s="1"/>
      <c r="AX25" s="1"/>
      <c r="AY25" s="1"/>
      <c r="AZ25" s="1"/>
    </row>
    <row r="26" spans="1:52" x14ac:dyDescent="0.3">
      <c r="A26" s="173"/>
      <c r="B26" s="14">
        <v>0</v>
      </c>
      <c r="C26" s="14">
        <v>93</v>
      </c>
      <c r="D26" s="14">
        <v>1</v>
      </c>
      <c r="E26" s="177" t="s">
        <v>118</v>
      </c>
      <c r="F26" s="15" t="s">
        <v>7</v>
      </c>
      <c r="G26" s="33">
        <v>45810</v>
      </c>
      <c r="H26" s="17">
        <v>0.03</v>
      </c>
      <c r="I26" s="18">
        <v>47184</v>
      </c>
      <c r="J26" s="17">
        <v>0</v>
      </c>
      <c r="K26" s="19">
        <f t="shared" si="15"/>
        <v>47184</v>
      </c>
      <c r="L26" s="18">
        <v>47184</v>
      </c>
      <c r="M26" s="20">
        <v>0</v>
      </c>
      <c r="N26" s="18">
        <f t="shared" si="16"/>
        <v>47184</v>
      </c>
      <c r="O26" s="18">
        <v>47184</v>
      </c>
      <c r="P26" s="20">
        <v>0</v>
      </c>
      <c r="Q26" s="18">
        <f t="shared" si="17"/>
        <v>47184</v>
      </c>
      <c r="R26" s="18">
        <v>47184</v>
      </c>
      <c r="S26" s="20">
        <v>0</v>
      </c>
      <c r="T26" s="18">
        <f t="shared" si="18"/>
        <v>47184</v>
      </c>
      <c r="U26" s="22">
        <v>47184</v>
      </c>
      <c r="V26" s="20">
        <v>0</v>
      </c>
      <c r="W26" s="18">
        <f t="shared" si="18"/>
        <v>47184</v>
      </c>
      <c r="X26" s="43">
        <v>47184</v>
      </c>
      <c r="Y26" s="20">
        <v>0.02</v>
      </c>
      <c r="Z26" s="18">
        <f t="shared" si="5"/>
        <v>48129</v>
      </c>
      <c r="AA26" s="22">
        <v>48129</v>
      </c>
      <c r="AB26" s="20">
        <v>0.02</v>
      </c>
      <c r="AC26" s="18">
        <f t="shared" si="20"/>
        <v>49092</v>
      </c>
      <c r="AD26" s="18">
        <v>49092</v>
      </c>
      <c r="AE26" s="131">
        <v>0.03</v>
      </c>
      <c r="AF26" s="18">
        <f t="shared" si="7"/>
        <v>50565</v>
      </c>
      <c r="AG26" s="18">
        <v>50565</v>
      </c>
      <c r="AH26" s="131"/>
      <c r="AI26" s="18">
        <f t="shared" si="19"/>
        <v>50565</v>
      </c>
      <c r="AJ26" s="41"/>
      <c r="AK26" s="114"/>
      <c r="AL26" s="110"/>
      <c r="AM26" s="111"/>
      <c r="AN26" s="1"/>
      <c r="AO26" s="1"/>
      <c r="AP26" s="1"/>
      <c r="AQ26" s="1"/>
      <c r="AR26" s="1"/>
      <c r="AS26" s="1"/>
      <c r="AT26" s="1"/>
      <c r="AU26" s="1"/>
      <c r="AV26" s="1"/>
      <c r="AW26" s="1"/>
      <c r="AX26" s="1"/>
      <c r="AY26" s="1"/>
      <c r="AZ26" s="1"/>
    </row>
    <row r="27" spans="1:52" x14ac:dyDescent="0.3">
      <c r="A27" s="173"/>
      <c r="B27" s="14">
        <v>0</v>
      </c>
      <c r="C27" s="14">
        <v>93</v>
      </c>
      <c r="D27" s="14">
        <v>2</v>
      </c>
      <c r="E27" s="176"/>
      <c r="F27" s="24" t="s">
        <v>104</v>
      </c>
      <c r="G27" s="25">
        <v>70644</v>
      </c>
      <c r="H27" s="26">
        <v>0.03</v>
      </c>
      <c r="I27" s="27">
        <v>72762</v>
      </c>
      <c r="J27" s="26">
        <v>0</v>
      </c>
      <c r="K27" s="28">
        <f t="shared" si="15"/>
        <v>72762</v>
      </c>
      <c r="L27" s="27">
        <v>72762</v>
      </c>
      <c r="M27" s="29">
        <v>0</v>
      </c>
      <c r="N27" s="27">
        <f t="shared" si="16"/>
        <v>72762</v>
      </c>
      <c r="O27" s="27">
        <v>72762</v>
      </c>
      <c r="P27" s="29">
        <v>0</v>
      </c>
      <c r="Q27" s="27">
        <f t="shared" si="17"/>
        <v>72762</v>
      </c>
      <c r="R27" s="27">
        <v>72762</v>
      </c>
      <c r="S27" s="29">
        <v>0</v>
      </c>
      <c r="T27" s="27">
        <f t="shared" si="18"/>
        <v>72762</v>
      </c>
      <c r="U27" s="30">
        <v>72762</v>
      </c>
      <c r="V27" s="29">
        <v>0</v>
      </c>
      <c r="W27" s="27">
        <f t="shared" si="18"/>
        <v>72762</v>
      </c>
      <c r="X27" s="45">
        <v>72762</v>
      </c>
      <c r="Y27" s="29">
        <v>0</v>
      </c>
      <c r="Z27" s="27">
        <f t="shared" si="5"/>
        <v>72762</v>
      </c>
      <c r="AA27" s="30">
        <v>72762</v>
      </c>
      <c r="AB27" s="29">
        <v>0</v>
      </c>
      <c r="AC27" s="27">
        <f t="shared" si="20"/>
        <v>72762</v>
      </c>
      <c r="AD27" s="27">
        <v>72762</v>
      </c>
      <c r="AE27" s="135">
        <v>0</v>
      </c>
      <c r="AF27" s="27">
        <f t="shared" si="7"/>
        <v>72762</v>
      </c>
      <c r="AG27" s="27">
        <v>72762</v>
      </c>
      <c r="AH27" s="135"/>
      <c r="AI27" s="27">
        <f t="shared" si="19"/>
        <v>72762</v>
      </c>
      <c r="AJ27" s="32"/>
      <c r="AK27" s="114"/>
      <c r="AL27" s="110"/>
      <c r="AM27" s="112"/>
      <c r="AN27" s="1"/>
      <c r="AO27" s="1"/>
      <c r="AP27" s="1"/>
      <c r="AQ27" s="1"/>
      <c r="AR27" s="1"/>
      <c r="AS27" s="1"/>
      <c r="AT27" s="1"/>
      <c r="AU27" s="1"/>
      <c r="AV27" s="1"/>
      <c r="AW27" s="1"/>
      <c r="AX27" s="1"/>
      <c r="AY27" s="1"/>
      <c r="AZ27" s="1"/>
    </row>
    <row r="28" spans="1:52" x14ac:dyDescent="0.3">
      <c r="A28" s="173"/>
      <c r="B28" s="14">
        <v>0</v>
      </c>
      <c r="C28" s="14">
        <v>94</v>
      </c>
      <c r="D28" s="14">
        <v>1</v>
      </c>
      <c r="E28" s="177" t="s">
        <v>119</v>
      </c>
      <c r="F28" s="15" t="s">
        <v>7</v>
      </c>
      <c r="G28" s="33">
        <v>42348</v>
      </c>
      <c r="H28" s="17">
        <v>0.03</v>
      </c>
      <c r="I28" s="18">
        <v>43617</v>
      </c>
      <c r="J28" s="17">
        <v>0</v>
      </c>
      <c r="K28" s="19">
        <f t="shared" si="15"/>
        <v>43617</v>
      </c>
      <c r="L28" s="18">
        <v>43617</v>
      </c>
      <c r="M28" s="20">
        <v>0</v>
      </c>
      <c r="N28" s="18">
        <f t="shared" si="16"/>
        <v>43617</v>
      </c>
      <c r="O28" s="18">
        <v>43617</v>
      </c>
      <c r="P28" s="20">
        <v>0</v>
      </c>
      <c r="Q28" s="18">
        <f t="shared" si="17"/>
        <v>43617</v>
      </c>
      <c r="R28" s="18">
        <v>43617</v>
      </c>
      <c r="S28" s="20">
        <v>0</v>
      </c>
      <c r="T28" s="18">
        <f t="shared" si="18"/>
        <v>43617</v>
      </c>
      <c r="U28" s="22">
        <v>43617</v>
      </c>
      <c r="V28" s="20">
        <v>0</v>
      </c>
      <c r="W28" s="18">
        <f t="shared" si="18"/>
        <v>43617</v>
      </c>
      <c r="X28" s="43">
        <v>43617</v>
      </c>
      <c r="Y28" s="20">
        <v>0.02</v>
      </c>
      <c r="Z28" s="18">
        <f t="shared" si="5"/>
        <v>44490</v>
      </c>
      <c r="AA28" s="22">
        <v>44490</v>
      </c>
      <c r="AB28" s="20">
        <v>0.02</v>
      </c>
      <c r="AC28" s="18">
        <f t="shared" si="20"/>
        <v>45381</v>
      </c>
      <c r="AD28" s="18">
        <v>45381</v>
      </c>
      <c r="AE28" s="131">
        <v>0.03</v>
      </c>
      <c r="AF28" s="18">
        <f t="shared" si="7"/>
        <v>46743</v>
      </c>
      <c r="AG28" s="18">
        <v>46743</v>
      </c>
      <c r="AH28" s="131"/>
      <c r="AI28" s="18">
        <f t="shared" si="19"/>
        <v>46743</v>
      </c>
      <c r="AJ28" s="41"/>
      <c r="AK28" s="114"/>
      <c r="AL28" s="110"/>
      <c r="AM28" s="111"/>
      <c r="AN28" s="1"/>
      <c r="AO28" s="1"/>
      <c r="AP28" s="1"/>
      <c r="AQ28" s="1"/>
      <c r="AR28" s="1"/>
      <c r="AS28" s="1"/>
      <c r="AT28" s="1"/>
      <c r="AU28" s="1"/>
      <c r="AV28" s="1"/>
      <c r="AW28" s="1"/>
      <c r="AX28" s="1"/>
      <c r="AY28" s="1"/>
      <c r="AZ28" s="1"/>
    </row>
    <row r="29" spans="1:52" x14ac:dyDescent="0.3">
      <c r="A29" s="173"/>
      <c r="B29" s="14">
        <v>0</v>
      </c>
      <c r="C29" s="14">
        <v>94</v>
      </c>
      <c r="D29" s="14">
        <v>2</v>
      </c>
      <c r="E29" s="176"/>
      <c r="F29" s="24" t="s">
        <v>104</v>
      </c>
      <c r="G29" s="25">
        <v>70644</v>
      </c>
      <c r="H29" s="26">
        <v>0.03</v>
      </c>
      <c r="I29" s="27">
        <v>72762</v>
      </c>
      <c r="J29" s="26">
        <v>0</v>
      </c>
      <c r="K29" s="28">
        <f t="shared" si="15"/>
        <v>72762</v>
      </c>
      <c r="L29" s="27">
        <v>72762</v>
      </c>
      <c r="M29" s="29">
        <v>0</v>
      </c>
      <c r="N29" s="27">
        <f t="shared" si="16"/>
        <v>72762</v>
      </c>
      <c r="O29" s="27">
        <v>72762</v>
      </c>
      <c r="P29" s="29">
        <v>0</v>
      </c>
      <c r="Q29" s="27">
        <f t="shared" si="17"/>
        <v>72762</v>
      </c>
      <c r="R29" s="27">
        <v>72762</v>
      </c>
      <c r="S29" s="29">
        <v>0</v>
      </c>
      <c r="T29" s="27">
        <f t="shared" si="18"/>
        <v>72762</v>
      </c>
      <c r="U29" s="30">
        <v>72762</v>
      </c>
      <c r="V29" s="29">
        <v>0</v>
      </c>
      <c r="W29" s="27">
        <f t="shared" si="18"/>
        <v>72762</v>
      </c>
      <c r="X29" s="45">
        <v>72762</v>
      </c>
      <c r="Y29" s="29">
        <v>0</v>
      </c>
      <c r="Z29" s="27">
        <f t="shared" si="5"/>
        <v>72762</v>
      </c>
      <c r="AA29" s="30">
        <v>72762</v>
      </c>
      <c r="AB29" s="29">
        <v>0</v>
      </c>
      <c r="AC29" s="27">
        <f t="shared" si="20"/>
        <v>72762</v>
      </c>
      <c r="AD29" s="27">
        <v>72762</v>
      </c>
      <c r="AE29" s="135">
        <v>0</v>
      </c>
      <c r="AF29" s="27">
        <f t="shared" si="7"/>
        <v>72762</v>
      </c>
      <c r="AG29" s="27">
        <v>72762</v>
      </c>
      <c r="AH29" s="135"/>
      <c r="AI29" s="27">
        <f t="shared" si="19"/>
        <v>72762</v>
      </c>
      <c r="AJ29" s="32"/>
      <c r="AK29" s="114"/>
      <c r="AL29" s="110"/>
      <c r="AM29" s="112"/>
      <c r="AN29" s="1"/>
      <c r="AO29" s="1"/>
      <c r="AP29" s="1"/>
      <c r="AQ29" s="1"/>
      <c r="AR29" s="1"/>
      <c r="AS29" s="1"/>
      <c r="AT29" s="1"/>
      <c r="AU29" s="1"/>
      <c r="AV29" s="1"/>
      <c r="AW29" s="1"/>
      <c r="AX29" s="1"/>
      <c r="AY29" s="1"/>
      <c r="AZ29" s="1"/>
    </row>
    <row r="30" spans="1:52" x14ac:dyDescent="0.3">
      <c r="A30" s="173"/>
      <c r="B30" s="14">
        <v>0</v>
      </c>
      <c r="C30" s="14">
        <v>98</v>
      </c>
      <c r="D30" s="14">
        <v>1</v>
      </c>
      <c r="E30" s="184" t="s">
        <v>120</v>
      </c>
      <c r="F30" s="15" t="s">
        <v>7</v>
      </c>
      <c r="G30" s="33">
        <v>15336</v>
      </c>
      <c r="H30" s="17">
        <v>0.03</v>
      </c>
      <c r="I30" s="18">
        <v>15795</v>
      </c>
      <c r="J30" s="17">
        <v>0.02</v>
      </c>
      <c r="K30" s="19">
        <f t="shared" si="15"/>
        <v>16110</v>
      </c>
      <c r="L30" s="18">
        <v>16110</v>
      </c>
      <c r="M30" s="20">
        <v>0.02</v>
      </c>
      <c r="N30" s="18">
        <f t="shared" si="16"/>
        <v>16431</v>
      </c>
      <c r="O30" s="18">
        <v>16431</v>
      </c>
      <c r="P30" s="20">
        <v>0.02</v>
      </c>
      <c r="Q30" s="18">
        <f t="shared" si="17"/>
        <v>16761</v>
      </c>
      <c r="R30" s="18">
        <v>16761</v>
      </c>
      <c r="S30" s="20">
        <v>0</v>
      </c>
      <c r="T30" s="18">
        <f t="shared" si="18"/>
        <v>16761</v>
      </c>
      <c r="U30" s="22">
        <v>16761</v>
      </c>
      <c r="V30" s="20">
        <v>0.02</v>
      </c>
      <c r="W30" s="18">
        <f t="shared" si="18"/>
        <v>17097</v>
      </c>
      <c r="X30" s="43">
        <v>17097</v>
      </c>
      <c r="Y30" s="20">
        <v>0.02</v>
      </c>
      <c r="Z30" s="18">
        <f t="shared" si="5"/>
        <v>17439</v>
      </c>
      <c r="AA30" s="22">
        <v>17439</v>
      </c>
      <c r="AB30" s="20">
        <v>0.02</v>
      </c>
      <c r="AC30" s="18">
        <f t="shared" si="20"/>
        <v>17787</v>
      </c>
      <c r="AD30" s="18">
        <v>17787</v>
      </c>
      <c r="AE30" s="131">
        <v>0.03</v>
      </c>
      <c r="AF30" s="18">
        <f t="shared" si="7"/>
        <v>18321</v>
      </c>
      <c r="AG30" s="18">
        <v>18321</v>
      </c>
      <c r="AH30" s="131"/>
      <c r="AI30" s="18">
        <f t="shared" si="19"/>
        <v>18321</v>
      </c>
      <c r="AJ30" s="46"/>
      <c r="AK30" s="114"/>
      <c r="AL30" s="110"/>
      <c r="AM30" s="111"/>
      <c r="AN30" s="1"/>
      <c r="AO30" s="1"/>
      <c r="AP30" s="1"/>
      <c r="AQ30" s="1"/>
      <c r="AR30" s="1"/>
      <c r="AS30" s="1"/>
      <c r="AT30" s="1"/>
      <c r="AU30" s="1"/>
      <c r="AV30" s="1"/>
      <c r="AW30" s="1"/>
      <c r="AX30" s="1"/>
      <c r="AY30" s="1"/>
      <c r="AZ30" s="1"/>
    </row>
    <row r="31" spans="1:52" x14ac:dyDescent="0.3">
      <c r="A31" s="173"/>
      <c r="B31" s="14">
        <v>0</v>
      </c>
      <c r="C31" s="14">
        <v>98</v>
      </c>
      <c r="D31" s="14">
        <v>2</v>
      </c>
      <c r="E31" s="176"/>
      <c r="F31" s="24" t="s">
        <v>104</v>
      </c>
      <c r="G31" s="25">
        <v>29616</v>
      </c>
      <c r="H31" s="26">
        <v>0.03</v>
      </c>
      <c r="I31" s="27">
        <v>30504</v>
      </c>
      <c r="J31" s="26">
        <v>0.02</v>
      </c>
      <c r="K31" s="28">
        <f t="shared" si="15"/>
        <v>31113</v>
      </c>
      <c r="L31" s="27">
        <v>31113</v>
      </c>
      <c r="M31" s="29">
        <v>0.02</v>
      </c>
      <c r="N31" s="27">
        <f t="shared" si="16"/>
        <v>31734</v>
      </c>
      <c r="O31" s="27">
        <v>31734</v>
      </c>
      <c r="P31" s="29">
        <v>0.02</v>
      </c>
      <c r="Q31" s="27">
        <f t="shared" si="17"/>
        <v>32370</v>
      </c>
      <c r="R31" s="27">
        <v>32370</v>
      </c>
      <c r="S31" s="29">
        <v>0</v>
      </c>
      <c r="T31" s="27">
        <f t="shared" si="18"/>
        <v>32370</v>
      </c>
      <c r="U31" s="30">
        <v>32370</v>
      </c>
      <c r="V31" s="29">
        <v>0.02</v>
      </c>
      <c r="W31" s="27">
        <f t="shared" si="18"/>
        <v>33018</v>
      </c>
      <c r="X31" s="45">
        <v>33018</v>
      </c>
      <c r="Y31" s="29">
        <v>0.02</v>
      </c>
      <c r="Z31" s="27">
        <f t="shared" si="5"/>
        <v>33678</v>
      </c>
      <c r="AA31" s="30">
        <v>33678</v>
      </c>
      <c r="AB31" s="29">
        <v>0.02</v>
      </c>
      <c r="AC31" s="27">
        <f t="shared" si="20"/>
        <v>34353</v>
      </c>
      <c r="AD31" s="27">
        <v>34353</v>
      </c>
      <c r="AE31" s="135">
        <v>0.03</v>
      </c>
      <c r="AF31" s="27">
        <f t="shared" si="7"/>
        <v>35385</v>
      </c>
      <c r="AG31" s="27">
        <v>35385</v>
      </c>
      <c r="AH31" s="135"/>
      <c r="AI31" s="27">
        <f t="shared" si="19"/>
        <v>35385</v>
      </c>
      <c r="AJ31" s="47"/>
      <c r="AK31" s="114"/>
      <c r="AL31" s="110"/>
      <c r="AM31" s="112"/>
      <c r="AN31" s="1"/>
      <c r="AO31" s="1"/>
      <c r="AP31" s="1"/>
      <c r="AQ31" s="1"/>
      <c r="AR31" s="1"/>
      <c r="AS31" s="1"/>
      <c r="AT31" s="1"/>
      <c r="AU31" s="1"/>
      <c r="AV31" s="1"/>
      <c r="AW31" s="1"/>
      <c r="AX31" s="1"/>
      <c r="AY31" s="1"/>
      <c r="AZ31" s="1"/>
    </row>
    <row r="32" spans="1:52" x14ac:dyDescent="0.3">
      <c r="A32" s="173"/>
      <c r="B32" s="14">
        <v>0</v>
      </c>
      <c r="C32" s="14">
        <v>100</v>
      </c>
      <c r="D32" s="14">
        <v>1</v>
      </c>
      <c r="E32" s="177" t="s">
        <v>121</v>
      </c>
      <c r="F32" s="15" t="s">
        <v>7</v>
      </c>
      <c r="G32" s="33">
        <v>17031</v>
      </c>
      <c r="H32" s="17">
        <v>0.03</v>
      </c>
      <c r="I32" s="18">
        <v>17541</v>
      </c>
      <c r="J32" s="17">
        <v>0.02</v>
      </c>
      <c r="K32" s="19">
        <f t="shared" si="15"/>
        <v>17892</v>
      </c>
      <c r="L32" s="18">
        <v>17892</v>
      </c>
      <c r="M32" s="20">
        <v>0.02</v>
      </c>
      <c r="N32" s="18">
        <f t="shared" si="16"/>
        <v>18249</v>
      </c>
      <c r="O32" s="18">
        <v>18249</v>
      </c>
      <c r="P32" s="20">
        <v>0.02</v>
      </c>
      <c r="Q32" s="18">
        <f t="shared" si="17"/>
        <v>18615</v>
      </c>
      <c r="R32" s="18">
        <v>18615</v>
      </c>
      <c r="S32" s="20">
        <v>0</v>
      </c>
      <c r="T32" s="18">
        <f t="shared" si="18"/>
        <v>18615</v>
      </c>
      <c r="U32" s="22">
        <v>18615</v>
      </c>
      <c r="V32" s="20">
        <v>0.02</v>
      </c>
      <c r="W32" s="18">
        <f t="shared" si="18"/>
        <v>18987</v>
      </c>
      <c r="X32" s="43">
        <v>18987</v>
      </c>
      <c r="Y32" s="20">
        <v>0.02</v>
      </c>
      <c r="Z32" s="18">
        <f t="shared" si="5"/>
        <v>19368</v>
      </c>
      <c r="AA32" s="22">
        <v>19368</v>
      </c>
      <c r="AB32" s="20">
        <v>0.02</v>
      </c>
      <c r="AC32" s="18">
        <f t="shared" si="20"/>
        <v>19755</v>
      </c>
      <c r="AD32" s="18">
        <v>19755</v>
      </c>
      <c r="AE32" s="131">
        <v>0.03</v>
      </c>
      <c r="AF32" s="18">
        <f t="shared" si="7"/>
        <v>20349</v>
      </c>
      <c r="AG32" s="18">
        <v>20349</v>
      </c>
      <c r="AH32" s="131"/>
      <c r="AI32" s="18">
        <f t="shared" si="19"/>
        <v>20349</v>
      </c>
      <c r="AJ32" s="46"/>
      <c r="AK32" s="114"/>
      <c r="AL32" s="110"/>
      <c r="AM32" s="111"/>
      <c r="AN32" s="1"/>
      <c r="AO32" s="1"/>
      <c r="AP32" s="1"/>
      <c r="AQ32" s="1"/>
      <c r="AR32" s="1"/>
      <c r="AS32" s="1"/>
      <c r="AT32" s="1"/>
      <c r="AU32" s="1"/>
      <c r="AV32" s="1"/>
      <c r="AW32" s="1"/>
      <c r="AX32" s="1"/>
      <c r="AY32" s="1"/>
      <c r="AZ32" s="1"/>
    </row>
    <row r="33" spans="1:52" x14ac:dyDescent="0.3">
      <c r="A33" s="173"/>
      <c r="B33" s="14">
        <v>0</v>
      </c>
      <c r="C33" s="14">
        <v>100</v>
      </c>
      <c r="D33" s="14">
        <v>2</v>
      </c>
      <c r="E33" s="176"/>
      <c r="F33" s="24" t="s">
        <v>104</v>
      </c>
      <c r="G33" s="25">
        <v>32277</v>
      </c>
      <c r="H33" s="26">
        <v>0.03</v>
      </c>
      <c r="I33" s="27">
        <v>33246</v>
      </c>
      <c r="J33" s="26">
        <v>0.02</v>
      </c>
      <c r="K33" s="28">
        <f t="shared" si="15"/>
        <v>33912</v>
      </c>
      <c r="L33" s="27">
        <v>33912</v>
      </c>
      <c r="M33" s="29">
        <v>0.02</v>
      </c>
      <c r="N33" s="27">
        <f t="shared" si="16"/>
        <v>34590</v>
      </c>
      <c r="O33" s="27">
        <v>34590</v>
      </c>
      <c r="P33" s="29">
        <v>0.02</v>
      </c>
      <c r="Q33" s="27">
        <f t="shared" si="17"/>
        <v>35283</v>
      </c>
      <c r="R33" s="27">
        <v>35283</v>
      </c>
      <c r="S33" s="29">
        <v>0</v>
      </c>
      <c r="T33" s="27">
        <f t="shared" si="18"/>
        <v>35283</v>
      </c>
      <c r="U33" s="30">
        <v>35283</v>
      </c>
      <c r="V33" s="29">
        <v>0.02</v>
      </c>
      <c r="W33" s="27">
        <f t="shared" si="18"/>
        <v>35988</v>
      </c>
      <c r="X33" s="45">
        <v>35988</v>
      </c>
      <c r="Y33" s="29">
        <v>0.02</v>
      </c>
      <c r="Z33" s="27">
        <f t="shared" si="5"/>
        <v>36708</v>
      </c>
      <c r="AA33" s="30">
        <v>36708</v>
      </c>
      <c r="AB33" s="29">
        <v>0.02</v>
      </c>
      <c r="AC33" s="27">
        <f t="shared" si="20"/>
        <v>37443</v>
      </c>
      <c r="AD33" s="27">
        <v>37443</v>
      </c>
      <c r="AE33" s="135">
        <v>0.03</v>
      </c>
      <c r="AF33" s="27">
        <f t="shared" si="7"/>
        <v>38565</v>
      </c>
      <c r="AG33" s="27">
        <v>38565</v>
      </c>
      <c r="AH33" s="135"/>
      <c r="AI33" s="27">
        <f t="shared" si="19"/>
        <v>38565</v>
      </c>
      <c r="AJ33" s="47"/>
      <c r="AK33" s="114"/>
      <c r="AL33" s="110"/>
      <c r="AM33" s="112"/>
      <c r="AN33" s="1"/>
      <c r="AO33" s="1"/>
      <c r="AP33" s="1"/>
      <c r="AQ33" s="1"/>
      <c r="AR33" s="1"/>
      <c r="AS33" s="1"/>
      <c r="AT33" s="1"/>
      <c r="AU33" s="1"/>
      <c r="AV33" s="1"/>
      <c r="AW33" s="1"/>
      <c r="AX33" s="1"/>
      <c r="AY33" s="1"/>
      <c r="AZ33" s="1"/>
    </row>
    <row r="34" spans="1:52" x14ac:dyDescent="0.3">
      <c r="A34" s="173"/>
      <c r="B34" s="14">
        <v>0</v>
      </c>
      <c r="C34" s="14">
        <v>102</v>
      </c>
      <c r="D34" s="14">
        <v>1</v>
      </c>
      <c r="E34" s="184" t="s">
        <v>122</v>
      </c>
      <c r="F34" s="15" t="s">
        <v>7</v>
      </c>
      <c r="G34" s="33">
        <v>18732</v>
      </c>
      <c r="H34" s="17">
        <v>0.03</v>
      </c>
      <c r="I34" s="18">
        <v>19293</v>
      </c>
      <c r="J34" s="17">
        <v>0.02</v>
      </c>
      <c r="K34" s="19">
        <f t="shared" si="15"/>
        <v>19680</v>
      </c>
      <c r="L34" s="18">
        <v>19680</v>
      </c>
      <c r="M34" s="20">
        <v>0.02</v>
      </c>
      <c r="N34" s="18">
        <f t="shared" si="16"/>
        <v>20073</v>
      </c>
      <c r="O34" s="18">
        <v>20073</v>
      </c>
      <c r="P34" s="20">
        <v>0.02</v>
      </c>
      <c r="Q34" s="18">
        <f t="shared" si="17"/>
        <v>20475</v>
      </c>
      <c r="R34" s="18">
        <v>20475</v>
      </c>
      <c r="S34" s="20">
        <v>0</v>
      </c>
      <c r="T34" s="18">
        <f t="shared" si="18"/>
        <v>20475</v>
      </c>
      <c r="U34" s="22">
        <v>20475</v>
      </c>
      <c r="V34" s="20">
        <v>0.02</v>
      </c>
      <c r="W34" s="18">
        <f t="shared" si="18"/>
        <v>20886</v>
      </c>
      <c r="X34" s="43">
        <v>20886</v>
      </c>
      <c r="Y34" s="20">
        <v>0</v>
      </c>
      <c r="Z34" s="18">
        <f t="shared" si="5"/>
        <v>20886</v>
      </c>
      <c r="AA34" s="22">
        <v>20886</v>
      </c>
      <c r="AB34" s="20">
        <v>0.02</v>
      </c>
      <c r="AC34" s="18">
        <f t="shared" si="20"/>
        <v>21303</v>
      </c>
      <c r="AD34" s="18">
        <v>21303</v>
      </c>
      <c r="AE34" s="131">
        <v>0.03</v>
      </c>
      <c r="AF34" s="18">
        <f t="shared" si="7"/>
        <v>21942</v>
      </c>
      <c r="AG34" s="18">
        <v>21942</v>
      </c>
      <c r="AH34" s="131"/>
      <c r="AI34" s="18">
        <f t="shared" si="19"/>
        <v>21942</v>
      </c>
      <c r="AJ34" s="46"/>
      <c r="AK34" s="114"/>
      <c r="AL34" s="110"/>
      <c r="AM34" s="111"/>
      <c r="AN34" s="1"/>
      <c r="AO34" s="1"/>
      <c r="AP34" s="1"/>
      <c r="AQ34" s="1"/>
      <c r="AR34" s="1"/>
      <c r="AS34" s="1"/>
      <c r="AT34" s="1"/>
      <c r="AU34" s="1"/>
      <c r="AV34" s="1"/>
      <c r="AW34" s="1"/>
      <c r="AX34" s="1"/>
      <c r="AY34" s="1"/>
      <c r="AZ34" s="1"/>
    </row>
    <row r="35" spans="1:52" x14ac:dyDescent="0.3">
      <c r="A35" s="173"/>
      <c r="B35" s="14">
        <v>0</v>
      </c>
      <c r="C35" s="14">
        <v>102</v>
      </c>
      <c r="D35" s="14">
        <v>2</v>
      </c>
      <c r="E35" s="176"/>
      <c r="F35" s="24" t="s">
        <v>104</v>
      </c>
      <c r="G35" s="25">
        <v>32277</v>
      </c>
      <c r="H35" s="26">
        <v>0.03</v>
      </c>
      <c r="I35" s="27">
        <v>33246</v>
      </c>
      <c r="J35" s="26">
        <v>0.02</v>
      </c>
      <c r="K35" s="28">
        <f t="shared" si="15"/>
        <v>33912</v>
      </c>
      <c r="L35" s="27">
        <v>33912</v>
      </c>
      <c r="M35" s="29">
        <v>0.02</v>
      </c>
      <c r="N35" s="27">
        <f t="shared" si="16"/>
        <v>34590</v>
      </c>
      <c r="O35" s="27">
        <v>34590</v>
      </c>
      <c r="P35" s="29">
        <v>0.02</v>
      </c>
      <c r="Q35" s="27">
        <f t="shared" si="17"/>
        <v>35283</v>
      </c>
      <c r="R35" s="27">
        <v>35283</v>
      </c>
      <c r="S35" s="29">
        <v>0</v>
      </c>
      <c r="T35" s="27">
        <f t="shared" si="18"/>
        <v>35283</v>
      </c>
      <c r="U35" s="30">
        <v>35283</v>
      </c>
      <c r="V35" s="29">
        <v>0.02</v>
      </c>
      <c r="W35" s="27">
        <f t="shared" si="18"/>
        <v>35988</v>
      </c>
      <c r="X35" s="45">
        <v>35988</v>
      </c>
      <c r="Y35" s="29">
        <v>0.02</v>
      </c>
      <c r="Z35" s="27">
        <f t="shared" si="5"/>
        <v>36708</v>
      </c>
      <c r="AA35" s="30">
        <v>36708</v>
      </c>
      <c r="AB35" s="29">
        <v>0.02</v>
      </c>
      <c r="AC35" s="27">
        <f t="shared" si="20"/>
        <v>37443</v>
      </c>
      <c r="AD35" s="27">
        <v>37443</v>
      </c>
      <c r="AE35" s="135">
        <v>0.03</v>
      </c>
      <c r="AF35" s="27">
        <f t="shared" si="7"/>
        <v>38565</v>
      </c>
      <c r="AG35" s="27">
        <v>38565</v>
      </c>
      <c r="AH35" s="135"/>
      <c r="AI35" s="27">
        <f t="shared" si="19"/>
        <v>38565</v>
      </c>
      <c r="AJ35" s="47"/>
      <c r="AK35" s="114"/>
      <c r="AL35" s="110"/>
      <c r="AM35" s="112"/>
      <c r="AN35" s="1"/>
      <c r="AO35" s="1"/>
      <c r="AP35" s="1"/>
      <c r="AQ35" s="1"/>
      <c r="AR35" s="1"/>
      <c r="AS35" s="1"/>
      <c r="AT35" s="1"/>
      <c r="AU35" s="1"/>
      <c r="AV35" s="1"/>
      <c r="AW35" s="1"/>
      <c r="AX35" s="1"/>
      <c r="AY35" s="1"/>
      <c r="AZ35" s="1"/>
    </row>
    <row r="36" spans="1:52" x14ac:dyDescent="0.3">
      <c r="A36" s="173"/>
      <c r="B36" s="14">
        <v>0</v>
      </c>
      <c r="C36" s="14">
        <v>104</v>
      </c>
      <c r="D36" s="14">
        <v>1</v>
      </c>
      <c r="E36" s="184" t="s">
        <v>123</v>
      </c>
      <c r="F36" s="15" t="s">
        <v>7</v>
      </c>
      <c r="G36" s="33">
        <v>23853</v>
      </c>
      <c r="H36" s="17">
        <v>0.03</v>
      </c>
      <c r="I36" s="18">
        <v>24570</v>
      </c>
      <c r="J36" s="17">
        <v>0.02</v>
      </c>
      <c r="K36" s="19">
        <f t="shared" si="15"/>
        <v>25062</v>
      </c>
      <c r="L36" s="18">
        <v>25062</v>
      </c>
      <c r="M36" s="20">
        <v>0.02</v>
      </c>
      <c r="N36" s="18">
        <f t="shared" si="16"/>
        <v>25563</v>
      </c>
      <c r="O36" s="18">
        <v>25563</v>
      </c>
      <c r="P36" s="20">
        <v>0.02</v>
      </c>
      <c r="Q36" s="18">
        <f t="shared" si="17"/>
        <v>26073</v>
      </c>
      <c r="R36" s="18">
        <v>26073</v>
      </c>
      <c r="S36" s="20">
        <v>0</v>
      </c>
      <c r="T36" s="18">
        <f t="shared" si="18"/>
        <v>26073</v>
      </c>
      <c r="U36" s="22">
        <v>26073</v>
      </c>
      <c r="V36" s="20">
        <v>0.02</v>
      </c>
      <c r="W36" s="18">
        <f t="shared" si="18"/>
        <v>26595</v>
      </c>
      <c r="X36" s="43">
        <v>26595</v>
      </c>
      <c r="Y36" s="20">
        <v>0</v>
      </c>
      <c r="Z36" s="18">
        <f t="shared" si="5"/>
        <v>26595</v>
      </c>
      <c r="AA36" s="22">
        <v>26595</v>
      </c>
      <c r="AB36" s="20">
        <v>0.02</v>
      </c>
      <c r="AC36" s="18">
        <f t="shared" si="20"/>
        <v>27126</v>
      </c>
      <c r="AD36" s="18">
        <v>27126</v>
      </c>
      <c r="AE36" s="131">
        <v>0</v>
      </c>
      <c r="AF36" s="18">
        <f t="shared" si="7"/>
        <v>27126</v>
      </c>
      <c r="AG36" s="18">
        <v>27126</v>
      </c>
      <c r="AH36" s="131"/>
      <c r="AI36" s="18">
        <f t="shared" si="19"/>
        <v>27126</v>
      </c>
      <c r="AJ36" s="46"/>
      <c r="AK36" s="114"/>
      <c r="AL36" s="110"/>
      <c r="AM36" s="111"/>
      <c r="AN36" s="1"/>
      <c r="AO36" s="1"/>
      <c r="AP36" s="1"/>
      <c r="AQ36" s="1"/>
      <c r="AR36" s="1"/>
      <c r="AS36" s="1"/>
      <c r="AT36" s="1"/>
      <c r="AU36" s="1"/>
      <c r="AV36" s="1"/>
      <c r="AW36" s="1"/>
      <c r="AX36" s="1"/>
      <c r="AY36" s="1"/>
      <c r="AZ36" s="1"/>
    </row>
    <row r="37" spans="1:52" x14ac:dyDescent="0.3">
      <c r="A37" s="174"/>
      <c r="B37" s="14">
        <v>0</v>
      </c>
      <c r="C37" s="14">
        <v>104</v>
      </c>
      <c r="D37" s="14">
        <v>2</v>
      </c>
      <c r="E37" s="176"/>
      <c r="F37" s="24" t="s">
        <v>104</v>
      </c>
      <c r="G37" s="25">
        <v>32277</v>
      </c>
      <c r="H37" s="26">
        <v>0.03</v>
      </c>
      <c r="I37" s="27">
        <v>33246</v>
      </c>
      <c r="J37" s="26">
        <v>0.02</v>
      </c>
      <c r="K37" s="28">
        <f t="shared" si="15"/>
        <v>33912</v>
      </c>
      <c r="L37" s="27">
        <v>33912</v>
      </c>
      <c r="M37" s="29">
        <v>0.02</v>
      </c>
      <c r="N37" s="27">
        <f t="shared" si="16"/>
        <v>34590</v>
      </c>
      <c r="O37" s="27">
        <v>34590</v>
      </c>
      <c r="P37" s="29">
        <v>0.02</v>
      </c>
      <c r="Q37" s="27">
        <f t="shared" si="17"/>
        <v>35283</v>
      </c>
      <c r="R37" s="27">
        <v>35283</v>
      </c>
      <c r="S37" s="29">
        <v>0</v>
      </c>
      <c r="T37" s="27">
        <f t="shared" si="18"/>
        <v>35283</v>
      </c>
      <c r="U37" s="30">
        <v>35283</v>
      </c>
      <c r="V37" s="29">
        <v>0.02</v>
      </c>
      <c r="W37" s="27">
        <f t="shared" si="18"/>
        <v>35988</v>
      </c>
      <c r="X37" s="45">
        <v>35988</v>
      </c>
      <c r="Y37" s="29">
        <v>0.02</v>
      </c>
      <c r="Z37" s="27">
        <f t="shared" si="5"/>
        <v>36708</v>
      </c>
      <c r="AA37" s="30">
        <v>36708</v>
      </c>
      <c r="AB37" s="29">
        <v>0.02</v>
      </c>
      <c r="AC37" s="27">
        <f t="shared" si="20"/>
        <v>37443</v>
      </c>
      <c r="AD37" s="27">
        <v>37443</v>
      </c>
      <c r="AE37" s="135">
        <v>0.03</v>
      </c>
      <c r="AF37" s="27">
        <f t="shared" si="7"/>
        <v>38565</v>
      </c>
      <c r="AG37" s="27">
        <v>38565</v>
      </c>
      <c r="AH37" s="135"/>
      <c r="AI37" s="27">
        <f t="shared" si="19"/>
        <v>38565</v>
      </c>
      <c r="AJ37" s="47"/>
      <c r="AK37" s="114"/>
      <c r="AL37" s="110"/>
      <c r="AM37" s="112"/>
      <c r="AN37" s="1"/>
      <c r="AO37" s="1"/>
      <c r="AP37" s="1"/>
      <c r="AQ37" s="1"/>
      <c r="AR37" s="1"/>
      <c r="AS37" s="1"/>
      <c r="AT37" s="1"/>
      <c r="AU37" s="1"/>
      <c r="AV37" s="1"/>
      <c r="AW37" s="1"/>
      <c r="AX37" s="1"/>
      <c r="AY37" s="1"/>
      <c r="AZ37" s="1"/>
    </row>
    <row r="38" spans="1:52" x14ac:dyDescent="0.3">
      <c r="A38" s="172" t="s">
        <v>124</v>
      </c>
      <c r="B38" s="14">
        <v>0</v>
      </c>
      <c r="C38" s="14">
        <v>14</v>
      </c>
      <c r="D38" s="14">
        <v>1</v>
      </c>
      <c r="E38" s="184" t="s">
        <v>22</v>
      </c>
      <c r="F38" s="15" t="s">
        <v>7</v>
      </c>
      <c r="G38" s="33">
        <v>15930</v>
      </c>
      <c r="H38" s="17">
        <v>0.03</v>
      </c>
      <c r="I38" s="18">
        <v>16407</v>
      </c>
      <c r="J38" s="17">
        <v>0.03</v>
      </c>
      <c r="K38" s="19">
        <f t="shared" si="15"/>
        <v>16899</v>
      </c>
      <c r="L38" s="18">
        <v>16899</v>
      </c>
      <c r="M38" s="20">
        <v>0.03</v>
      </c>
      <c r="N38" s="18">
        <f t="shared" si="16"/>
        <v>17406</v>
      </c>
      <c r="O38" s="18">
        <v>17406</v>
      </c>
      <c r="P38" s="20">
        <v>0</v>
      </c>
      <c r="Q38" s="18">
        <f t="shared" si="17"/>
        <v>17406</v>
      </c>
      <c r="R38" s="18">
        <v>17406</v>
      </c>
      <c r="S38" s="20">
        <v>0</v>
      </c>
      <c r="T38" s="18">
        <f t="shared" si="18"/>
        <v>17406</v>
      </c>
      <c r="U38" s="22">
        <v>17406</v>
      </c>
      <c r="V38" s="20">
        <v>0.03</v>
      </c>
      <c r="W38" s="18">
        <f t="shared" si="18"/>
        <v>17928</v>
      </c>
      <c r="X38" s="43">
        <v>17928</v>
      </c>
      <c r="Y38" s="20">
        <v>0.03</v>
      </c>
      <c r="Z38" s="18">
        <f t="shared" si="5"/>
        <v>18465</v>
      </c>
      <c r="AA38" s="22">
        <v>18465</v>
      </c>
      <c r="AB38" s="20">
        <v>0.03</v>
      </c>
      <c r="AC38" s="18">
        <f t="shared" si="20"/>
        <v>19020</v>
      </c>
      <c r="AD38" s="18">
        <v>19020</v>
      </c>
      <c r="AE38" s="131">
        <v>0.03</v>
      </c>
      <c r="AF38" s="18">
        <f t="shared" si="7"/>
        <v>19590</v>
      </c>
      <c r="AG38" s="18">
        <v>19590</v>
      </c>
      <c r="AH38" s="131"/>
      <c r="AI38" s="18">
        <f t="shared" si="19"/>
        <v>19590</v>
      </c>
      <c r="AJ38" s="130"/>
      <c r="AK38" s="114"/>
      <c r="AL38" s="110"/>
      <c r="AM38" s="111"/>
      <c r="AN38" s="1"/>
      <c r="AO38" s="1"/>
      <c r="AP38" s="1"/>
      <c r="AQ38" s="1"/>
      <c r="AR38" s="1"/>
      <c r="AS38" s="1"/>
      <c r="AT38" s="1"/>
      <c r="AU38" s="1"/>
      <c r="AV38" s="1"/>
      <c r="AW38" s="1"/>
      <c r="AX38" s="1"/>
      <c r="AY38" s="1"/>
      <c r="AZ38" s="1"/>
    </row>
    <row r="39" spans="1:52" x14ac:dyDescent="0.3">
      <c r="A39" s="173"/>
      <c r="B39" s="14">
        <v>0</v>
      </c>
      <c r="C39" s="14">
        <v>14</v>
      </c>
      <c r="D39" s="14">
        <v>2</v>
      </c>
      <c r="E39" s="176"/>
      <c r="F39" s="24" t="s">
        <v>104</v>
      </c>
      <c r="G39" s="25">
        <v>29532</v>
      </c>
      <c r="H39" s="26">
        <v>0.03</v>
      </c>
      <c r="I39" s="27">
        <v>30417</v>
      </c>
      <c r="J39" s="26">
        <v>0.03</v>
      </c>
      <c r="K39" s="28">
        <f t="shared" si="15"/>
        <v>31329</v>
      </c>
      <c r="L39" s="27">
        <v>31329</v>
      </c>
      <c r="M39" s="29">
        <v>0.03</v>
      </c>
      <c r="N39" s="27">
        <f t="shared" si="16"/>
        <v>32268</v>
      </c>
      <c r="O39" s="27">
        <v>32268</v>
      </c>
      <c r="P39" s="29">
        <v>0</v>
      </c>
      <c r="Q39" s="27">
        <f t="shared" si="17"/>
        <v>32268</v>
      </c>
      <c r="R39" s="27">
        <v>32268</v>
      </c>
      <c r="S39" s="29">
        <v>0</v>
      </c>
      <c r="T39" s="27">
        <f t="shared" si="18"/>
        <v>32268</v>
      </c>
      <c r="U39" s="30">
        <v>32268</v>
      </c>
      <c r="V39" s="29">
        <v>0.03</v>
      </c>
      <c r="W39" s="27">
        <f t="shared" si="18"/>
        <v>33237</v>
      </c>
      <c r="X39" s="45">
        <v>33237</v>
      </c>
      <c r="Y39" s="29">
        <v>0.03</v>
      </c>
      <c r="Z39" s="27">
        <f t="shared" si="5"/>
        <v>34233</v>
      </c>
      <c r="AA39" s="30">
        <v>34233</v>
      </c>
      <c r="AB39" s="29">
        <v>0.03</v>
      </c>
      <c r="AC39" s="27">
        <f t="shared" si="20"/>
        <v>35259</v>
      </c>
      <c r="AD39" s="27">
        <v>35259</v>
      </c>
      <c r="AE39" s="135">
        <v>0.03</v>
      </c>
      <c r="AF39" s="27">
        <f t="shared" si="7"/>
        <v>36318</v>
      </c>
      <c r="AG39" s="27">
        <v>36318</v>
      </c>
      <c r="AH39" s="135"/>
      <c r="AI39" s="27">
        <f t="shared" si="19"/>
        <v>36318</v>
      </c>
      <c r="AJ39" s="48"/>
      <c r="AK39" s="114"/>
      <c r="AL39" s="110"/>
      <c r="AM39" s="112"/>
      <c r="AN39" s="1"/>
      <c r="AO39" s="1"/>
      <c r="AP39" s="1"/>
      <c r="AQ39" s="1"/>
      <c r="AR39" s="1"/>
      <c r="AS39" s="1"/>
      <c r="AT39" s="1"/>
      <c r="AU39" s="1"/>
      <c r="AV39" s="1"/>
      <c r="AW39" s="1"/>
      <c r="AX39" s="1"/>
      <c r="AY39" s="1"/>
      <c r="AZ39" s="1"/>
    </row>
    <row r="40" spans="1:52" x14ac:dyDescent="0.3">
      <c r="A40" s="173"/>
      <c r="B40" s="14">
        <v>0</v>
      </c>
      <c r="C40" s="14">
        <v>16</v>
      </c>
      <c r="D40" s="14">
        <v>1</v>
      </c>
      <c r="E40" s="184" t="s">
        <v>23</v>
      </c>
      <c r="F40" s="15" t="s">
        <v>7</v>
      </c>
      <c r="G40" s="33">
        <v>15930</v>
      </c>
      <c r="H40" s="17">
        <v>0.03</v>
      </c>
      <c r="I40" s="18">
        <v>16407</v>
      </c>
      <c r="J40" s="17">
        <v>0.03</v>
      </c>
      <c r="K40" s="19">
        <f t="shared" si="15"/>
        <v>16899</v>
      </c>
      <c r="L40" s="18">
        <v>16899</v>
      </c>
      <c r="M40" s="20">
        <v>0.03</v>
      </c>
      <c r="N40" s="18">
        <f t="shared" si="16"/>
        <v>17406</v>
      </c>
      <c r="O40" s="18">
        <v>17406</v>
      </c>
      <c r="P40" s="20">
        <v>0</v>
      </c>
      <c r="Q40" s="18">
        <f t="shared" si="17"/>
        <v>17406</v>
      </c>
      <c r="R40" s="18">
        <v>17406</v>
      </c>
      <c r="S40" s="20">
        <v>0</v>
      </c>
      <c r="T40" s="18">
        <f t="shared" si="18"/>
        <v>17406</v>
      </c>
      <c r="U40" s="35">
        <v>17406</v>
      </c>
      <c r="V40" s="20">
        <v>0.03</v>
      </c>
      <c r="W40" s="18">
        <f t="shared" si="18"/>
        <v>17928</v>
      </c>
      <c r="X40" s="43">
        <v>17928</v>
      </c>
      <c r="Y40" s="20">
        <v>0.03</v>
      </c>
      <c r="Z40" s="18">
        <f t="shared" si="5"/>
        <v>18465</v>
      </c>
      <c r="AA40" s="22">
        <v>18465</v>
      </c>
      <c r="AB40" s="20">
        <v>0.03</v>
      </c>
      <c r="AC40" s="18">
        <f t="shared" si="20"/>
        <v>19020</v>
      </c>
      <c r="AD40" s="18">
        <v>19020</v>
      </c>
      <c r="AE40" s="131">
        <v>0.03</v>
      </c>
      <c r="AF40" s="18">
        <f t="shared" si="7"/>
        <v>19590</v>
      </c>
      <c r="AG40" s="18">
        <v>19590</v>
      </c>
      <c r="AH40" s="131"/>
      <c r="AI40" s="18">
        <f t="shared" si="19"/>
        <v>19590</v>
      </c>
      <c r="AJ40" s="41"/>
      <c r="AK40" s="114"/>
      <c r="AL40" s="110"/>
      <c r="AM40" s="111"/>
      <c r="AN40" s="1"/>
      <c r="AO40" s="1"/>
      <c r="AP40" s="1"/>
      <c r="AQ40" s="1"/>
      <c r="AR40" s="1"/>
      <c r="AS40" s="1"/>
      <c r="AT40" s="1"/>
      <c r="AU40" s="1"/>
      <c r="AV40" s="1"/>
      <c r="AW40" s="1"/>
      <c r="AX40" s="1"/>
      <c r="AY40" s="1"/>
      <c r="AZ40" s="1"/>
    </row>
    <row r="41" spans="1:52" x14ac:dyDescent="0.3">
      <c r="A41" s="174"/>
      <c r="B41" s="14">
        <v>0</v>
      </c>
      <c r="C41" s="14">
        <v>16</v>
      </c>
      <c r="D41" s="14">
        <v>2</v>
      </c>
      <c r="E41" s="176"/>
      <c r="F41" s="24" t="s">
        <v>104</v>
      </c>
      <c r="G41" s="25">
        <v>29532</v>
      </c>
      <c r="H41" s="26">
        <v>0.03</v>
      </c>
      <c r="I41" s="27">
        <v>30417</v>
      </c>
      <c r="J41" s="26">
        <v>0.03</v>
      </c>
      <c r="K41" s="28">
        <f t="shared" si="15"/>
        <v>31329</v>
      </c>
      <c r="L41" s="27">
        <v>31329</v>
      </c>
      <c r="M41" s="29">
        <v>0.03</v>
      </c>
      <c r="N41" s="27">
        <f t="shared" si="16"/>
        <v>32268</v>
      </c>
      <c r="O41" s="27">
        <v>32268</v>
      </c>
      <c r="P41" s="29">
        <v>0</v>
      </c>
      <c r="Q41" s="27">
        <f t="shared" si="17"/>
        <v>32268</v>
      </c>
      <c r="R41" s="27">
        <v>32268</v>
      </c>
      <c r="S41" s="29">
        <v>0</v>
      </c>
      <c r="T41" s="27">
        <f t="shared" si="18"/>
        <v>32268</v>
      </c>
      <c r="U41" s="49">
        <v>32268</v>
      </c>
      <c r="V41" s="29">
        <v>0.03</v>
      </c>
      <c r="W41" s="27">
        <f t="shared" si="18"/>
        <v>33237</v>
      </c>
      <c r="X41" s="50">
        <v>33237</v>
      </c>
      <c r="Y41" s="29">
        <v>0.03</v>
      </c>
      <c r="Z41" s="27">
        <f t="shared" si="5"/>
        <v>34233</v>
      </c>
      <c r="AA41" s="49">
        <v>34233</v>
      </c>
      <c r="AB41" s="29">
        <v>0.03</v>
      </c>
      <c r="AC41" s="27">
        <f t="shared" si="20"/>
        <v>35259</v>
      </c>
      <c r="AD41" s="27">
        <v>35259</v>
      </c>
      <c r="AE41" s="135">
        <v>0.03</v>
      </c>
      <c r="AF41" s="27">
        <f t="shared" si="7"/>
        <v>36318</v>
      </c>
      <c r="AG41" s="27">
        <v>36318</v>
      </c>
      <c r="AH41" s="135"/>
      <c r="AI41" s="27">
        <f t="shared" si="19"/>
        <v>36318</v>
      </c>
      <c r="AJ41" s="48"/>
      <c r="AK41" s="114"/>
      <c r="AL41" s="110"/>
      <c r="AM41" s="112"/>
      <c r="AN41" s="1"/>
      <c r="AO41" s="1"/>
      <c r="AP41" s="1"/>
      <c r="AQ41" s="1"/>
      <c r="AR41" s="1"/>
      <c r="AS41" s="1"/>
      <c r="AT41" s="1"/>
      <c r="AU41" s="1"/>
      <c r="AV41" s="1"/>
      <c r="AW41" s="1"/>
      <c r="AX41" s="1"/>
      <c r="AY41" s="1"/>
      <c r="AZ41" s="1"/>
    </row>
    <row r="42" spans="1:52" x14ac:dyDescent="0.3">
      <c r="A42" s="172" t="s">
        <v>125</v>
      </c>
      <c r="B42" s="14">
        <v>0</v>
      </c>
      <c r="C42" s="14">
        <v>49</v>
      </c>
      <c r="D42" s="14">
        <v>1</v>
      </c>
      <c r="E42" s="184" t="s">
        <v>28</v>
      </c>
      <c r="F42" s="15" t="s">
        <v>7</v>
      </c>
      <c r="G42" s="33">
        <v>21135</v>
      </c>
      <c r="H42" s="17">
        <v>0.02</v>
      </c>
      <c r="I42" s="18">
        <v>21558</v>
      </c>
      <c r="J42" s="17">
        <v>0.02</v>
      </c>
      <c r="K42" s="19">
        <f t="shared" si="15"/>
        <v>21990</v>
      </c>
      <c r="L42" s="18">
        <v>21990</v>
      </c>
      <c r="M42" s="20">
        <v>0.03</v>
      </c>
      <c r="N42" s="18">
        <f t="shared" si="16"/>
        <v>22650</v>
      </c>
      <c r="O42" s="18">
        <v>22650</v>
      </c>
      <c r="P42" s="20">
        <v>2.5000000000000001E-2</v>
      </c>
      <c r="Q42" s="18">
        <f t="shared" si="17"/>
        <v>23217</v>
      </c>
      <c r="R42" s="18">
        <v>23217</v>
      </c>
      <c r="S42" s="20">
        <v>2.3E-2</v>
      </c>
      <c r="T42" s="18">
        <f t="shared" si="18"/>
        <v>23751</v>
      </c>
      <c r="U42" s="21">
        <v>23751</v>
      </c>
      <c r="V42" s="20">
        <v>0.03</v>
      </c>
      <c r="W42" s="18">
        <f t="shared" si="18"/>
        <v>24465</v>
      </c>
      <c r="X42" s="40">
        <v>24465</v>
      </c>
      <c r="Y42" s="20">
        <v>0.02</v>
      </c>
      <c r="Z42" s="18">
        <f t="shared" si="5"/>
        <v>24954</v>
      </c>
      <c r="AA42" s="21">
        <v>24954</v>
      </c>
      <c r="AB42" s="20">
        <v>0.03</v>
      </c>
      <c r="AC42" s="18">
        <f t="shared" si="20"/>
        <v>25704</v>
      </c>
      <c r="AD42" s="18">
        <v>25704</v>
      </c>
      <c r="AE42" s="131">
        <v>0.03</v>
      </c>
      <c r="AF42" s="18">
        <f t="shared" si="7"/>
        <v>26475</v>
      </c>
      <c r="AG42" s="18">
        <v>26475</v>
      </c>
      <c r="AH42" s="131"/>
      <c r="AI42" s="18">
        <f t="shared" si="19"/>
        <v>26475</v>
      </c>
      <c r="AJ42" s="54"/>
      <c r="AK42" s="114"/>
      <c r="AL42" s="110"/>
      <c r="AM42" s="111"/>
      <c r="AN42" s="1"/>
      <c r="AO42" s="1"/>
      <c r="AP42" s="1"/>
      <c r="AQ42" s="1"/>
      <c r="AR42" s="1"/>
      <c r="AS42" s="1"/>
      <c r="AT42" s="1"/>
      <c r="AU42" s="1"/>
      <c r="AV42" s="1"/>
      <c r="AW42" s="1"/>
      <c r="AX42" s="1"/>
      <c r="AY42" s="1"/>
      <c r="AZ42" s="1"/>
    </row>
    <row r="43" spans="1:52" x14ac:dyDescent="0.3">
      <c r="A43" s="173"/>
      <c r="B43" s="14">
        <v>0</v>
      </c>
      <c r="C43" s="14">
        <v>49</v>
      </c>
      <c r="D43" s="14">
        <v>2</v>
      </c>
      <c r="E43" s="176"/>
      <c r="F43" s="24" t="s">
        <v>104</v>
      </c>
      <c r="G43" s="25">
        <v>33324</v>
      </c>
      <c r="H43" s="26">
        <v>0.02</v>
      </c>
      <c r="I43" s="27">
        <v>33990</v>
      </c>
      <c r="J43" s="26">
        <v>0.02</v>
      </c>
      <c r="K43" s="28">
        <f t="shared" si="15"/>
        <v>34671</v>
      </c>
      <c r="L43" s="27">
        <v>34671</v>
      </c>
      <c r="M43" s="29">
        <v>0.03</v>
      </c>
      <c r="N43" s="27">
        <f t="shared" si="16"/>
        <v>35712</v>
      </c>
      <c r="O43" s="27">
        <v>35712</v>
      </c>
      <c r="P43" s="29">
        <v>2.5000000000000001E-2</v>
      </c>
      <c r="Q43" s="27">
        <f t="shared" si="17"/>
        <v>36606</v>
      </c>
      <c r="R43" s="27">
        <v>36606</v>
      </c>
      <c r="S43" s="29">
        <v>2.3E-2</v>
      </c>
      <c r="T43" s="27">
        <f t="shared" si="18"/>
        <v>37449</v>
      </c>
      <c r="U43" s="52">
        <v>37449</v>
      </c>
      <c r="V43" s="29">
        <v>0.03</v>
      </c>
      <c r="W43" s="27">
        <f t="shared" si="18"/>
        <v>38571</v>
      </c>
      <c r="X43" s="45">
        <v>38571</v>
      </c>
      <c r="Y43" s="29">
        <v>0.02</v>
      </c>
      <c r="Z43" s="27">
        <f t="shared" si="5"/>
        <v>39342</v>
      </c>
      <c r="AA43" s="30">
        <v>39342</v>
      </c>
      <c r="AB43" s="29">
        <v>0.03</v>
      </c>
      <c r="AC43" s="27">
        <f t="shared" si="20"/>
        <v>40521</v>
      </c>
      <c r="AD43" s="27">
        <v>40521</v>
      </c>
      <c r="AE43" s="135">
        <v>0.03</v>
      </c>
      <c r="AF43" s="27">
        <f t="shared" si="7"/>
        <v>41736</v>
      </c>
      <c r="AG43" s="27">
        <v>41736</v>
      </c>
      <c r="AH43" s="135"/>
      <c r="AI43" s="27">
        <f t="shared" si="19"/>
        <v>41736</v>
      </c>
      <c r="AJ43" s="47"/>
      <c r="AK43" s="114"/>
      <c r="AL43" s="110"/>
      <c r="AM43" s="112"/>
      <c r="AN43" s="1"/>
      <c r="AO43" s="1"/>
      <c r="AP43" s="1"/>
      <c r="AQ43" s="1"/>
      <c r="AR43" s="1"/>
      <c r="AS43" s="1"/>
      <c r="AT43" s="1"/>
      <c r="AU43" s="1"/>
      <c r="AV43" s="1"/>
      <c r="AW43" s="1"/>
      <c r="AX43" s="1"/>
      <c r="AY43" s="1"/>
      <c r="AZ43" s="1"/>
    </row>
    <row r="44" spans="1:52" x14ac:dyDescent="0.3">
      <c r="A44" s="173"/>
      <c r="B44" s="14">
        <v>0</v>
      </c>
      <c r="C44" s="14">
        <v>45</v>
      </c>
      <c r="D44" s="14">
        <v>1</v>
      </c>
      <c r="E44" s="184" t="s">
        <v>126</v>
      </c>
      <c r="F44" s="15" t="s">
        <v>7</v>
      </c>
      <c r="G44" s="33">
        <v>21135</v>
      </c>
      <c r="H44" s="17">
        <v>0.02</v>
      </c>
      <c r="I44" s="18">
        <v>21558</v>
      </c>
      <c r="J44" s="17">
        <v>0.02</v>
      </c>
      <c r="K44" s="19">
        <f t="shared" si="15"/>
        <v>21990</v>
      </c>
      <c r="L44" s="18">
        <v>21990</v>
      </c>
      <c r="M44" s="20">
        <v>0.03</v>
      </c>
      <c r="N44" s="18">
        <f t="shared" si="16"/>
        <v>22650</v>
      </c>
      <c r="O44" s="18">
        <v>22650</v>
      </c>
      <c r="P44" s="20">
        <v>2.5000000000000001E-2</v>
      </c>
      <c r="Q44" s="18">
        <f t="shared" si="17"/>
        <v>23217</v>
      </c>
      <c r="R44" s="18">
        <v>23217</v>
      </c>
      <c r="S44" s="20">
        <v>2.3E-2</v>
      </c>
      <c r="T44" s="18">
        <f t="shared" si="18"/>
        <v>23751</v>
      </c>
      <c r="U44" s="34">
        <v>23751</v>
      </c>
      <c r="V44" s="20">
        <v>0.03</v>
      </c>
      <c r="W44" s="18">
        <f t="shared" si="18"/>
        <v>24465</v>
      </c>
      <c r="X44" s="53">
        <v>24465</v>
      </c>
      <c r="Y44" s="20">
        <v>0.02</v>
      </c>
      <c r="Z44" s="18">
        <f t="shared" si="5"/>
        <v>24954</v>
      </c>
      <c r="AA44" s="34">
        <v>24954</v>
      </c>
      <c r="AB44" s="20">
        <v>0.03</v>
      </c>
      <c r="AC44" s="18">
        <f t="shared" si="20"/>
        <v>25704</v>
      </c>
      <c r="AD44" s="109">
        <v>25704</v>
      </c>
      <c r="AE44" s="140">
        <v>0.03</v>
      </c>
      <c r="AF44" s="18">
        <f t="shared" si="7"/>
        <v>26475</v>
      </c>
      <c r="AG44" s="109">
        <v>26475</v>
      </c>
      <c r="AH44" s="140"/>
      <c r="AI44" s="18">
        <f t="shared" si="19"/>
        <v>26475</v>
      </c>
      <c r="AJ44" s="54"/>
      <c r="AK44" s="114"/>
      <c r="AL44" s="110"/>
      <c r="AM44" s="111"/>
      <c r="AN44" s="1"/>
      <c r="AO44" s="1"/>
      <c r="AP44" s="1"/>
      <c r="AQ44" s="1"/>
      <c r="AR44" s="1"/>
      <c r="AS44" s="1"/>
      <c r="AT44" s="1"/>
      <c r="AU44" s="1"/>
      <c r="AV44" s="1"/>
      <c r="AW44" s="1"/>
      <c r="AX44" s="1"/>
      <c r="AY44" s="1"/>
      <c r="AZ44" s="1"/>
    </row>
    <row r="45" spans="1:52" x14ac:dyDescent="0.3">
      <c r="A45" s="173"/>
      <c r="B45" s="14">
        <v>0</v>
      </c>
      <c r="C45" s="14">
        <v>45</v>
      </c>
      <c r="D45" s="14">
        <v>2</v>
      </c>
      <c r="E45" s="176"/>
      <c r="F45" s="24" t="s">
        <v>104</v>
      </c>
      <c r="G45" s="25">
        <v>33324</v>
      </c>
      <c r="H45" s="26">
        <v>0.02</v>
      </c>
      <c r="I45" s="27">
        <v>33990</v>
      </c>
      <c r="J45" s="26">
        <v>0.02</v>
      </c>
      <c r="K45" s="28">
        <f t="shared" si="15"/>
        <v>34671</v>
      </c>
      <c r="L45" s="27">
        <v>34671</v>
      </c>
      <c r="M45" s="29">
        <v>0.03</v>
      </c>
      <c r="N45" s="27">
        <f t="shared" si="16"/>
        <v>35712</v>
      </c>
      <c r="O45" s="27">
        <v>35712</v>
      </c>
      <c r="P45" s="29">
        <v>2.5000000000000001E-2</v>
      </c>
      <c r="Q45" s="27">
        <f t="shared" si="17"/>
        <v>36606</v>
      </c>
      <c r="R45" s="27">
        <v>36606</v>
      </c>
      <c r="S45" s="29">
        <v>2.3E-2</v>
      </c>
      <c r="T45" s="27">
        <f t="shared" si="18"/>
        <v>37449</v>
      </c>
      <c r="U45" s="52">
        <v>37449</v>
      </c>
      <c r="V45" s="29">
        <v>0.03</v>
      </c>
      <c r="W45" s="27">
        <f t="shared" si="18"/>
        <v>38571</v>
      </c>
      <c r="X45" s="45">
        <v>38571</v>
      </c>
      <c r="Y45" s="29">
        <v>0.02</v>
      </c>
      <c r="Z45" s="27">
        <f t="shared" si="5"/>
        <v>39342</v>
      </c>
      <c r="AA45" s="30">
        <v>39342</v>
      </c>
      <c r="AB45" s="29">
        <v>0.03</v>
      </c>
      <c r="AC45" s="27">
        <f t="shared" si="20"/>
        <v>40521</v>
      </c>
      <c r="AD45" s="27">
        <v>40521</v>
      </c>
      <c r="AE45" s="135">
        <v>0.03</v>
      </c>
      <c r="AF45" s="27">
        <f t="shared" si="7"/>
        <v>41736</v>
      </c>
      <c r="AG45" s="27">
        <v>41736</v>
      </c>
      <c r="AH45" s="135"/>
      <c r="AI45" s="27">
        <f t="shared" si="19"/>
        <v>41736</v>
      </c>
      <c r="AJ45" s="47"/>
      <c r="AK45" s="114"/>
      <c r="AL45" s="110"/>
      <c r="AM45" s="112"/>
      <c r="AN45" s="1"/>
      <c r="AO45" s="1"/>
      <c r="AP45" s="1"/>
      <c r="AQ45" s="1"/>
      <c r="AR45" s="1"/>
      <c r="AS45" s="1"/>
      <c r="AT45" s="1"/>
      <c r="AU45" s="1"/>
      <c r="AV45" s="1"/>
      <c r="AW45" s="1"/>
      <c r="AX45" s="1"/>
      <c r="AY45" s="1"/>
      <c r="AZ45" s="1"/>
    </row>
    <row r="46" spans="1:52" x14ac:dyDescent="0.3">
      <c r="A46" s="173"/>
      <c r="B46" s="14">
        <v>0</v>
      </c>
      <c r="C46" s="14">
        <v>43</v>
      </c>
      <c r="D46" s="14">
        <v>1</v>
      </c>
      <c r="E46" s="177" t="s">
        <v>127</v>
      </c>
      <c r="F46" s="15" t="s">
        <v>7</v>
      </c>
      <c r="G46" s="33">
        <v>21135</v>
      </c>
      <c r="H46" s="17">
        <v>0.02</v>
      </c>
      <c r="I46" s="18">
        <v>21558</v>
      </c>
      <c r="J46" s="17">
        <v>0.02</v>
      </c>
      <c r="K46" s="19">
        <f t="shared" si="15"/>
        <v>21990</v>
      </c>
      <c r="L46" s="18">
        <v>21990</v>
      </c>
      <c r="M46" s="20">
        <v>0.03</v>
      </c>
      <c r="N46" s="18">
        <f t="shared" si="16"/>
        <v>22650</v>
      </c>
      <c r="O46" s="18">
        <v>22650</v>
      </c>
      <c r="P46" s="20">
        <v>2.5000000000000001E-2</v>
      </c>
      <c r="Q46" s="18">
        <f t="shared" si="17"/>
        <v>23217</v>
      </c>
      <c r="R46" s="18">
        <v>23217</v>
      </c>
      <c r="S46" s="20">
        <v>2.3E-2</v>
      </c>
      <c r="T46" s="18">
        <f t="shared" si="18"/>
        <v>23751</v>
      </c>
      <c r="U46" s="34">
        <v>23751</v>
      </c>
      <c r="V46" s="20">
        <v>0.03</v>
      </c>
      <c r="W46" s="18">
        <f t="shared" si="18"/>
        <v>24465</v>
      </c>
      <c r="X46" s="53">
        <v>24465</v>
      </c>
      <c r="Y46" s="20">
        <v>0.02</v>
      </c>
      <c r="Z46" s="18">
        <f t="shared" si="5"/>
        <v>24954</v>
      </c>
      <c r="AA46" s="34">
        <v>24954</v>
      </c>
      <c r="AB46" s="20">
        <v>0.03</v>
      </c>
      <c r="AC46" s="18">
        <f t="shared" si="20"/>
        <v>25704</v>
      </c>
      <c r="AD46" s="109">
        <v>25704</v>
      </c>
      <c r="AE46" s="140">
        <v>0.03</v>
      </c>
      <c r="AF46" s="18">
        <f t="shared" si="7"/>
        <v>26475</v>
      </c>
      <c r="AG46" s="109">
        <v>26475</v>
      </c>
      <c r="AH46" s="140"/>
      <c r="AI46" s="18">
        <f t="shared" si="19"/>
        <v>26475</v>
      </c>
      <c r="AJ46" s="54"/>
      <c r="AK46" s="114"/>
      <c r="AL46" s="110"/>
      <c r="AM46" s="111"/>
      <c r="AN46" s="1"/>
      <c r="AO46" s="1"/>
      <c r="AP46" s="1"/>
      <c r="AQ46" s="1"/>
      <c r="AR46" s="1"/>
      <c r="AS46" s="1"/>
      <c r="AT46" s="1"/>
      <c r="AU46" s="1"/>
      <c r="AV46" s="1"/>
      <c r="AW46" s="1"/>
      <c r="AX46" s="1"/>
      <c r="AY46" s="1"/>
      <c r="AZ46" s="1"/>
    </row>
    <row r="47" spans="1:52" x14ac:dyDescent="0.3">
      <c r="A47" s="173"/>
      <c r="B47" s="14">
        <v>0</v>
      </c>
      <c r="C47" s="14">
        <v>43</v>
      </c>
      <c r="D47" s="14">
        <v>2</v>
      </c>
      <c r="E47" s="176"/>
      <c r="F47" s="24" t="s">
        <v>104</v>
      </c>
      <c r="G47" s="25">
        <v>33324</v>
      </c>
      <c r="H47" s="26">
        <v>0.02</v>
      </c>
      <c r="I47" s="27">
        <v>33990</v>
      </c>
      <c r="J47" s="26">
        <v>0.02</v>
      </c>
      <c r="K47" s="28">
        <f t="shared" si="15"/>
        <v>34671</v>
      </c>
      <c r="L47" s="27">
        <v>34671</v>
      </c>
      <c r="M47" s="29">
        <v>0.03</v>
      </c>
      <c r="N47" s="27">
        <f t="shared" si="16"/>
        <v>35712</v>
      </c>
      <c r="O47" s="27">
        <v>35712</v>
      </c>
      <c r="P47" s="29">
        <v>2.5000000000000001E-2</v>
      </c>
      <c r="Q47" s="27">
        <f t="shared" si="17"/>
        <v>36606</v>
      </c>
      <c r="R47" s="27">
        <v>36606</v>
      </c>
      <c r="S47" s="29">
        <v>2.3E-2</v>
      </c>
      <c r="T47" s="27">
        <f t="shared" si="18"/>
        <v>37449</v>
      </c>
      <c r="U47" s="31">
        <v>37449</v>
      </c>
      <c r="V47" s="29">
        <v>0.03</v>
      </c>
      <c r="W47" s="27">
        <f t="shared" si="18"/>
        <v>38571</v>
      </c>
      <c r="X47" s="42">
        <v>38571</v>
      </c>
      <c r="Y47" s="29">
        <v>0.02</v>
      </c>
      <c r="Z47" s="27">
        <f t="shared" si="5"/>
        <v>39342</v>
      </c>
      <c r="AA47" s="31">
        <v>39342</v>
      </c>
      <c r="AB47" s="29">
        <v>0.03</v>
      </c>
      <c r="AC47" s="27">
        <f t="shared" si="20"/>
        <v>40521</v>
      </c>
      <c r="AD47" s="27">
        <v>40521</v>
      </c>
      <c r="AE47" s="135">
        <v>0.03</v>
      </c>
      <c r="AF47" s="31">
        <f t="shared" si="7"/>
        <v>41736</v>
      </c>
      <c r="AG47" s="27">
        <v>41736</v>
      </c>
      <c r="AH47" s="135"/>
      <c r="AI47" s="31">
        <f t="shared" si="19"/>
        <v>41736</v>
      </c>
      <c r="AJ47" s="55"/>
      <c r="AK47" s="114"/>
      <c r="AL47" s="110"/>
      <c r="AM47" s="112"/>
      <c r="AN47" s="1"/>
      <c r="AO47" s="1"/>
      <c r="AP47" s="1"/>
      <c r="AQ47" s="1"/>
      <c r="AR47" s="1"/>
      <c r="AS47" s="1"/>
      <c r="AT47" s="1"/>
      <c r="AU47" s="1"/>
      <c r="AV47" s="1"/>
      <c r="AW47" s="1"/>
      <c r="AX47" s="1"/>
      <c r="AY47" s="1"/>
      <c r="AZ47" s="1"/>
    </row>
    <row r="48" spans="1:52" x14ac:dyDescent="0.3">
      <c r="A48" s="173"/>
      <c r="B48" s="14">
        <v>0</v>
      </c>
      <c r="C48" s="14">
        <v>47</v>
      </c>
      <c r="D48" s="14">
        <v>1</v>
      </c>
      <c r="E48" s="155" t="s">
        <v>128</v>
      </c>
      <c r="F48" s="15" t="s">
        <v>7</v>
      </c>
      <c r="G48" s="33">
        <v>30000</v>
      </c>
      <c r="H48" s="17">
        <v>0.02</v>
      </c>
      <c r="I48" s="18">
        <v>30600</v>
      </c>
      <c r="J48" s="17">
        <v>0.03</v>
      </c>
      <c r="K48" s="56">
        <f t="shared" si="15"/>
        <v>31518</v>
      </c>
      <c r="L48" s="33">
        <v>23639</v>
      </c>
      <c r="M48" s="20">
        <v>0.25385999999999997</v>
      </c>
      <c r="N48" s="33">
        <f t="shared" si="16"/>
        <v>29640</v>
      </c>
      <c r="O48" s="33">
        <v>29640</v>
      </c>
      <c r="P48" s="20">
        <v>0.03</v>
      </c>
      <c r="Q48" s="33">
        <f t="shared" si="17"/>
        <v>30528</v>
      </c>
      <c r="R48" s="33">
        <v>30528</v>
      </c>
      <c r="S48" s="20">
        <v>0.01</v>
      </c>
      <c r="T48" s="33">
        <f t="shared" si="18"/>
        <v>30834</v>
      </c>
      <c r="U48" s="57">
        <v>30834</v>
      </c>
      <c r="V48" s="20">
        <v>0.03</v>
      </c>
      <c r="W48" s="33">
        <f t="shared" si="18"/>
        <v>31758</v>
      </c>
      <c r="X48" s="58">
        <v>31758</v>
      </c>
      <c r="Y48" s="20">
        <v>0.02</v>
      </c>
      <c r="Z48" s="33">
        <f t="shared" si="5"/>
        <v>32394</v>
      </c>
      <c r="AA48" s="57">
        <v>32394</v>
      </c>
      <c r="AB48" s="20">
        <v>0.03</v>
      </c>
      <c r="AC48" s="33">
        <f t="shared" si="20"/>
        <v>33366</v>
      </c>
      <c r="AD48" s="33">
        <v>33366</v>
      </c>
      <c r="AE48" s="133">
        <v>0.03</v>
      </c>
      <c r="AF48" s="18">
        <f t="shared" si="7"/>
        <v>34368</v>
      </c>
      <c r="AG48" s="33">
        <v>34368</v>
      </c>
      <c r="AH48" s="133"/>
      <c r="AI48" s="18">
        <f t="shared" si="19"/>
        <v>34368</v>
      </c>
      <c r="AJ48" s="46"/>
      <c r="AK48" s="114"/>
      <c r="AL48" s="110"/>
      <c r="AM48" s="111"/>
      <c r="AN48" s="60"/>
      <c r="AO48" s="60"/>
      <c r="AP48" s="60"/>
      <c r="AQ48" s="1"/>
      <c r="AR48" s="1"/>
      <c r="AS48" s="1"/>
      <c r="AT48" s="1"/>
      <c r="AU48" s="1"/>
      <c r="AV48" s="1"/>
      <c r="AW48" s="1"/>
      <c r="AX48" s="1"/>
      <c r="AY48" s="1"/>
      <c r="AZ48" s="1"/>
    </row>
    <row r="49" spans="1:52" x14ac:dyDescent="0.3">
      <c r="A49" s="174"/>
      <c r="B49" s="14">
        <v>0</v>
      </c>
      <c r="C49" s="14">
        <v>47</v>
      </c>
      <c r="D49" s="14">
        <v>2</v>
      </c>
      <c r="E49" s="156"/>
      <c r="F49" s="24" t="s">
        <v>104</v>
      </c>
      <c r="G49" s="25">
        <v>36000</v>
      </c>
      <c r="H49" s="26">
        <v>0.02</v>
      </c>
      <c r="I49" s="27">
        <v>36720</v>
      </c>
      <c r="J49" s="26">
        <v>0.03</v>
      </c>
      <c r="K49" s="61">
        <f t="shared" si="15"/>
        <v>37821</v>
      </c>
      <c r="L49" s="25">
        <v>28366</v>
      </c>
      <c r="M49" s="29">
        <v>0.25390000000000001</v>
      </c>
      <c r="N49" s="25">
        <f t="shared" si="16"/>
        <v>35568</v>
      </c>
      <c r="O49" s="25">
        <v>35568</v>
      </c>
      <c r="P49" s="29">
        <v>0.03</v>
      </c>
      <c r="Q49" s="25">
        <f t="shared" si="17"/>
        <v>36636</v>
      </c>
      <c r="R49" s="25">
        <v>36636</v>
      </c>
      <c r="S49" s="29">
        <v>0.01</v>
      </c>
      <c r="T49" s="25">
        <f t="shared" si="18"/>
        <v>37002</v>
      </c>
      <c r="U49" s="62">
        <v>37002</v>
      </c>
      <c r="V49" s="29">
        <v>0.03</v>
      </c>
      <c r="W49" s="25">
        <f t="shared" si="18"/>
        <v>38112</v>
      </c>
      <c r="X49" s="63">
        <v>38112</v>
      </c>
      <c r="Y49" s="64">
        <v>3.2300000000000002E-2</v>
      </c>
      <c r="Z49" s="25">
        <f t="shared" si="5"/>
        <v>39342</v>
      </c>
      <c r="AA49" s="62">
        <v>39342</v>
      </c>
      <c r="AB49" s="64">
        <v>4.2000000000000003E-2</v>
      </c>
      <c r="AC49" s="25">
        <f t="shared" si="20"/>
        <v>40995</v>
      </c>
      <c r="AD49" s="25">
        <v>40995</v>
      </c>
      <c r="AE49" s="141">
        <v>0.03</v>
      </c>
      <c r="AF49" s="27">
        <f t="shared" si="7"/>
        <v>42225</v>
      </c>
      <c r="AG49" s="25">
        <v>42225</v>
      </c>
      <c r="AH49" s="141"/>
      <c r="AI49" s="27">
        <f t="shared" si="19"/>
        <v>42225</v>
      </c>
      <c r="AJ49" s="47"/>
      <c r="AK49" s="114"/>
      <c r="AL49" s="110"/>
      <c r="AM49" s="112"/>
      <c r="AN49" s="1"/>
      <c r="AO49" s="1"/>
      <c r="AP49" s="1"/>
      <c r="AQ49" s="1"/>
      <c r="AR49" s="1"/>
      <c r="AS49" s="1"/>
      <c r="AT49" s="1"/>
      <c r="AU49" s="1"/>
      <c r="AV49" s="1"/>
      <c r="AW49" s="1"/>
      <c r="AX49" s="1"/>
      <c r="AY49" s="1"/>
      <c r="AZ49" s="1"/>
    </row>
    <row r="50" spans="1:52" x14ac:dyDescent="0.3">
      <c r="A50" s="172" t="s">
        <v>129</v>
      </c>
      <c r="B50" s="14">
        <v>0</v>
      </c>
      <c r="C50" s="14">
        <v>30</v>
      </c>
      <c r="D50" s="14">
        <v>1</v>
      </c>
      <c r="E50" s="155" t="s">
        <v>30</v>
      </c>
      <c r="F50" s="15" t="s">
        <v>7</v>
      </c>
      <c r="G50" s="33">
        <v>15594</v>
      </c>
      <c r="H50" s="17">
        <v>0</v>
      </c>
      <c r="I50" s="18">
        <v>15594</v>
      </c>
      <c r="J50" s="17">
        <v>0.02</v>
      </c>
      <c r="K50" s="19">
        <f t="shared" si="15"/>
        <v>15906</v>
      </c>
      <c r="L50" s="18">
        <v>15906</v>
      </c>
      <c r="M50" s="20">
        <f>M11</f>
        <v>2.4E-2</v>
      </c>
      <c r="N50" s="18">
        <f t="shared" si="16"/>
        <v>16287</v>
      </c>
      <c r="O50" s="18">
        <v>16287</v>
      </c>
      <c r="P50" s="20">
        <v>2.5000000000000001E-2</v>
      </c>
      <c r="Q50" s="18">
        <f t="shared" si="17"/>
        <v>16695</v>
      </c>
      <c r="R50" s="18">
        <v>16695</v>
      </c>
      <c r="S50" s="20">
        <v>0.02</v>
      </c>
      <c r="T50" s="18">
        <f t="shared" si="18"/>
        <v>17028</v>
      </c>
      <c r="U50" s="21">
        <v>17028</v>
      </c>
      <c r="V50" s="20">
        <v>2.4E-2</v>
      </c>
      <c r="W50" s="18">
        <f t="shared" si="18"/>
        <v>17436</v>
      </c>
      <c r="X50" s="40">
        <v>17436</v>
      </c>
      <c r="Y50" s="20">
        <v>0.03</v>
      </c>
      <c r="Z50" s="18">
        <f t="shared" si="5"/>
        <v>17958</v>
      </c>
      <c r="AA50" s="21">
        <v>17958</v>
      </c>
      <c r="AB50" s="20">
        <v>0.03</v>
      </c>
      <c r="AC50" s="18">
        <f t="shared" si="20"/>
        <v>18498</v>
      </c>
      <c r="AD50" s="18">
        <v>18498</v>
      </c>
      <c r="AE50" s="131">
        <v>3.3000000000000002E-2</v>
      </c>
      <c r="AF50" s="18">
        <f t="shared" si="7"/>
        <v>19107</v>
      </c>
      <c r="AG50" s="18">
        <v>19107</v>
      </c>
      <c r="AH50" s="131"/>
      <c r="AI50" s="18">
        <f t="shared" si="19"/>
        <v>19107</v>
      </c>
      <c r="AJ50" s="46"/>
      <c r="AK50" s="114"/>
      <c r="AL50" s="110"/>
      <c r="AM50" s="111"/>
      <c r="AN50" s="1"/>
      <c r="AO50" s="1"/>
      <c r="AP50" s="1"/>
      <c r="AQ50" s="1"/>
      <c r="AR50" s="1"/>
      <c r="AS50" s="1"/>
      <c r="AT50" s="1"/>
      <c r="AU50" s="1"/>
      <c r="AV50" s="1"/>
      <c r="AW50" s="65"/>
      <c r="AX50" s="1"/>
      <c r="AY50" s="1"/>
      <c r="AZ50" s="1"/>
    </row>
    <row r="51" spans="1:52" x14ac:dyDescent="0.3">
      <c r="A51" s="173"/>
      <c r="B51" s="14">
        <v>0</v>
      </c>
      <c r="C51" s="14">
        <v>30</v>
      </c>
      <c r="D51" s="14">
        <v>2</v>
      </c>
      <c r="E51" s="176"/>
      <c r="F51" s="24" t="s">
        <v>104</v>
      </c>
      <c r="G51" s="25">
        <v>27837</v>
      </c>
      <c r="H51" s="26">
        <v>0</v>
      </c>
      <c r="I51" s="27">
        <v>27837</v>
      </c>
      <c r="J51" s="26">
        <v>0.02</v>
      </c>
      <c r="K51" s="28">
        <f t="shared" si="15"/>
        <v>28395</v>
      </c>
      <c r="L51" s="27">
        <v>28395</v>
      </c>
      <c r="M51" s="29">
        <f>M12</f>
        <v>2.4E-2</v>
      </c>
      <c r="N51" s="27">
        <f t="shared" si="16"/>
        <v>29076</v>
      </c>
      <c r="O51" s="27">
        <v>29076</v>
      </c>
      <c r="P51" s="29">
        <v>2.5000000000000001E-2</v>
      </c>
      <c r="Q51" s="27">
        <f t="shared" si="17"/>
        <v>29802</v>
      </c>
      <c r="R51" s="27">
        <v>29802</v>
      </c>
      <c r="S51" s="29">
        <v>0.02</v>
      </c>
      <c r="T51" s="27">
        <f t="shared" si="18"/>
        <v>30399</v>
      </c>
      <c r="U51" s="31">
        <v>30399</v>
      </c>
      <c r="V51" s="29">
        <v>2.4E-2</v>
      </c>
      <c r="W51" s="27">
        <f t="shared" si="18"/>
        <v>31128</v>
      </c>
      <c r="X51" s="42">
        <v>31128</v>
      </c>
      <c r="Y51" s="29">
        <v>0.03</v>
      </c>
      <c r="Z51" s="27">
        <f t="shared" si="5"/>
        <v>32061</v>
      </c>
      <c r="AA51" s="31">
        <v>32061</v>
      </c>
      <c r="AB51" s="29">
        <v>0.03</v>
      </c>
      <c r="AC51" s="27">
        <f t="shared" si="20"/>
        <v>33024</v>
      </c>
      <c r="AD51" s="27">
        <v>33024</v>
      </c>
      <c r="AE51" s="132">
        <v>3.3000000000000002E-2</v>
      </c>
      <c r="AF51" s="31">
        <f t="shared" si="7"/>
        <v>34113</v>
      </c>
      <c r="AG51" s="27">
        <v>34113</v>
      </c>
      <c r="AH51" s="132"/>
      <c r="AI51" s="31">
        <f t="shared" si="19"/>
        <v>34113</v>
      </c>
      <c r="AJ51" s="55"/>
      <c r="AK51" s="114"/>
      <c r="AL51" s="110"/>
      <c r="AM51" s="112"/>
      <c r="AN51" s="1"/>
      <c r="AO51" s="1"/>
      <c r="AP51" s="1"/>
      <c r="AQ51" s="1"/>
      <c r="AR51" s="1"/>
      <c r="AS51" s="1"/>
      <c r="AT51" s="1"/>
      <c r="AU51" s="1"/>
      <c r="AV51" s="1"/>
      <c r="AW51" s="1"/>
      <c r="AX51" s="1"/>
      <c r="AY51" s="1"/>
      <c r="AZ51" s="1"/>
    </row>
    <row r="52" spans="1:52" x14ac:dyDescent="0.3">
      <c r="A52" s="173"/>
      <c r="B52" s="14">
        <v>0</v>
      </c>
      <c r="C52" s="14">
        <v>33</v>
      </c>
      <c r="D52" s="14">
        <v>1</v>
      </c>
      <c r="E52" s="155" t="s">
        <v>130</v>
      </c>
      <c r="F52" s="15" t="s">
        <v>7</v>
      </c>
      <c r="G52" s="33">
        <v>16764</v>
      </c>
      <c r="H52" s="17">
        <v>0.04</v>
      </c>
      <c r="I52" s="18">
        <v>17436</v>
      </c>
      <c r="J52" s="17">
        <v>0.04</v>
      </c>
      <c r="K52" s="19">
        <f t="shared" si="15"/>
        <v>18132</v>
      </c>
      <c r="L52" s="18">
        <v>18132</v>
      </c>
      <c r="M52" s="20">
        <v>2.4E-2</v>
      </c>
      <c r="N52" s="33">
        <f t="shared" si="16"/>
        <v>18567</v>
      </c>
      <c r="O52" s="18">
        <v>18567</v>
      </c>
      <c r="P52" s="20">
        <v>0</v>
      </c>
      <c r="Q52" s="33">
        <f t="shared" si="17"/>
        <v>18567</v>
      </c>
      <c r="R52" s="18">
        <v>18567</v>
      </c>
      <c r="S52" s="20">
        <v>0</v>
      </c>
      <c r="T52" s="33">
        <f t="shared" si="18"/>
        <v>18567</v>
      </c>
      <c r="U52" s="57">
        <v>18567</v>
      </c>
      <c r="V52" s="20">
        <v>0</v>
      </c>
      <c r="W52" s="33">
        <f t="shared" si="18"/>
        <v>18567</v>
      </c>
      <c r="X52" s="58">
        <v>18567</v>
      </c>
      <c r="Y52" s="20">
        <v>0</v>
      </c>
      <c r="Z52" s="33">
        <f>IF(Y52=0,X52,ROUND(X52*(1+Y52)/3,0)*3)</f>
        <v>18567</v>
      </c>
      <c r="AA52" s="57">
        <v>18567</v>
      </c>
      <c r="AB52" s="20">
        <v>0.03</v>
      </c>
      <c r="AC52" s="33">
        <f>IF(AB52=0,AA52,ROUND(AA52*(1+AB52)/3,0)*3)</f>
        <v>19125</v>
      </c>
      <c r="AD52" s="33">
        <v>19125</v>
      </c>
      <c r="AE52" s="133">
        <v>3.3000000000000002E-2</v>
      </c>
      <c r="AF52" s="18">
        <f t="shared" si="7"/>
        <v>19755</v>
      </c>
      <c r="AG52" s="33">
        <v>19755</v>
      </c>
      <c r="AH52" s="133"/>
      <c r="AI52" s="18">
        <f t="shared" si="19"/>
        <v>19755</v>
      </c>
      <c r="AJ52" s="46"/>
      <c r="AK52" s="114"/>
      <c r="AL52" s="110"/>
      <c r="AM52" s="111"/>
      <c r="AN52" s="1"/>
      <c r="AO52" s="1"/>
      <c r="AP52" s="1"/>
      <c r="AQ52" s="1"/>
      <c r="AR52" s="1"/>
      <c r="AS52" s="1"/>
      <c r="AT52" s="1"/>
      <c r="AU52" s="1"/>
      <c r="AV52" s="1"/>
      <c r="AW52" s="1"/>
      <c r="AX52" s="1"/>
      <c r="AY52" s="1"/>
      <c r="AZ52" s="1"/>
    </row>
    <row r="53" spans="1:52" x14ac:dyDescent="0.3">
      <c r="A53" s="174"/>
      <c r="B53" s="14">
        <v>0</v>
      </c>
      <c r="C53" s="14">
        <v>33</v>
      </c>
      <c r="D53" s="14">
        <v>2</v>
      </c>
      <c r="E53" s="176"/>
      <c r="F53" s="24" t="s">
        <v>104</v>
      </c>
      <c r="G53" s="25">
        <v>29925</v>
      </c>
      <c r="H53" s="26">
        <v>0.04</v>
      </c>
      <c r="I53" s="27">
        <v>31122</v>
      </c>
      <c r="J53" s="26">
        <v>0.04</v>
      </c>
      <c r="K53" s="28">
        <f t="shared" si="15"/>
        <v>32367</v>
      </c>
      <c r="L53" s="27">
        <v>32367</v>
      </c>
      <c r="M53" s="29">
        <v>0</v>
      </c>
      <c r="N53" s="25">
        <f t="shared" si="16"/>
        <v>32367</v>
      </c>
      <c r="O53" s="27">
        <v>32367</v>
      </c>
      <c r="P53" s="29">
        <v>0</v>
      </c>
      <c r="Q53" s="25">
        <f t="shared" si="17"/>
        <v>32367</v>
      </c>
      <c r="R53" s="27">
        <v>32367</v>
      </c>
      <c r="S53" s="29">
        <v>0</v>
      </c>
      <c r="T53" s="25">
        <f t="shared" si="18"/>
        <v>32367</v>
      </c>
      <c r="U53" s="62">
        <v>32367</v>
      </c>
      <c r="V53" s="29">
        <v>0</v>
      </c>
      <c r="W53" s="25">
        <f t="shared" si="18"/>
        <v>32367</v>
      </c>
      <c r="X53" s="63">
        <v>32367</v>
      </c>
      <c r="Y53" s="29">
        <v>0</v>
      </c>
      <c r="Z53" s="25">
        <f>IF(Y53=0,X53,ROUND(X53*(1+Y53)/3,0)*3)</f>
        <v>32367</v>
      </c>
      <c r="AA53" s="62">
        <v>32367</v>
      </c>
      <c r="AB53" s="29">
        <v>0.03</v>
      </c>
      <c r="AC53" s="25">
        <f>IF(AB53=0,AA53,ROUND(AA53*(1+AB53)/3,0)*3)</f>
        <v>33339</v>
      </c>
      <c r="AD53" s="25">
        <v>33339</v>
      </c>
      <c r="AE53" s="134">
        <v>3.3000000000000002E-2</v>
      </c>
      <c r="AF53" s="27">
        <f t="shared" si="7"/>
        <v>34440</v>
      </c>
      <c r="AG53" s="25">
        <v>34440</v>
      </c>
      <c r="AH53" s="134"/>
      <c r="AI53" s="27">
        <f t="shared" si="19"/>
        <v>34440</v>
      </c>
      <c r="AJ53" s="47"/>
      <c r="AK53" s="114"/>
      <c r="AL53" s="110"/>
      <c r="AM53" s="112"/>
      <c r="AN53" s="1"/>
      <c r="AO53" s="1"/>
      <c r="AP53" s="1"/>
      <c r="AQ53" s="1"/>
      <c r="AR53" s="1"/>
      <c r="AS53" s="1"/>
      <c r="AT53" s="1"/>
      <c r="AU53" s="1"/>
      <c r="AV53" s="1"/>
      <c r="AW53" s="1"/>
      <c r="AX53" s="1"/>
      <c r="AY53" s="1"/>
      <c r="AZ53" s="1"/>
    </row>
    <row r="54" spans="1:52" x14ac:dyDescent="0.3">
      <c r="A54" s="172" t="s">
        <v>131</v>
      </c>
      <c r="B54" s="14">
        <v>0</v>
      </c>
      <c r="C54" s="14">
        <v>23</v>
      </c>
      <c r="D54" s="14">
        <v>1</v>
      </c>
      <c r="E54" s="177" t="s">
        <v>132</v>
      </c>
      <c r="F54" s="15" t="s">
        <v>7</v>
      </c>
      <c r="G54" s="33">
        <v>20409</v>
      </c>
      <c r="H54" s="17">
        <v>0.05</v>
      </c>
      <c r="I54" s="18">
        <v>21429</v>
      </c>
      <c r="J54" s="17">
        <v>0.1</v>
      </c>
      <c r="K54" s="19">
        <f t="shared" si="15"/>
        <v>23571</v>
      </c>
      <c r="L54" s="18">
        <v>23571</v>
      </c>
      <c r="M54" s="20">
        <v>0.03</v>
      </c>
      <c r="N54" s="18">
        <f t="shared" si="16"/>
        <v>24279</v>
      </c>
      <c r="O54" s="18">
        <v>24279</v>
      </c>
      <c r="P54" s="20">
        <v>2.5000000000000001E-2</v>
      </c>
      <c r="Q54" s="18">
        <f t="shared" si="17"/>
        <v>24885</v>
      </c>
      <c r="R54" s="18">
        <v>24885</v>
      </c>
      <c r="S54" s="20">
        <v>1.4999999999999999E-2</v>
      </c>
      <c r="T54" s="18">
        <f>IF(S54=0,R54,ROUND(R54*(1+S54)/3,0)*3)</f>
        <v>25257</v>
      </c>
      <c r="U54" s="21">
        <v>25257</v>
      </c>
      <c r="V54" s="20">
        <v>2.5000000000000001E-2</v>
      </c>
      <c r="W54" s="18">
        <f>IF(V54=0,U54,ROUND(U54*(1+V54)/3,0)*3)</f>
        <v>25887</v>
      </c>
      <c r="X54" s="43">
        <v>25887</v>
      </c>
      <c r="Y54" s="66">
        <v>0.04</v>
      </c>
      <c r="Z54" s="18">
        <f>IF(Y54=0,X54,ROUND(X54*(1+Y54)/3,0)*3)</f>
        <v>26922</v>
      </c>
      <c r="AA54" s="22">
        <v>26922</v>
      </c>
      <c r="AB54" s="66">
        <v>3.5000000000000003E-2</v>
      </c>
      <c r="AC54" s="18">
        <f>IF(AB54=0,AA54,ROUND(AA54*(1+AB54)/3,0)*3)</f>
        <v>27864</v>
      </c>
      <c r="AD54" s="18">
        <v>27864</v>
      </c>
      <c r="AE54" s="131">
        <v>0.01</v>
      </c>
      <c r="AF54" s="18">
        <f t="shared" si="7"/>
        <v>28143</v>
      </c>
      <c r="AG54" s="18">
        <v>28143</v>
      </c>
      <c r="AH54" s="131"/>
      <c r="AI54" s="18">
        <f t="shared" si="19"/>
        <v>28143</v>
      </c>
      <c r="AJ54" s="46"/>
      <c r="AK54" s="114"/>
      <c r="AL54" s="110"/>
      <c r="AM54" s="111"/>
      <c r="AN54" s="1"/>
      <c r="AO54" s="1"/>
      <c r="AP54" s="1"/>
      <c r="AQ54" s="1"/>
      <c r="AR54" s="1"/>
      <c r="AS54" s="1"/>
      <c r="AT54" s="1"/>
      <c r="AU54" s="1"/>
      <c r="AV54" s="1"/>
      <c r="AW54" s="1"/>
      <c r="AX54" s="1"/>
      <c r="AY54" s="1"/>
      <c r="AZ54" s="1"/>
    </row>
    <row r="55" spans="1:52" x14ac:dyDescent="0.3">
      <c r="A55" s="173"/>
      <c r="B55" s="14">
        <v>0</v>
      </c>
      <c r="C55" s="14">
        <v>23</v>
      </c>
      <c r="D55" s="14">
        <v>2</v>
      </c>
      <c r="E55" s="176"/>
      <c r="F55" s="24" t="s">
        <v>104</v>
      </c>
      <c r="G55" s="25">
        <v>36633</v>
      </c>
      <c r="H55" s="26">
        <v>0.05</v>
      </c>
      <c r="I55" s="27">
        <v>38466</v>
      </c>
      <c r="J55" s="26">
        <v>0.05</v>
      </c>
      <c r="K55" s="28">
        <f t="shared" si="15"/>
        <v>40389</v>
      </c>
      <c r="L55" s="27">
        <v>40389</v>
      </c>
      <c r="M55" s="29">
        <v>0.03</v>
      </c>
      <c r="N55" s="27">
        <f t="shared" si="16"/>
        <v>41601</v>
      </c>
      <c r="O55" s="27">
        <v>41601</v>
      </c>
      <c r="P55" s="29">
        <v>2.5000000000000001E-2</v>
      </c>
      <c r="Q55" s="27">
        <f t="shared" si="17"/>
        <v>42642</v>
      </c>
      <c r="R55" s="27">
        <v>42642</v>
      </c>
      <c r="S55" s="29">
        <v>1.4999999999999999E-2</v>
      </c>
      <c r="T55" s="27">
        <f t="shared" si="18"/>
        <v>43281</v>
      </c>
      <c r="U55" s="31">
        <v>43281</v>
      </c>
      <c r="V55" s="29">
        <v>2.5000000000000001E-2</v>
      </c>
      <c r="W55" s="27">
        <f t="shared" si="18"/>
        <v>44364</v>
      </c>
      <c r="X55" s="42">
        <v>44364</v>
      </c>
      <c r="Y55" s="67">
        <v>0.04</v>
      </c>
      <c r="Z55" s="27">
        <f>IF(Y55=0,X55,ROUND(X55*(1+Y55)/3,0)*3)</f>
        <v>46140</v>
      </c>
      <c r="AA55" s="31">
        <v>46140</v>
      </c>
      <c r="AB55" s="67">
        <v>3.5000000000000003E-2</v>
      </c>
      <c r="AC55" s="27">
        <f>IF(AB55=0,AA55,ROUND(AA55*(1+AB55)/3,0)*3)</f>
        <v>47754</v>
      </c>
      <c r="AD55" s="27">
        <v>47754</v>
      </c>
      <c r="AE55" s="135">
        <v>0.01</v>
      </c>
      <c r="AF55" s="31">
        <f t="shared" si="7"/>
        <v>48231</v>
      </c>
      <c r="AG55" s="27">
        <v>48231</v>
      </c>
      <c r="AH55" s="135"/>
      <c r="AI55" s="31">
        <f t="shared" si="19"/>
        <v>48231</v>
      </c>
      <c r="AJ55" s="55"/>
      <c r="AK55" s="114"/>
      <c r="AL55" s="110"/>
      <c r="AM55" s="112"/>
      <c r="AN55" s="1"/>
      <c r="AO55" s="1"/>
      <c r="AP55" s="1"/>
      <c r="AQ55" s="1"/>
      <c r="AR55" s="1"/>
      <c r="AS55" s="1"/>
      <c r="AT55" s="1"/>
      <c r="AU55" s="1"/>
      <c r="AV55" s="1"/>
      <c r="AW55" s="1"/>
      <c r="AX55" s="1"/>
      <c r="AY55" s="1"/>
      <c r="AZ55" s="1"/>
    </row>
    <row r="56" spans="1:52" x14ac:dyDescent="0.3">
      <c r="A56" s="172" t="s">
        <v>133</v>
      </c>
      <c r="B56" s="14">
        <v>0</v>
      </c>
      <c r="C56" s="14">
        <v>52</v>
      </c>
      <c r="D56" s="14">
        <v>1</v>
      </c>
      <c r="E56" s="155" t="s">
        <v>134</v>
      </c>
      <c r="F56" s="15" t="s">
        <v>7</v>
      </c>
      <c r="G56" s="33">
        <v>31335</v>
      </c>
      <c r="H56" s="17">
        <v>0.03</v>
      </c>
      <c r="I56" s="18">
        <v>32274</v>
      </c>
      <c r="J56" s="17">
        <v>0.03</v>
      </c>
      <c r="K56" s="19">
        <f t="shared" si="15"/>
        <v>33243</v>
      </c>
      <c r="L56" s="18">
        <v>33243</v>
      </c>
      <c r="M56" s="20">
        <v>0.03</v>
      </c>
      <c r="N56" s="18">
        <f t="shared" si="16"/>
        <v>34239</v>
      </c>
      <c r="O56" s="18">
        <v>34239</v>
      </c>
      <c r="P56" s="20">
        <v>0.04</v>
      </c>
      <c r="Q56" s="18">
        <f t="shared" si="17"/>
        <v>35610</v>
      </c>
      <c r="R56" s="18">
        <v>35610</v>
      </c>
      <c r="S56" s="20">
        <v>0</v>
      </c>
      <c r="T56" s="18">
        <f t="shared" si="18"/>
        <v>35610</v>
      </c>
      <c r="U56" s="22">
        <v>35610</v>
      </c>
      <c r="V56" s="20">
        <v>0.05</v>
      </c>
      <c r="W56" s="18">
        <f t="shared" si="18"/>
        <v>37392</v>
      </c>
      <c r="X56" s="43">
        <v>37392</v>
      </c>
      <c r="Y56" s="20">
        <v>0.04</v>
      </c>
      <c r="Z56" s="18">
        <f t="shared" si="5"/>
        <v>38889</v>
      </c>
      <c r="AA56" s="22">
        <v>38889</v>
      </c>
      <c r="AB56" s="20">
        <v>0.03</v>
      </c>
      <c r="AC56" s="18">
        <f t="shared" ref="AC56:AC91" si="21">IF(AB56=0,AA56,ROUND(AA56*(1+AB56)/3,0)*3)</f>
        <v>40056</v>
      </c>
      <c r="AD56" s="18">
        <v>40056</v>
      </c>
      <c r="AE56" s="131">
        <v>0.03</v>
      </c>
      <c r="AF56" s="18">
        <f t="shared" si="7"/>
        <v>41259</v>
      </c>
      <c r="AG56" s="18">
        <v>41259</v>
      </c>
      <c r="AH56" s="131"/>
      <c r="AI56" s="18">
        <f t="shared" si="19"/>
        <v>41259</v>
      </c>
      <c r="AJ56" s="46"/>
      <c r="AK56" s="114"/>
      <c r="AL56" s="110"/>
      <c r="AM56" s="111"/>
      <c r="AN56" s="1"/>
      <c r="AO56" s="1"/>
      <c r="AP56" s="1"/>
      <c r="AQ56" s="1"/>
      <c r="AR56" s="1"/>
      <c r="AS56" s="1"/>
      <c r="AT56" s="1"/>
      <c r="AU56" s="1"/>
      <c r="AV56" s="1"/>
      <c r="AW56" s="1"/>
      <c r="AX56" s="1"/>
      <c r="AY56" s="1"/>
      <c r="AZ56" s="1"/>
    </row>
    <row r="57" spans="1:52" x14ac:dyDescent="0.3">
      <c r="A57" s="173"/>
      <c r="B57" s="14">
        <v>0</v>
      </c>
      <c r="C57" s="14">
        <v>52</v>
      </c>
      <c r="D57" s="14">
        <v>2</v>
      </c>
      <c r="E57" s="176"/>
      <c r="F57" s="24" t="s">
        <v>104</v>
      </c>
      <c r="G57" s="25">
        <v>46155</v>
      </c>
      <c r="H57" s="26">
        <v>0.03</v>
      </c>
      <c r="I57" s="27">
        <v>47541</v>
      </c>
      <c r="J57" s="26">
        <v>0.03</v>
      </c>
      <c r="K57" s="28">
        <f t="shared" si="15"/>
        <v>48966</v>
      </c>
      <c r="L57" s="27">
        <v>48966</v>
      </c>
      <c r="M57" s="29">
        <v>0.03</v>
      </c>
      <c r="N57" s="27">
        <f t="shared" si="16"/>
        <v>50436</v>
      </c>
      <c r="O57" s="27">
        <v>50436</v>
      </c>
      <c r="P57" s="29">
        <v>0.04</v>
      </c>
      <c r="Q57" s="27">
        <f t="shared" si="17"/>
        <v>52452</v>
      </c>
      <c r="R57" s="27">
        <v>52452</v>
      </c>
      <c r="S57" s="29">
        <v>0</v>
      </c>
      <c r="T57" s="27">
        <f t="shared" si="18"/>
        <v>52452</v>
      </c>
      <c r="U57" s="30">
        <v>52452</v>
      </c>
      <c r="V57" s="29">
        <v>0.05</v>
      </c>
      <c r="W57" s="27">
        <f t="shared" si="18"/>
        <v>55074</v>
      </c>
      <c r="X57" s="45">
        <v>55074</v>
      </c>
      <c r="Y57" s="29">
        <v>0.03</v>
      </c>
      <c r="Z57" s="27">
        <f t="shared" si="5"/>
        <v>56727</v>
      </c>
      <c r="AA57" s="30">
        <v>56727</v>
      </c>
      <c r="AB57" s="29">
        <v>0</v>
      </c>
      <c r="AC57" s="27">
        <f t="shared" si="21"/>
        <v>56727</v>
      </c>
      <c r="AD57" s="27">
        <v>56727</v>
      </c>
      <c r="AE57" s="135">
        <v>0.03</v>
      </c>
      <c r="AF57" s="27">
        <f t="shared" si="7"/>
        <v>58428</v>
      </c>
      <c r="AG57" s="27">
        <v>58428</v>
      </c>
      <c r="AH57" s="135"/>
      <c r="AI57" s="27">
        <f t="shared" si="19"/>
        <v>58428</v>
      </c>
      <c r="AJ57" s="47"/>
      <c r="AK57" s="114"/>
      <c r="AL57" s="110"/>
      <c r="AM57" s="112"/>
      <c r="AN57" s="1"/>
      <c r="AO57" s="1"/>
      <c r="AP57" s="1"/>
      <c r="AQ57" s="1"/>
      <c r="AR57" s="1"/>
      <c r="AS57" s="1"/>
      <c r="AT57" s="1"/>
      <c r="AU57" s="1"/>
      <c r="AV57" s="1"/>
      <c r="AW57" s="1"/>
      <c r="AX57" s="1"/>
      <c r="AY57" s="1"/>
      <c r="AZ57" s="1"/>
    </row>
    <row r="58" spans="1:52" x14ac:dyDescent="0.3">
      <c r="A58" s="173"/>
      <c r="B58" s="14">
        <v>0</v>
      </c>
      <c r="C58" s="14">
        <v>53</v>
      </c>
      <c r="D58" s="14">
        <v>1</v>
      </c>
      <c r="E58" s="155" t="s">
        <v>135</v>
      </c>
      <c r="F58" s="15" t="s">
        <v>7</v>
      </c>
      <c r="G58" s="33">
        <v>30129</v>
      </c>
      <c r="H58" s="17">
        <v>0.04</v>
      </c>
      <c r="I58" s="18">
        <v>31335</v>
      </c>
      <c r="J58" s="17">
        <v>0.03</v>
      </c>
      <c r="K58" s="19">
        <f t="shared" si="15"/>
        <v>32274</v>
      </c>
      <c r="L58" s="18">
        <v>32274</v>
      </c>
      <c r="M58" s="20">
        <v>0.03</v>
      </c>
      <c r="N58" s="18">
        <f t="shared" si="16"/>
        <v>33243</v>
      </c>
      <c r="O58" s="18">
        <v>33243</v>
      </c>
      <c r="P58" s="20">
        <v>0.03</v>
      </c>
      <c r="Q58" s="18">
        <f t="shared" si="17"/>
        <v>34239</v>
      </c>
      <c r="R58" s="18">
        <v>34239</v>
      </c>
      <c r="S58" s="20">
        <v>0.04</v>
      </c>
      <c r="T58" s="18">
        <f t="shared" si="18"/>
        <v>35610</v>
      </c>
      <c r="U58" s="22">
        <v>35610</v>
      </c>
      <c r="V58" s="20">
        <v>0</v>
      </c>
      <c r="W58" s="18">
        <f t="shared" si="18"/>
        <v>35610</v>
      </c>
      <c r="X58" s="43">
        <v>35610</v>
      </c>
      <c r="Y58" s="20">
        <v>0.05</v>
      </c>
      <c r="Z58" s="18">
        <f t="shared" si="5"/>
        <v>37392</v>
      </c>
      <c r="AA58" s="22">
        <v>37392</v>
      </c>
      <c r="AB58" s="20">
        <v>0.04</v>
      </c>
      <c r="AC58" s="18">
        <f t="shared" si="21"/>
        <v>38889</v>
      </c>
      <c r="AD58" s="18">
        <v>38889</v>
      </c>
      <c r="AE58" s="131">
        <v>0.03</v>
      </c>
      <c r="AF58" s="18">
        <f t="shared" si="7"/>
        <v>40056</v>
      </c>
      <c r="AG58" s="18">
        <v>40056</v>
      </c>
      <c r="AH58" s="131"/>
      <c r="AI58" s="18">
        <f t="shared" si="19"/>
        <v>40056</v>
      </c>
      <c r="AJ58" s="46"/>
      <c r="AK58" s="114"/>
      <c r="AL58" s="110"/>
      <c r="AM58" s="111"/>
      <c r="AN58" s="1"/>
      <c r="AO58" s="1"/>
      <c r="AP58" s="1"/>
      <c r="AQ58" s="1"/>
      <c r="AR58" s="1"/>
      <c r="AS58" s="1"/>
      <c r="AT58" s="1"/>
      <c r="AU58" s="1"/>
      <c r="AV58" s="1"/>
      <c r="AW58" s="1"/>
      <c r="AX58" s="1"/>
      <c r="AY58" s="1"/>
      <c r="AZ58" s="1"/>
    </row>
    <row r="59" spans="1:52" x14ac:dyDescent="0.3">
      <c r="A59" s="174"/>
      <c r="B59" s="14">
        <v>0</v>
      </c>
      <c r="C59" s="14">
        <v>53</v>
      </c>
      <c r="D59" s="14">
        <v>2</v>
      </c>
      <c r="E59" s="176"/>
      <c r="F59" s="24" t="s">
        <v>104</v>
      </c>
      <c r="G59" s="25">
        <v>44379</v>
      </c>
      <c r="H59" s="26">
        <v>0.04</v>
      </c>
      <c r="I59" s="27">
        <v>46155</v>
      </c>
      <c r="J59" s="26">
        <v>0.03</v>
      </c>
      <c r="K59" s="28">
        <f t="shared" si="15"/>
        <v>47541</v>
      </c>
      <c r="L59" s="27">
        <v>47541</v>
      </c>
      <c r="M59" s="29">
        <v>0.03</v>
      </c>
      <c r="N59" s="27">
        <f t="shared" si="16"/>
        <v>48966</v>
      </c>
      <c r="O59" s="27">
        <v>48966</v>
      </c>
      <c r="P59" s="29">
        <v>0.03</v>
      </c>
      <c r="Q59" s="27">
        <f t="shared" si="17"/>
        <v>50436</v>
      </c>
      <c r="R59" s="27">
        <v>50436</v>
      </c>
      <c r="S59" s="29">
        <v>0.04</v>
      </c>
      <c r="T59" s="27">
        <f t="shared" si="18"/>
        <v>52452</v>
      </c>
      <c r="U59" s="30">
        <v>52452</v>
      </c>
      <c r="V59" s="29">
        <v>0</v>
      </c>
      <c r="W59" s="27">
        <f t="shared" si="18"/>
        <v>52452</v>
      </c>
      <c r="X59" s="45">
        <v>52452</v>
      </c>
      <c r="Y59" s="29">
        <v>0.05</v>
      </c>
      <c r="Z59" s="27">
        <f t="shared" si="5"/>
        <v>55074</v>
      </c>
      <c r="AA59" s="30">
        <v>55074</v>
      </c>
      <c r="AB59" s="29">
        <v>0.03</v>
      </c>
      <c r="AC59" s="27">
        <f t="shared" si="21"/>
        <v>56727</v>
      </c>
      <c r="AD59" s="27">
        <v>56727</v>
      </c>
      <c r="AE59" s="135">
        <v>0</v>
      </c>
      <c r="AF59" s="27">
        <f t="shared" si="7"/>
        <v>56727</v>
      </c>
      <c r="AG59" s="27">
        <v>56727</v>
      </c>
      <c r="AH59" s="135"/>
      <c r="AI59" s="27">
        <f t="shared" si="19"/>
        <v>56727</v>
      </c>
      <c r="AJ59" s="47"/>
      <c r="AK59" s="114"/>
      <c r="AL59" s="110"/>
      <c r="AM59" s="112"/>
      <c r="AN59" s="1"/>
      <c r="AO59" s="1"/>
      <c r="AP59" s="1"/>
      <c r="AQ59" s="1"/>
      <c r="AR59" s="1"/>
      <c r="AS59" s="1"/>
      <c r="AT59" s="1"/>
      <c r="AU59" s="1"/>
      <c r="AV59" s="1"/>
      <c r="AW59" s="1"/>
      <c r="AX59" s="1"/>
      <c r="AY59" s="1"/>
      <c r="AZ59" s="1"/>
    </row>
    <row r="60" spans="1:52" x14ac:dyDescent="0.3">
      <c r="A60" s="172" t="s">
        <v>136</v>
      </c>
      <c r="B60" s="14">
        <v>0</v>
      </c>
      <c r="C60" s="68">
        <v>12</v>
      </c>
      <c r="D60" s="14">
        <v>1</v>
      </c>
      <c r="E60" s="185" t="s">
        <v>137</v>
      </c>
      <c r="F60" s="15" t="s">
        <v>7</v>
      </c>
      <c r="G60" s="33">
        <v>15207</v>
      </c>
      <c r="H60" s="17">
        <v>0</v>
      </c>
      <c r="I60" s="18">
        <v>15207</v>
      </c>
      <c r="J60" s="17">
        <v>0.02</v>
      </c>
      <c r="K60" s="19">
        <f t="shared" si="15"/>
        <v>15510</v>
      </c>
      <c r="L60" s="18">
        <v>15510</v>
      </c>
      <c r="M60" s="20">
        <f>M9</f>
        <v>2.4E-2</v>
      </c>
      <c r="N60" s="18">
        <f t="shared" si="16"/>
        <v>15882</v>
      </c>
      <c r="O60" s="18">
        <v>15882</v>
      </c>
      <c r="P60" s="20">
        <v>2.5000000000000001E-2</v>
      </c>
      <c r="Q60" s="18">
        <f t="shared" si="17"/>
        <v>16278</v>
      </c>
      <c r="R60" s="18">
        <v>16278</v>
      </c>
      <c r="S60" s="20">
        <v>0.02</v>
      </c>
      <c r="T60" s="18">
        <f t="shared" si="18"/>
        <v>16605</v>
      </c>
      <c r="U60" s="22">
        <v>16605</v>
      </c>
      <c r="V60" s="20">
        <v>2.4E-2</v>
      </c>
      <c r="W60" s="18">
        <f t="shared" si="18"/>
        <v>17004</v>
      </c>
      <c r="X60" s="43">
        <v>17004</v>
      </c>
      <c r="Y60" s="20">
        <v>0.03</v>
      </c>
      <c r="Z60" s="18">
        <f t="shared" si="5"/>
        <v>17514</v>
      </c>
      <c r="AA60" s="22">
        <v>17514</v>
      </c>
      <c r="AB60" s="20">
        <v>0.01</v>
      </c>
      <c r="AC60" s="18">
        <f t="shared" si="21"/>
        <v>17688</v>
      </c>
      <c r="AD60" s="18">
        <v>17688</v>
      </c>
      <c r="AE60" s="131">
        <v>0.01</v>
      </c>
      <c r="AF60" s="18">
        <f t="shared" si="7"/>
        <v>17865</v>
      </c>
      <c r="AG60" s="18">
        <v>17865</v>
      </c>
      <c r="AH60" s="131"/>
      <c r="AI60" s="18">
        <f t="shared" si="19"/>
        <v>17865</v>
      </c>
      <c r="AJ60" s="46"/>
      <c r="AK60" s="114"/>
      <c r="AL60" s="110"/>
      <c r="AM60" s="111"/>
      <c r="AN60" s="1"/>
      <c r="AO60" s="1"/>
      <c r="AP60" s="1"/>
      <c r="AQ60" s="1"/>
      <c r="AR60" s="1"/>
      <c r="AS60" s="1"/>
      <c r="AT60" s="1"/>
      <c r="AU60" s="1"/>
      <c r="AV60" s="1"/>
      <c r="AW60" s="1"/>
      <c r="AX60" s="1"/>
      <c r="AY60" s="1"/>
      <c r="AZ60" s="1"/>
    </row>
    <row r="61" spans="1:52" x14ac:dyDescent="0.3">
      <c r="A61" s="173"/>
      <c r="B61" s="14">
        <v>0</v>
      </c>
      <c r="C61" s="68">
        <v>12</v>
      </c>
      <c r="D61" s="14">
        <v>2</v>
      </c>
      <c r="E61" s="186"/>
      <c r="F61" s="24" t="s">
        <v>104</v>
      </c>
      <c r="G61" s="25">
        <v>27255</v>
      </c>
      <c r="H61" s="26">
        <v>0</v>
      </c>
      <c r="I61" s="27">
        <v>27255</v>
      </c>
      <c r="J61" s="26">
        <v>0.02</v>
      </c>
      <c r="K61" s="28">
        <f t="shared" si="15"/>
        <v>27801</v>
      </c>
      <c r="L61" s="27">
        <v>27801</v>
      </c>
      <c r="M61" s="29">
        <f>M10</f>
        <v>2.4E-2</v>
      </c>
      <c r="N61" s="27">
        <f t="shared" si="16"/>
        <v>28467</v>
      </c>
      <c r="O61" s="27">
        <v>28467</v>
      </c>
      <c r="P61" s="29">
        <v>2.5000000000000001E-2</v>
      </c>
      <c r="Q61" s="27">
        <f t="shared" si="17"/>
        <v>29178</v>
      </c>
      <c r="R61" s="27">
        <v>29178</v>
      </c>
      <c r="S61" s="29">
        <v>0.02</v>
      </c>
      <c r="T61" s="27">
        <f t="shared" si="18"/>
        <v>29763</v>
      </c>
      <c r="U61" s="30">
        <v>29763</v>
      </c>
      <c r="V61" s="29">
        <v>2.4E-2</v>
      </c>
      <c r="W61" s="27">
        <f t="shared" si="18"/>
        <v>30477</v>
      </c>
      <c r="X61" s="45">
        <v>30477</v>
      </c>
      <c r="Y61" s="29">
        <v>0.03</v>
      </c>
      <c r="Z61" s="27">
        <f t="shared" si="5"/>
        <v>31392</v>
      </c>
      <c r="AA61" s="30">
        <v>31392</v>
      </c>
      <c r="AB61" s="29">
        <v>0.01</v>
      </c>
      <c r="AC61" s="27">
        <f t="shared" si="21"/>
        <v>31707</v>
      </c>
      <c r="AD61" s="27">
        <v>31707</v>
      </c>
      <c r="AE61" s="135">
        <v>0.01</v>
      </c>
      <c r="AF61" s="27">
        <f t="shared" si="7"/>
        <v>32025</v>
      </c>
      <c r="AG61" s="27">
        <v>32025</v>
      </c>
      <c r="AH61" s="135"/>
      <c r="AI61" s="27">
        <f t="shared" si="19"/>
        <v>32025</v>
      </c>
      <c r="AJ61" s="47"/>
      <c r="AK61" s="114"/>
      <c r="AL61" s="110"/>
      <c r="AM61" s="112"/>
      <c r="AN61" s="1"/>
      <c r="AO61" s="1"/>
      <c r="AP61" s="1"/>
      <c r="AQ61" s="1"/>
      <c r="AR61" s="1"/>
      <c r="AS61" s="1"/>
      <c r="AT61" s="1"/>
      <c r="AU61" s="1"/>
      <c r="AV61" s="1"/>
      <c r="AW61" s="1"/>
      <c r="AX61" s="1"/>
      <c r="AY61" s="1"/>
      <c r="AZ61" s="1"/>
    </row>
    <row r="62" spans="1:52" ht="18" customHeight="1" x14ac:dyDescent="0.3">
      <c r="A62" s="173"/>
      <c r="B62" s="14">
        <v>0</v>
      </c>
      <c r="C62" s="68">
        <v>13</v>
      </c>
      <c r="D62" s="14">
        <v>1</v>
      </c>
      <c r="E62" s="187" t="s">
        <v>138</v>
      </c>
      <c r="F62" s="15" t="s">
        <v>7</v>
      </c>
      <c r="G62" s="33">
        <v>16917</v>
      </c>
      <c r="H62" s="17">
        <v>0.03</v>
      </c>
      <c r="I62" s="18">
        <v>17424</v>
      </c>
      <c r="J62" s="17">
        <v>0.02</v>
      </c>
      <c r="K62" s="19">
        <f t="shared" si="15"/>
        <v>17772</v>
      </c>
      <c r="L62" s="18">
        <v>17772</v>
      </c>
      <c r="M62" s="20">
        <f>M13</f>
        <v>2.4E-2</v>
      </c>
      <c r="N62" s="33">
        <f t="shared" si="16"/>
        <v>18198</v>
      </c>
      <c r="O62" s="18">
        <v>18198</v>
      </c>
      <c r="P62" s="20">
        <v>2.5000000000000001E-2</v>
      </c>
      <c r="Q62" s="18">
        <f t="shared" si="17"/>
        <v>18654</v>
      </c>
      <c r="R62" s="18">
        <v>18654</v>
      </c>
      <c r="S62" s="20">
        <v>0.02</v>
      </c>
      <c r="T62" s="18">
        <f t="shared" si="18"/>
        <v>19026</v>
      </c>
      <c r="U62" s="22">
        <v>19026</v>
      </c>
      <c r="V62" s="20">
        <v>2.4E-2</v>
      </c>
      <c r="W62" s="18">
        <f t="shared" si="18"/>
        <v>19482</v>
      </c>
      <c r="X62" s="43">
        <v>19482</v>
      </c>
      <c r="Y62" s="20">
        <v>0.03</v>
      </c>
      <c r="Z62" s="18">
        <f t="shared" si="5"/>
        <v>20067</v>
      </c>
      <c r="AA62" s="22">
        <v>20067</v>
      </c>
      <c r="AB62" s="20">
        <v>0.03</v>
      </c>
      <c r="AC62" s="18">
        <f t="shared" si="21"/>
        <v>20670</v>
      </c>
      <c r="AD62" s="18">
        <v>20670</v>
      </c>
      <c r="AE62" s="131">
        <v>3.3000000000000002E-2</v>
      </c>
      <c r="AF62" s="18">
        <f t="shared" si="7"/>
        <v>21351</v>
      </c>
      <c r="AG62" s="18">
        <v>21351</v>
      </c>
      <c r="AH62" s="131"/>
      <c r="AI62" s="18">
        <f t="shared" si="19"/>
        <v>21351</v>
      </c>
      <c r="AJ62" s="46"/>
      <c r="AK62" s="114"/>
      <c r="AL62" s="110"/>
      <c r="AM62" s="46" t="s">
        <v>139</v>
      </c>
      <c r="AN62" s="1"/>
      <c r="AO62" s="1"/>
      <c r="AP62" s="1"/>
      <c r="AQ62" s="1"/>
      <c r="AR62" s="1"/>
      <c r="AS62" s="1"/>
      <c r="AT62" s="1"/>
      <c r="AU62" s="1"/>
      <c r="AV62" s="1"/>
      <c r="AW62" s="1"/>
      <c r="AX62" s="1"/>
      <c r="AY62" s="1"/>
      <c r="AZ62" s="1"/>
    </row>
    <row r="63" spans="1:52" x14ac:dyDescent="0.3">
      <c r="A63" s="174"/>
      <c r="B63" s="14">
        <v>0</v>
      </c>
      <c r="C63" s="68">
        <v>13</v>
      </c>
      <c r="D63" s="14">
        <v>2</v>
      </c>
      <c r="E63" s="186"/>
      <c r="F63" s="24" t="s">
        <v>104</v>
      </c>
      <c r="G63" s="25">
        <v>30153</v>
      </c>
      <c r="H63" s="26">
        <v>0.03</v>
      </c>
      <c r="I63" s="27">
        <v>31059</v>
      </c>
      <c r="J63" s="26">
        <v>0.02</v>
      </c>
      <c r="K63" s="28">
        <f t="shared" si="15"/>
        <v>31680</v>
      </c>
      <c r="L63" s="27">
        <v>31680</v>
      </c>
      <c r="M63" s="29">
        <f>M14</f>
        <v>2.4E-2</v>
      </c>
      <c r="N63" s="25">
        <f t="shared" si="16"/>
        <v>32439</v>
      </c>
      <c r="O63" s="27">
        <v>32439</v>
      </c>
      <c r="P63" s="29">
        <v>2.5000000000000001E-2</v>
      </c>
      <c r="Q63" s="27">
        <f t="shared" si="17"/>
        <v>33249</v>
      </c>
      <c r="R63" s="27">
        <v>33249</v>
      </c>
      <c r="S63" s="29">
        <v>0.02</v>
      </c>
      <c r="T63" s="27">
        <f t="shared" si="18"/>
        <v>33915</v>
      </c>
      <c r="U63" s="30">
        <v>33915</v>
      </c>
      <c r="V63" s="29">
        <v>2.4E-2</v>
      </c>
      <c r="W63" s="27">
        <f t="shared" si="18"/>
        <v>34728</v>
      </c>
      <c r="X63" s="45">
        <v>34728</v>
      </c>
      <c r="Y63" s="29">
        <v>0.03</v>
      </c>
      <c r="Z63" s="27">
        <f t="shared" si="5"/>
        <v>35769</v>
      </c>
      <c r="AA63" s="30">
        <v>35769</v>
      </c>
      <c r="AB63" s="29">
        <v>0.03</v>
      </c>
      <c r="AC63" s="27">
        <f t="shared" si="21"/>
        <v>36843</v>
      </c>
      <c r="AD63" s="27">
        <v>36843</v>
      </c>
      <c r="AE63" s="132">
        <v>3.3000000000000002E-2</v>
      </c>
      <c r="AF63" s="27">
        <f t="shared" si="7"/>
        <v>38058</v>
      </c>
      <c r="AG63" s="27">
        <v>38058</v>
      </c>
      <c r="AH63" s="132"/>
      <c r="AI63" s="27">
        <f t="shared" si="19"/>
        <v>38058</v>
      </c>
      <c r="AJ63" s="47"/>
      <c r="AK63" s="114"/>
      <c r="AL63" s="110"/>
      <c r="AM63" s="112"/>
      <c r="AN63" s="1"/>
      <c r="AO63" s="1"/>
      <c r="AP63" s="1"/>
      <c r="AQ63" s="1"/>
      <c r="AR63" s="1"/>
      <c r="AS63" s="1"/>
      <c r="AT63" s="1"/>
      <c r="AU63" s="1"/>
      <c r="AV63" s="1"/>
      <c r="AW63" s="1"/>
      <c r="AX63" s="1"/>
      <c r="AY63" s="1"/>
      <c r="AZ63" s="1"/>
    </row>
    <row r="64" spans="1:52" x14ac:dyDescent="0.3">
      <c r="A64" s="172" t="s">
        <v>140</v>
      </c>
      <c r="B64" s="14">
        <v>0</v>
      </c>
      <c r="C64" s="68">
        <v>57</v>
      </c>
      <c r="D64" s="14">
        <v>1</v>
      </c>
      <c r="E64" s="177" t="s">
        <v>42</v>
      </c>
      <c r="F64" s="15" t="s">
        <v>7</v>
      </c>
      <c r="G64" s="33">
        <v>31662</v>
      </c>
      <c r="H64" s="17">
        <v>0.05</v>
      </c>
      <c r="I64" s="18">
        <v>33246</v>
      </c>
      <c r="J64" s="17">
        <v>0.05</v>
      </c>
      <c r="K64" s="19">
        <f t="shared" si="15"/>
        <v>34908</v>
      </c>
      <c r="L64" s="18">
        <v>34908</v>
      </c>
      <c r="M64" s="20">
        <v>0.03</v>
      </c>
      <c r="N64" s="18">
        <f t="shared" si="16"/>
        <v>35955</v>
      </c>
      <c r="O64" s="18">
        <v>35955</v>
      </c>
      <c r="P64" s="20">
        <v>0.05</v>
      </c>
      <c r="Q64" s="18">
        <f t="shared" si="17"/>
        <v>37752</v>
      </c>
      <c r="R64" s="18">
        <v>37752</v>
      </c>
      <c r="S64" s="20">
        <v>0.03</v>
      </c>
      <c r="T64" s="18">
        <f t="shared" si="18"/>
        <v>38886</v>
      </c>
      <c r="U64" s="22">
        <v>38886</v>
      </c>
      <c r="V64" s="20">
        <v>4.4999999999999998E-2</v>
      </c>
      <c r="W64" s="18">
        <f t="shared" si="18"/>
        <v>40635</v>
      </c>
      <c r="X64" s="43">
        <v>40635</v>
      </c>
      <c r="Y64" s="20">
        <v>4.4999999999999998E-2</v>
      </c>
      <c r="Z64" s="18">
        <f t="shared" si="5"/>
        <v>42465</v>
      </c>
      <c r="AA64" s="22">
        <v>42465</v>
      </c>
      <c r="AB64" s="20">
        <v>0.03</v>
      </c>
      <c r="AC64" s="18">
        <f t="shared" si="21"/>
        <v>43740</v>
      </c>
      <c r="AD64" s="18">
        <v>43740</v>
      </c>
      <c r="AE64" s="131">
        <v>0.05</v>
      </c>
      <c r="AF64" s="18">
        <f t="shared" si="7"/>
        <v>45927</v>
      </c>
      <c r="AG64" s="18">
        <v>45927</v>
      </c>
      <c r="AH64" s="131"/>
      <c r="AI64" s="18">
        <f t="shared" si="19"/>
        <v>45927</v>
      </c>
      <c r="AJ64" s="46"/>
      <c r="AK64" s="114"/>
      <c r="AL64" s="110"/>
      <c r="AM64" s="111"/>
      <c r="AN64" s="1"/>
      <c r="AO64" s="1"/>
      <c r="AP64" s="1"/>
      <c r="AQ64" s="1"/>
      <c r="AR64" s="1"/>
      <c r="AS64" s="1"/>
      <c r="AT64" s="1"/>
      <c r="AU64" s="1"/>
      <c r="AV64" s="1"/>
      <c r="AW64" s="1"/>
      <c r="AX64" s="1"/>
      <c r="AY64" s="1"/>
      <c r="AZ64" s="1"/>
    </row>
    <row r="65" spans="1:52" x14ac:dyDescent="0.3">
      <c r="A65" s="173"/>
      <c r="B65" s="14">
        <v>0</v>
      </c>
      <c r="C65" s="68">
        <v>57</v>
      </c>
      <c r="D65" s="14">
        <v>2</v>
      </c>
      <c r="E65" s="176"/>
      <c r="F65" s="24" t="s">
        <v>104</v>
      </c>
      <c r="G65" s="25">
        <v>43053</v>
      </c>
      <c r="H65" s="26">
        <v>0.02</v>
      </c>
      <c r="I65" s="27">
        <v>43914</v>
      </c>
      <c r="J65" s="26">
        <v>0.05</v>
      </c>
      <c r="K65" s="28">
        <f t="shared" si="15"/>
        <v>46110</v>
      </c>
      <c r="L65" s="27">
        <v>46110</v>
      </c>
      <c r="M65" s="29">
        <v>0.03</v>
      </c>
      <c r="N65" s="27">
        <f t="shared" si="16"/>
        <v>47493</v>
      </c>
      <c r="O65" s="27">
        <v>47493</v>
      </c>
      <c r="P65" s="29">
        <v>3.5000000000000003E-2</v>
      </c>
      <c r="Q65" s="27">
        <f t="shared" si="17"/>
        <v>49155</v>
      </c>
      <c r="R65" s="27">
        <v>49155</v>
      </c>
      <c r="S65" s="29">
        <v>2.5000000000000001E-2</v>
      </c>
      <c r="T65" s="27">
        <f t="shared" si="18"/>
        <v>50385</v>
      </c>
      <c r="U65" s="30">
        <v>50385</v>
      </c>
      <c r="V65" s="29">
        <v>0.04</v>
      </c>
      <c r="W65" s="27">
        <f t="shared" si="18"/>
        <v>52401</v>
      </c>
      <c r="X65" s="45">
        <v>52401</v>
      </c>
      <c r="Y65" s="29">
        <v>0.04</v>
      </c>
      <c r="Z65" s="27">
        <f t="shared" si="5"/>
        <v>54498</v>
      </c>
      <c r="AA65" s="30">
        <v>54498</v>
      </c>
      <c r="AB65" s="29">
        <v>0.02</v>
      </c>
      <c r="AC65" s="27">
        <f t="shared" si="21"/>
        <v>55587</v>
      </c>
      <c r="AD65" s="27">
        <v>55587</v>
      </c>
      <c r="AE65" s="135">
        <v>0.04</v>
      </c>
      <c r="AF65" s="27">
        <f t="shared" si="7"/>
        <v>57810</v>
      </c>
      <c r="AG65" s="27">
        <v>57810</v>
      </c>
      <c r="AH65" s="135"/>
      <c r="AI65" s="27">
        <f t="shared" si="19"/>
        <v>57810</v>
      </c>
      <c r="AJ65" s="47"/>
      <c r="AK65" s="114"/>
      <c r="AL65" s="110"/>
      <c r="AM65" s="112"/>
      <c r="AN65" s="1"/>
      <c r="AO65" s="1"/>
      <c r="AP65" s="1"/>
      <c r="AQ65" s="1"/>
      <c r="AR65" s="1"/>
      <c r="AS65" s="1"/>
      <c r="AT65" s="1"/>
      <c r="AU65" s="1"/>
      <c r="AV65" s="1"/>
      <c r="AW65" s="1"/>
      <c r="AX65" s="1"/>
      <c r="AY65" s="1"/>
      <c r="AZ65" s="1"/>
    </row>
    <row r="66" spans="1:52" x14ac:dyDescent="0.3">
      <c r="A66" s="173"/>
      <c r="B66" s="14">
        <v>0</v>
      </c>
      <c r="C66" s="68">
        <v>59</v>
      </c>
      <c r="D66" s="14">
        <v>1</v>
      </c>
      <c r="E66" s="177" t="s">
        <v>43</v>
      </c>
      <c r="F66" s="15" t="s">
        <v>7</v>
      </c>
      <c r="G66" s="33">
        <v>30891</v>
      </c>
      <c r="H66" s="17">
        <v>2.5000000000000001E-2</v>
      </c>
      <c r="I66" s="18">
        <v>31662</v>
      </c>
      <c r="J66" s="17">
        <v>0.04</v>
      </c>
      <c r="K66" s="19">
        <f t="shared" si="15"/>
        <v>32928</v>
      </c>
      <c r="L66" s="18">
        <v>32928</v>
      </c>
      <c r="M66" s="20">
        <v>0.03</v>
      </c>
      <c r="N66" s="18">
        <f t="shared" si="16"/>
        <v>33915</v>
      </c>
      <c r="O66" s="18">
        <v>33915</v>
      </c>
      <c r="P66" s="20">
        <v>0.05</v>
      </c>
      <c r="Q66" s="18">
        <f t="shared" si="17"/>
        <v>35610</v>
      </c>
      <c r="R66" s="18">
        <v>35610</v>
      </c>
      <c r="S66" s="20">
        <v>0.03</v>
      </c>
      <c r="T66" s="18">
        <f t="shared" si="18"/>
        <v>36678</v>
      </c>
      <c r="U66" s="22">
        <v>36678</v>
      </c>
      <c r="V66" s="20">
        <v>4.4999999999999998E-2</v>
      </c>
      <c r="W66" s="18">
        <f t="shared" si="18"/>
        <v>38328</v>
      </c>
      <c r="X66" s="43">
        <v>38328</v>
      </c>
      <c r="Y66" s="20">
        <v>4.4999999999999998E-2</v>
      </c>
      <c r="Z66" s="18">
        <f t="shared" si="5"/>
        <v>40053</v>
      </c>
      <c r="AA66" s="22">
        <v>40053</v>
      </c>
      <c r="AB66" s="20">
        <v>0.03</v>
      </c>
      <c r="AC66" s="18">
        <f t="shared" si="21"/>
        <v>41256</v>
      </c>
      <c r="AD66" s="18">
        <v>41256</v>
      </c>
      <c r="AE66" s="131">
        <v>0.05</v>
      </c>
      <c r="AF66" s="18">
        <f t="shared" si="7"/>
        <v>43320</v>
      </c>
      <c r="AG66" s="18">
        <v>43320</v>
      </c>
      <c r="AH66" s="131"/>
      <c r="AI66" s="18">
        <f t="shared" si="19"/>
        <v>43320</v>
      </c>
      <c r="AJ66" s="46"/>
      <c r="AK66" s="114"/>
      <c r="AL66" s="110"/>
      <c r="AM66" s="111"/>
      <c r="AN66" s="1"/>
      <c r="AO66" s="1"/>
      <c r="AP66" s="1"/>
      <c r="AQ66" s="1"/>
      <c r="AR66" s="1"/>
      <c r="AS66" s="1"/>
      <c r="AT66" s="1"/>
      <c r="AU66" s="1"/>
      <c r="AV66" s="1"/>
      <c r="AW66" s="1"/>
      <c r="AX66" s="1"/>
      <c r="AY66" s="1"/>
      <c r="AZ66" s="1"/>
    </row>
    <row r="67" spans="1:52" x14ac:dyDescent="0.3">
      <c r="A67" s="173"/>
      <c r="B67" s="14">
        <v>0</v>
      </c>
      <c r="C67" s="68">
        <v>59</v>
      </c>
      <c r="D67" s="14">
        <v>2</v>
      </c>
      <c r="E67" s="176"/>
      <c r="F67" s="24" t="s">
        <v>104</v>
      </c>
      <c r="G67" s="25">
        <v>42192</v>
      </c>
      <c r="H67" s="69">
        <v>2.0400000000000001E-2</v>
      </c>
      <c r="I67" s="27">
        <v>43053</v>
      </c>
      <c r="J67" s="26">
        <v>0.04</v>
      </c>
      <c r="K67" s="28">
        <f t="shared" si="15"/>
        <v>44775</v>
      </c>
      <c r="L67" s="27">
        <v>44775</v>
      </c>
      <c r="M67" s="29">
        <v>0.03</v>
      </c>
      <c r="N67" s="27">
        <f t="shared" si="16"/>
        <v>46119</v>
      </c>
      <c r="O67" s="27">
        <v>46119</v>
      </c>
      <c r="P67" s="29">
        <v>3.5000000000000003E-2</v>
      </c>
      <c r="Q67" s="27">
        <f t="shared" si="17"/>
        <v>47733</v>
      </c>
      <c r="R67" s="27">
        <v>47733</v>
      </c>
      <c r="S67" s="29">
        <v>2.5000000000000001E-2</v>
      </c>
      <c r="T67" s="27">
        <f t="shared" si="18"/>
        <v>48927</v>
      </c>
      <c r="U67" s="30">
        <v>48927</v>
      </c>
      <c r="V67" s="29">
        <v>0.04</v>
      </c>
      <c r="W67" s="27">
        <f t="shared" si="18"/>
        <v>50883</v>
      </c>
      <c r="X67" s="45">
        <v>50883</v>
      </c>
      <c r="Y67" s="29">
        <v>0.04</v>
      </c>
      <c r="Z67" s="27">
        <f t="shared" si="5"/>
        <v>52917</v>
      </c>
      <c r="AA67" s="30">
        <v>52917</v>
      </c>
      <c r="AB67" s="29">
        <v>0.02</v>
      </c>
      <c r="AC67" s="27">
        <f t="shared" si="21"/>
        <v>53976</v>
      </c>
      <c r="AD67" s="27">
        <v>53976</v>
      </c>
      <c r="AE67" s="135">
        <v>0.05</v>
      </c>
      <c r="AF67" s="27">
        <f t="shared" si="7"/>
        <v>56676</v>
      </c>
      <c r="AG67" s="27">
        <v>56676</v>
      </c>
      <c r="AH67" s="135"/>
      <c r="AI67" s="27">
        <f t="shared" si="19"/>
        <v>56676</v>
      </c>
      <c r="AJ67" s="47"/>
      <c r="AK67" s="114"/>
      <c r="AL67" s="110"/>
      <c r="AM67" s="112"/>
      <c r="AN67" s="1"/>
      <c r="AO67" s="1"/>
      <c r="AP67" s="1"/>
      <c r="AQ67" s="1"/>
      <c r="AR67" s="1"/>
      <c r="AS67" s="1"/>
      <c r="AT67" s="1"/>
      <c r="AU67" s="1"/>
      <c r="AV67" s="1"/>
      <c r="AW67" s="1"/>
      <c r="AX67" s="1"/>
      <c r="AY67" s="1"/>
      <c r="AZ67" s="1"/>
    </row>
    <row r="68" spans="1:52" x14ac:dyDescent="0.3">
      <c r="A68" s="173"/>
      <c r="B68" s="14">
        <v>0</v>
      </c>
      <c r="C68" s="68">
        <v>61</v>
      </c>
      <c r="D68" s="14">
        <v>1</v>
      </c>
      <c r="E68" s="188" t="s">
        <v>44</v>
      </c>
      <c r="F68" s="15" t="s">
        <v>7</v>
      </c>
      <c r="G68" s="33">
        <v>30891</v>
      </c>
      <c r="H68" s="17">
        <v>0</v>
      </c>
      <c r="I68" s="18">
        <v>30891</v>
      </c>
      <c r="J68" s="17">
        <v>0.04</v>
      </c>
      <c r="K68" s="19">
        <f t="shared" si="15"/>
        <v>32127</v>
      </c>
      <c r="L68" s="18">
        <v>32127</v>
      </c>
      <c r="M68" s="20">
        <v>0.03</v>
      </c>
      <c r="N68" s="18">
        <f t="shared" si="16"/>
        <v>33090</v>
      </c>
      <c r="O68" s="18">
        <v>33090</v>
      </c>
      <c r="P68" s="20">
        <v>0.05</v>
      </c>
      <c r="Q68" s="18">
        <f t="shared" si="17"/>
        <v>34746</v>
      </c>
      <c r="R68" s="18">
        <v>34746</v>
      </c>
      <c r="S68" s="20">
        <v>0.03</v>
      </c>
      <c r="T68" s="18">
        <f t="shared" si="18"/>
        <v>35787</v>
      </c>
      <c r="U68" s="22">
        <v>35787</v>
      </c>
      <c r="V68" s="20">
        <v>4.4999999999999998E-2</v>
      </c>
      <c r="W68" s="18">
        <f t="shared" si="18"/>
        <v>37398</v>
      </c>
      <c r="X68" s="43">
        <v>37398</v>
      </c>
      <c r="Y68" s="20">
        <v>4.4999999999999998E-2</v>
      </c>
      <c r="Z68" s="18">
        <f t="shared" si="5"/>
        <v>39081</v>
      </c>
      <c r="AA68" s="22">
        <v>39081</v>
      </c>
      <c r="AB68" s="20">
        <v>0.03</v>
      </c>
      <c r="AC68" s="18">
        <f t="shared" si="21"/>
        <v>40254</v>
      </c>
      <c r="AD68" s="18">
        <v>40254</v>
      </c>
      <c r="AE68" s="131">
        <v>0.05</v>
      </c>
      <c r="AF68" s="18">
        <f t="shared" si="7"/>
        <v>42267</v>
      </c>
      <c r="AG68" s="18">
        <v>42267</v>
      </c>
      <c r="AH68" s="131"/>
      <c r="AI68" s="18">
        <f t="shared" si="19"/>
        <v>42267</v>
      </c>
      <c r="AJ68" s="46"/>
      <c r="AK68" s="114"/>
      <c r="AL68" s="110"/>
      <c r="AM68" s="111"/>
      <c r="AN68" s="1"/>
      <c r="AO68" s="1"/>
      <c r="AP68" s="1"/>
      <c r="AQ68" s="1"/>
      <c r="AR68" s="1"/>
      <c r="AS68" s="1"/>
      <c r="AT68" s="1"/>
      <c r="AU68" s="1"/>
      <c r="AV68" s="1"/>
      <c r="AW68" s="1"/>
      <c r="AX68" s="1"/>
      <c r="AY68" s="1"/>
      <c r="AZ68" s="1"/>
    </row>
    <row r="69" spans="1:52" x14ac:dyDescent="0.3">
      <c r="A69" s="173"/>
      <c r="B69" s="14">
        <v>0</v>
      </c>
      <c r="C69" s="68">
        <v>61</v>
      </c>
      <c r="D69" s="14">
        <v>2</v>
      </c>
      <c r="E69" s="186"/>
      <c r="F69" s="24" t="s">
        <v>104</v>
      </c>
      <c r="G69" s="25">
        <v>42192</v>
      </c>
      <c r="H69" s="26">
        <v>0</v>
      </c>
      <c r="I69" s="27">
        <v>42192</v>
      </c>
      <c r="J69" s="26">
        <v>0.04</v>
      </c>
      <c r="K69" s="28">
        <f t="shared" si="15"/>
        <v>43881</v>
      </c>
      <c r="L69" s="27">
        <v>43881</v>
      </c>
      <c r="M69" s="29">
        <v>0.03</v>
      </c>
      <c r="N69" s="27">
        <f t="shared" si="16"/>
        <v>45198</v>
      </c>
      <c r="O69" s="27">
        <v>45198</v>
      </c>
      <c r="P69" s="29">
        <v>3.5000000000000003E-2</v>
      </c>
      <c r="Q69" s="27">
        <f t="shared" si="17"/>
        <v>46779</v>
      </c>
      <c r="R69" s="27">
        <v>46779</v>
      </c>
      <c r="S69" s="29">
        <v>2.5000000000000001E-2</v>
      </c>
      <c r="T69" s="27">
        <f t="shared" si="18"/>
        <v>47949</v>
      </c>
      <c r="U69" s="30">
        <v>47949</v>
      </c>
      <c r="V69" s="29">
        <v>0.04</v>
      </c>
      <c r="W69" s="27">
        <f t="shared" si="18"/>
        <v>49866</v>
      </c>
      <c r="X69" s="45">
        <v>49866</v>
      </c>
      <c r="Y69" s="29">
        <v>0.04</v>
      </c>
      <c r="Z69" s="27">
        <f t="shared" si="5"/>
        <v>51861</v>
      </c>
      <c r="AA69" s="30">
        <v>51861</v>
      </c>
      <c r="AB69" s="29">
        <v>0.02</v>
      </c>
      <c r="AC69" s="27">
        <f t="shared" si="21"/>
        <v>52899</v>
      </c>
      <c r="AD69" s="27">
        <v>52899</v>
      </c>
      <c r="AE69" s="135">
        <v>0.05</v>
      </c>
      <c r="AF69" s="27">
        <f t="shared" si="7"/>
        <v>55545</v>
      </c>
      <c r="AG69" s="27">
        <v>55545</v>
      </c>
      <c r="AH69" s="135"/>
      <c r="AI69" s="27">
        <f t="shared" si="19"/>
        <v>55545</v>
      </c>
      <c r="AJ69" s="47"/>
      <c r="AK69" s="114"/>
      <c r="AL69" s="110"/>
      <c r="AM69" s="112"/>
      <c r="AN69" s="1"/>
      <c r="AO69" s="1"/>
      <c r="AP69" s="1"/>
      <c r="AQ69" s="1"/>
      <c r="AR69" s="1"/>
      <c r="AS69" s="1"/>
      <c r="AT69" s="1"/>
      <c r="AU69" s="1"/>
      <c r="AV69" s="1"/>
      <c r="AW69" s="1"/>
      <c r="AX69" s="1"/>
      <c r="AY69" s="1"/>
      <c r="AZ69" s="1"/>
    </row>
    <row r="70" spans="1:52" x14ac:dyDescent="0.3">
      <c r="A70" s="173"/>
      <c r="B70" s="14">
        <v>0</v>
      </c>
      <c r="C70" s="14">
        <v>58</v>
      </c>
      <c r="D70" s="14">
        <v>1</v>
      </c>
      <c r="E70" s="184" t="s">
        <v>46</v>
      </c>
      <c r="F70" s="15" t="s">
        <v>7</v>
      </c>
      <c r="G70" s="33">
        <v>21645</v>
      </c>
      <c r="H70" s="17">
        <v>0.06</v>
      </c>
      <c r="I70" s="18">
        <v>22944</v>
      </c>
      <c r="J70" s="17">
        <v>0.04</v>
      </c>
      <c r="K70" s="19">
        <f t="shared" si="15"/>
        <v>23862</v>
      </c>
      <c r="L70" s="18">
        <v>23862</v>
      </c>
      <c r="M70" s="20">
        <v>0.03</v>
      </c>
      <c r="N70" s="18">
        <f t="shared" si="16"/>
        <v>24579</v>
      </c>
      <c r="O70" s="18">
        <v>24579</v>
      </c>
      <c r="P70" s="20">
        <v>0.04</v>
      </c>
      <c r="Q70" s="18">
        <f t="shared" si="17"/>
        <v>25563</v>
      </c>
      <c r="R70" s="18">
        <v>25563</v>
      </c>
      <c r="S70" s="20">
        <v>0.03</v>
      </c>
      <c r="T70" s="18">
        <f t="shared" si="18"/>
        <v>26331</v>
      </c>
      <c r="U70" s="22">
        <v>26331</v>
      </c>
      <c r="V70" s="20">
        <v>0.05</v>
      </c>
      <c r="W70" s="18">
        <f t="shared" si="18"/>
        <v>27648</v>
      </c>
      <c r="X70" s="43">
        <v>27648</v>
      </c>
      <c r="Y70" s="20">
        <v>4.4999999999999998E-2</v>
      </c>
      <c r="Z70" s="18">
        <f t="shared" si="5"/>
        <v>28893</v>
      </c>
      <c r="AA70" s="22">
        <v>28893</v>
      </c>
      <c r="AB70" s="20">
        <v>0.03</v>
      </c>
      <c r="AC70" s="18">
        <f t="shared" si="21"/>
        <v>29760</v>
      </c>
      <c r="AD70" s="18">
        <v>29760</v>
      </c>
      <c r="AE70" s="131">
        <v>0.05</v>
      </c>
      <c r="AF70" s="18">
        <f t="shared" si="7"/>
        <v>31248</v>
      </c>
      <c r="AG70" s="18">
        <v>31248</v>
      </c>
      <c r="AH70" s="131"/>
      <c r="AI70" s="18">
        <f t="shared" si="19"/>
        <v>31248</v>
      </c>
      <c r="AJ70" s="46"/>
      <c r="AK70" s="114"/>
      <c r="AL70" s="110"/>
      <c r="AM70" s="111"/>
      <c r="AN70" s="1"/>
      <c r="AO70" s="1"/>
      <c r="AP70" s="1"/>
      <c r="AQ70" s="1"/>
      <c r="AR70" s="1"/>
      <c r="AS70" s="1"/>
      <c r="AT70" s="1"/>
      <c r="AU70" s="1"/>
      <c r="AV70" s="1"/>
      <c r="AW70" s="1"/>
      <c r="AX70" s="1"/>
      <c r="AY70" s="1"/>
      <c r="AZ70" s="1"/>
    </row>
    <row r="71" spans="1:52" x14ac:dyDescent="0.3">
      <c r="A71" s="173"/>
      <c r="B71" s="14">
        <v>0</v>
      </c>
      <c r="C71" s="14">
        <v>58</v>
      </c>
      <c r="D71" s="14">
        <v>2</v>
      </c>
      <c r="E71" s="176"/>
      <c r="F71" s="24" t="s">
        <v>104</v>
      </c>
      <c r="G71" s="25">
        <v>36960</v>
      </c>
      <c r="H71" s="26">
        <v>0.04</v>
      </c>
      <c r="I71" s="27">
        <v>38439</v>
      </c>
      <c r="J71" s="26">
        <v>0.04</v>
      </c>
      <c r="K71" s="28">
        <f t="shared" si="15"/>
        <v>39978</v>
      </c>
      <c r="L71" s="27">
        <v>39978</v>
      </c>
      <c r="M71" s="29">
        <v>0.03</v>
      </c>
      <c r="N71" s="27">
        <f t="shared" si="16"/>
        <v>41178</v>
      </c>
      <c r="O71" s="27">
        <v>41178</v>
      </c>
      <c r="P71" s="29">
        <v>0.04</v>
      </c>
      <c r="Q71" s="27">
        <f t="shared" si="17"/>
        <v>42825</v>
      </c>
      <c r="R71" s="27">
        <v>42825</v>
      </c>
      <c r="S71" s="29">
        <v>2.5000000000000001E-2</v>
      </c>
      <c r="T71" s="27">
        <f t="shared" si="18"/>
        <v>43896</v>
      </c>
      <c r="U71" s="30">
        <v>43896</v>
      </c>
      <c r="V71" s="29">
        <v>3.5000000000000003E-2</v>
      </c>
      <c r="W71" s="27">
        <f t="shared" si="18"/>
        <v>45432</v>
      </c>
      <c r="X71" s="45">
        <v>45432</v>
      </c>
      <c r="Y71" s="29">
        <v>0.02</v>
      </c>
      <c r="Z71" s="27">
        <f t="shared" si="5"/>
        <v>46341</v>
      </c>
      <c r="AA71" s="30">
        <v>46341</v>
      </c>
      <c r="AB71" s="29">
        <v>0.02</v>
      </c>
      <c r="AC71" s="27">
        <f t="shared" si="21"/>
        <v>47268</v>
      </c>
      <c r="AD71" s="27">
        <v>47268</v>
      </c>
      <c r="AE71" s="135">
        <v>0.03</v>
      </c>
      <c r="AF71" s="27">
        <f t="shared" si="7"/>
        <v>48687</v>
      </c>
      <c r="AG71" s="27">
        <v>48687</v>
      </c>
      <c r="AH71" s="135"/>
      <c r="AI71" s="27">
        <f t="shared" si="19"/>
        <v>48687</v>
      </c>
      <c r="AJ71" s="47"/>
      <c r="AK71" s="114"/>
      <c r="AL71" s="110"/>
      <c r="AM71" s="112"/>
      <c r="AN71" s="1"/>
      <c r="AO71" s="1"/>
      <c r="AP71" s="1"/>
      <c r="AQ71" s="1"/>
      <c r="AR71" s="1"/>
      <c r="AS71" s="1"/>
      <c r="AT71" s="1"/>
      <c r="AU71" s="1"/>
      <c r="AV71" s="1"/>
      <c r="AW71" s="1"/>
      <c r="AX71" s="1"/>
      <c r="AY71" s="1"/>
      <c r="AZ71" s="1"/>
    </row>
    <row r="72" spans="1:52" x14ac:dyDescent="0.3">
      <c r="A72" s="173"/>
      <c r="B72" s="14">
        <v>0</v>
      </c>
      <c r="C72" s="14">
        <v>60</v>
      </c>
      <c r="D72" s="14">
        <v>1</v>
      </c>
      <c r="E72" s="184" t="s">
        <v>47</v>
      </c>
      <c r="F72" s="15" t="s">
        <v>7</v>
      </c>
      <c r="G72" s="33">
        <v>18978</v>
      </c>
      <c r="H72" s="17">
        <v>0.06</v>
      </c>
      <c r="I72" s="18">
        <v>20118</v>
      </c>
      <c r="J72" s="17">
        <v>0.04</v>
      </c>
      <c r="K72" s="19">
        <f t="shared" si="15"/>
        <v>20922</v>
      </c>
      <c r="L72" s="18">
        <v>20922</v>
      </c>
      <c r="M72" s="20">
        <v>0.03</v>
      </c>
      <c r="N72" s="18">
        <f t="shared" si="16"/>
        <v>21549</v>
      </c>
      <c r="O72" s="18">
        <v>21549</v>
      </c>
      <c r="P72" s="20">
        <v>0.04</v>
      </c>
      <c r="Q72" s="18">
        <f t="shared" si="17"/>
        <v>22410</v>
      </c>
      <c r="R72" s="18">
        <v>22410</v>
      </c>
      <c r="S72" s="20">
        <v>0.03</v>
      </c>
      <c r="T72" s="18">
        <f t="shared" si="18"/>
        <v>23082</v>
      </c>
      <c r="U72" s="22">
        <v>23082</v>
      </c>
      <c r="V72" s="20">
        <v>0.05</v>
      </c>
      <c r="W72" s="18">
        <f t="shared" si="18"/>
        <v>24237</v>
      </c>
      <c r="X72" s="43">
        <v>24237</v>
      </c>
      <c r="Y72" s="20">
        <v>0.04</v>
      </c>
      <c r="Z72" s="18">
        <f t="shared" si="5"/>
        <v>25206</v>
      </c>
      <c r="AA72" s="22">
        <v>25206</v>
      </c>
      <c r="AB72" s="20">
        <v>0.03</v>
      </c>
      <c r="AC72" s="18">
        <f t="shared" si="21"/>
        <v>25962</v>
      </c>
      <c r="AD72" s="18">
        <v>25962</v>
      </c>
      <c r="AE72" s="131">
        <v>0.04</v>
      </c>
      <c r="AF72" s="18">
        <f t="shared" si="7"/>
        <v>27000</v>
      </c>
      <c r="AG72" s="18">
        <v>27000</v>
      </c>
      <c r="AH72" s="131"/>
      <c r="AI72" s="18">
        <f t="shared" si="19"/>
        <v>27000</v>
      </c>
      <c r="AJ72" s="46"/>
      <c r="AK72" s="114"/>
      <c r="AL72" s="110"/>
      <c r="AM72" s="111"/>
      <c r="AN72" s="1"/>
      <c r="AO72" s="1"/>
      <c r="AP72" s="1"/>
      <c r="AQ72" s="1"/>
      <c r="AR72" s="1"/>
      <c r="AS72" s="1"/>
      <c r="AT72" s="1"/>
      <c r="AU72" s="1"/>
      <c r="AV72" s="1"/>
      <c r="AW72" s="1"/>
      <c r="AX72" s="1"/>
      <c r="AY72" s="1"/>
      <c r="AZ72" s="1"/>
    </row>
    <row r="73" spans="1:52" x14ac:dyDescent="0.3">
      <c r="A73" s="174"/>
      <c r="B73" s="14">
        <v>0</v>
      </c>
      <c r="C73" s="14">
        <v>60</v>
      </c>
      <c r="D73" s="14">
        <v>2</v>
      </c>
      <c r="E73" s="176"/>
      <c r="F73" s="24" t="s">
        <v>104</v>
      </c>
      <c r="G73" s="25">
        <v>36960</v>
      </c>
      <c r="H73" s="26">
        <v>0.04</v>
      </c>
      <c r="I73" s="27">
        <v>38439</v>
      </c>
      <c r="J73" s="26">
        <v>0.04</v>
      </c>
      <c r="K73" s="28">
        <f t="shared" si="15"/>
        <v>39978</v>
      </c>
      <c r="L73" s="27">
        <v>39978</v>
      </c>
      <c r="M73" s="29">
        <v>0.03</v>
      </c>
      <c r="N73" s="27">
        <f t="shared" si="16"/>
        <v>41178</v>
      </c>
      <c r="O73" s="27">
        <v>41178</v>
      </c>
      <c r="P73" s="29">
        <v>0.04</v>
      </c>
      <c r="Q73" s="27">
        <f t="shared" si="17"/>
        <v>42825</v>
      </c>
      <c r="R73" s="27">
        <v>42825</v>
      </c>
      <c r="S73" s="29">
        <v>2.5000000000000001E-2</v>
      </c>
      <c r="T73" s="27">
        <f t="shared" si="18"/>
        <v>43896</v>
      </c>
      <c r="U73" s="30">
        <v>43896</v>
      </c>
      <c r="V73" s="29">
        <v>3.5000000000000003E-2</v>
      </c>
      <c r="W73" s="27">
        <f t="shared" si="18"/>
        <v>45432</v>
      </c>
      <c r="X73" s="45">
        <v>45432</v>
      </c>
      <c r="Y73" s="29">
        <v>0.02</v>
      </c>
      <c r="Z73" s="27">
        <f t="shared" si="5"/>
        <v>46341</v>
      </c>
      <c r="AA73" s="30">
        <v>46341</v>
      </c>
      <c r="AB73" s="29">
        <v>0.02</v>
      </c>
      <c r="AC73" s="27">
        <f t="shared" si="21"/>
        <v>47268</v>
      </c>
      <c r="AD73" s="27">
        <v>47268</v>
      </c>
      <c r="AE73" s="135">
        <v>0.03</v>
      </c>
      <c r="AF73" s="27">
        <f t="shared" si="7"/>
        <v>48687</v>
      </c>
      <c r="AG73" s="27">
        <v>48687</v>
      </c>
      <c r="AH73" s="135"/>
      <c r="AI73" s="27">
        <f t="shared" si="19"/>
        <v>48687</v>
      </c>
      <c r="AJ73" s="47"/>
      <c r="AK73" s="114"/>
      <c r="AL73" s="110"/>
      <c r="AM73" s="112"/>
      <c r="AN73" s="1"/>
      <c r="AO73" s="1"/>
      <c r="AP73" s="1"/>
      <c r="AQ73" s="1"/>
      <c r="AR73" s="1"/>
      <c r="AS73" s="1"/>
      <c r="AT73" s="1"/>
      <c r="AU73" s="1"/>
      <c r="AV73" s="1"/>
      <c r="AW73" s="1"/>
      <c r="AX73" s="1"/>
      <c r="AY73" s="1"/>
      <c r="AZ73" s="1"/>
    </row>
    <row r="74" spans="1:52" x14ac:dyDescent="0.3">
      <c r="A74" s="172" t="s">
        <v>141</v>
      </c>
      <c r="B74" s="14">
        <v>0</v>
      </c>
      <c r="C74" s="14">
        <v>115</v>
      </c>
      <c r="D74" s="14">
        <v>1</v>
      </c>
      <c r="E74" s="177" t="s">
        <v>142</v>
      </c>
      <c r="F74" s="15" t="s">
        <v>7</v>
      </c>
      <c r="G74" s="33">
        <v>33669</v>
      </c>
      <c r="H74" s="17">
        <v>0.03</v>
      </c>
      <c r="I74" s="18">
        <v>34680</v>
      </c>
      <c r="J74" s="17">
        <v>0.03</v>
      </c>
      <c r="K74" s="19">
        <f t="shared" si="15"/>
        <v>35721</v>
      </c>
      <c r="L74" s="18">
        <v>35721</v>
      </c>
      <c r="M74" s="20">
        <v>0.03</v>
      </c>
      <c r="N74" s="18">
        <f t="shared" si="16"/>
        <v>36792</v>
      </c>
      <c r="O74" s="18">
        <v>36792</v>
      </c>
      <c r="P74" s="20">
        <v>0.03</v>
      </c>
      <c r="Q74" s="18">
        <f t="shared" si="17"/>
        <v>37896</v>
      </c>
      <c r="R74" s="18">
        <v>37896</v>
      </c>
      <c r="S74" s="20">
        <v>0.03</v>
      </c>
      <c r="T74" s="18">
        <f t="shared" si="18"/>
        <v>39033</v>
      </c>
      <c r="U74" s="22">
        <v>39033</v>
      </c>
      <c r="V74" s="20">
        <v>0</v>
      </c>
      <c r="W74" s="18">
        <f t="shared" si="18"/>
        <v>39033</v>
      </c>
      <c r="X74" s="43">
        <v>39033</v>
      </c>
      <c r="Y74" s="20">
        <v>0.03</v>
      </c>
      <c r="Z74" s="18">
        <f t="shared" si="5"/>
        <v>40203</v>
      </c>
      <c r="AA74" s="22">
        <v>40203</v>
      </c>
      <c r="AB74" s="20">
        <v>0.03</v>
      </c>
      <c r="AC74" s="18">
        <f t="shared" si="21"/>
        <v>41409</v>
      </c>
      <c r="AD74" s="18">
        <v>41409</v>
      </c>
      <c r="AE74" s="131">
        <v>0.03</v>
      </c>
      <c r="AF74" s="18">
        <f t="shared" si="7"/>
        <v>42651</v>
      </c>
      <c r="AG74" s="18">
        <v>42651</v>
      </c>
      <c r="AH74" s="131"/>
      <c r="AI74" s="18">
        <f t="shared" si="19"/>
        <v>42651</v>
      </c>
      <c r="AJ74" s="46"/>
      <c r="AK74" s="114"/>
      <c r="AL74" s="110"/>
      <c r="AM74" s="111"/>
      <c r="AN74" s="1"/>
      <c r="AO74" s="1"/>
      <c r="AP74" s="1"/>
      <c r="AQ74" s="1"/>
      <c r="AR74" s="1"/>
      <c r="AS74" s="1"/>
      <c r="AT74" s="1"/>
      <c r="AU74" s="1"/>
      <c r="AV74" s="1"/>
      <c r="AW74" s="1"/>
      <c r="AX74" s="1"/>
      <c r="AY74" s="1"/>
      <c r="AZ74" s="1"/>
    </row>
    <row r="75" spans="1:52" x14ac:dyDescent="0.3">
      <c r="A75" s="174"/>
      <c r="B75" s="14">
        <v>0</v>
      </c>
      <c r="C75" s="14">
        <v>115</v>
      </c>
      <c r="D75" s="14">
        <v>2</v>
      </c>
      <c r="E75" s="189"/>
      <c r="F75" s="24" t="s">
        <v>104</v>
      </c>
      <c r="G75" s="25">
        <v>63123</v>
      </c>
      <c r="H75" s="26">
        <v>0.02</v>
      </c>
      <c r="I75" s="27">
        <v>64386</v>
      </c>
      <c r="J75" s="26">
        <v>0.02</v>
      </c>
      <c r="K75" s="28">
        <f t="shared" si="15"/>
        <v>65673</v>
      </c>
      <c r="L75" s="27">
        <v>65673</v>
      </c>
      <c r="M75" s="29">
        <v>0.02</v>
      </c>
      <c r="N75" s="27">
        <f t="shared" si="16"/>
        <v>66987</v>
      </c>
      <c r="O75" s="27">
        <v>66987</v>
      </c>
      <c r="P75" s="29">
        <v>0.02</v>
      </c>
      <c r="Q75" s="27">
        <f t="shared" si="17"/>
        <v>68328</v>
      </c>
      <c r="R75" s="27">
        <v>68328</v>
      </c>
      <c r="S75" s="29">
        <v>0.02</v>
      </c>
      <c r="T75" s="27">
        <f t="shared" si="18"/>
        <v>69696</v>
      </c>
      <c r="U75" s="30">
        <v>69696</v>
      </c>
      <c r="V75" s="29">
        <v>0</v>
      </c>
      <c r="W75" s="27">
        <f t="shared" si="18"/>
        <v>69696</v>
      </c>
      <c r="X75" s="45">
        <v>69696</v>
      </c>
      <c r="Y75" s="29">
        <v>0.03</v>
      </c>
      <c r="Z75" s="27">
        <f t="shared" ref="Z75:Z107" si="22">IF(Y75=0,X75,ROUND(X75*(1+Y75)/3,0)*3)</f>
        <v>71787</v>
      </c>
      <c r="AA75" s="30">
        <v>71787</v>
      </c>
      <c r="AB75" s="29">
        <v>0.03</v>
      </c>
      <c r="AC75" s="27">
        <f t="shared" si="21"/>
        <v>73941</v>
      </c>
      <c r="AD75" s="27">
        <v>73941</v>
      </c>
      <c r="AE75" s="135">
        <v>0.03</v>
      </c>
      <c r="AF75" s="27">
        <f t="shared" ref="AF75:AF107" si="23">IF(AE75=0,AD75,ROUND(AD75*(1+AE75)/3,0)*3)</f>
        <v>76158</v>
      </c>
      <c r="AG75" s="27">
        <v>76158</v>
      </c>
      <c r="AH75" s="135"/>
      <c r="AI75" s="27">
        <f t="shared" si="19"/>
        <v>76158</v>
      </c>
      <c r="AJ75" s="47"/>
      <c r="AK75" s="114"/>
      <c r="AL75" s="110"/>
      <c r="AM75" s="112"/>
      <c r="AN75" s="1"/>
      <c r="AO75" s="1"/>
      <c r="AP75" s="1"/>
      <c r="AQ75" s="1"/>
      <c r="AR75" s="1"/>
      <c r="AS75" s="1"/>
      <c r="AT75" s="1"/>
      <c r="AU75" s="1"/>
      <c r="AV75" s="1"/>
      <c r="AW75" s="1"/>
      <c r="AX75" s="1"/>
      <c r="AY75" s="1"/>
      <c r="AZ75" s="1"/>
    </row>
    <row r="76" spans="1:52" x14ac:dyDescent="0.3">
      <c r="A76" s="172" t="s">
        <v>143</v>
      </c>
      <c r="B76" s="14">
        <v>0</v>
      </c>
      <c r="C76" s="14">
        <v>76</v>
      </c>
      <c r="D76" s="14">
        <v>1</v>
      </c>
      <c r="E76" s="190" t="s">
        <v>144</v>
      </c>
      <c r="F76" s="15" t="s">
        <v>7</v>
      </c>
      <c r="G76" s="33">
        <v>25461</v>
      </c>
      <c r="H76" s="17">
        <v>0</v>
      </c>
      <c r="I76" s="18">
        <v>25461</v>
      </c>
      <c r="J76" s="17">
        <v>0.03</v>
      </c>
      <c r="K76" s="19">
        <f t="shared" si="15"/>
        <v>26226</v>
      </c>
      <c r="L76" s="18">
        <v>26226</v>
      </c>
      <c r="M76" s="20">
        <v>0.03</v>
      </c>
      <c r="N76" s="18">
        <f t="shared" si="16"/>
        <v>27012</v>
      </c>
      <c r="O76" s="18">
        <v>27012</v>
      </c>
      <c r="P76" s="20">
        <v>0.04</v>
      </c>
      <c r="Q76" s="18">
        <f t="shared" si="17"/>
        <v>28092</v>
      </c>
      <c r="R76" s="18">
        <v>28092</v>
      </c>
      <c r="S76" s="20">
        <v>0.02</v>
      </c>
      <c r="T76" s="18">
        <f t="shared" si="18"/>
        <v>28653</v>
      </c>
      <c r="U76" s="22">
        <v>28653</v>
      </c>
      <c r="V76" s="70">
        <v>3.2500000000000001E-2</v>
      </c>
      <c r="W76" s="18">
        <f t="shared" si="18"/>
        <v>29583</v>
      </c>
      <c r="X76" s="43">
        <v>29583</v>
      </c>
      <c r="Y76" s="20">
        <v>0.06</v>
      </c>
      <c r="Z76" s="18">
        <f t="shared" si="22"/>
        <v>31359</v>
      </c>
      <c r="AA76" s="22">
        <v>31359</v>
      </c>
      <c r="AB76" s="20">
        <v>0.04</v>
      </c>
      <c r="AC76" s="18">
        <f t="shared" si="21"/>
        <v>32613</v>
      </c>
      <c r="AD76" s="18">
        <v>32613</v>
      </c>
      <c r="AE76" s="131">
        <v>0.04</v>
      </c>
      <c r="AF76" s="18">
        <f t="shared" si="23"/>
        <v>33918</v>
      </c>
      <c r="AG76" s="18">
        <v>33918</v>
      </c>
      <c r="AH76" s="131"/>
      <c r="AI76" s="18">
        <f t="shared" si="19"/>
        <v>33918</v>
      </c>
      <c r="AJ76" s="46"/>
      <c r="AK76" s="114"/>
      <c r="AL76" s="110"/>
      <c r="AM76" s="111"/>
      <c r="AN76" s="1"/>
      <c r="AO76" s="1"/>
      <c r="AP76" s="1"/>
      <c r="AQ76" s="1"/>
      <c r="AR76" s="1"/>
      <c r="AS76" s="1"/>
      <c r="AT76" s="1"/>
      <c r="AU76" s="1"/>
      <c r="AV76" s="1"/>
      <c r="AW76" s="1"/>
      <c r="AX76" s="1"/>
      <c r="AY76" s="1"/>
      <c r="AZ76" s="1"/>
    </row>
    <row r="77" spans="1:52" x14ac:dyDescent="0.3">
      <c r="A77" s="174"/>
      <c r="B77" s="14">
        <v>0</v>
      </c>
      <c r="C77" s="14">
        <v>76</v>
      </c>
      <c r="D77" s="14">
        <v>2</v>
      </c>
      <c r="E77" s="191"/>
      <c r="F77" s="24" t="s">
        <v>104</v>
      </c>
      <c r="G77" s="25">
        <v>38934</v>
      </c>
      <c r="H77" s="26">
        <v>0</v>
      </c>
      <c r="I77" s="27">
        <v>38934</v>
      </c>
      <c r="J77" s="26">
        <v>0</v>
      </c>
      <c r="K77" s="28">
        <f t="shared" si="15"/>
        <v>38934</v>
      </c>
      <c r="L77" s="27">
        <v>38934</v>
      </c>
      <c r="M77" s="29">
        <v>0</v>
      </c>
      <c r="N77" s="27">
        <f t="shared" si="16"/>
        <v>38934</v>
      </c>
      <c r="O77" s="27">
        <v>38934</v>
      </c>
      <c r="P77" s="29">
        <v>0.04</v>
      </c>
      <c r="Q77" s="27">
        <f t="shared" si="17"/>
        <v>40491</v>
      </c>
      <c r="R77" s="27">
        <v>40491</v>
      </c>
      <c r="S77" s="29">
        <v>0.02</v>
      </c>
      <c r="T77" s="27">
        <f t="shared" si="18"/>
        <v>41301</v>
      </c>
      <c r="U77" s="30">
        <v>41301</v>
      </c>
      <c r="V77" s="64">
        <v>3.2500000000000001E-2</v>
      </c>
      <c r="W77" s="27">
        <f t="shared" si="18"/>
        <v>42642</v>
      </c>
      <c r="X77" s="45">
        <v>42642</v>
      </c>
      <c r="Y77" s="29">
        <v>0.06</v>
      </c>
      <c r="Z77" s="27">
        <f t="shared" si="22"/>
        <v>45201</v>
      </c>
      <c r="AA77" s="30">
        <v>45201</v>
      </c>
      <c r="AB77" s="29">
        <v>0.04</v>
      </c>
      <c r="AC77" s="27">
        <f t="shared" si="21"/>
        <v>47010</v>
      </c>
      <c r="AD77" s="27">
        <v>47010</v>
      </c>
      <c r="AE77" s="135">
        <v>0.04</v>
      </c>
      <c r="AF77" s="27">
        <f t="shared" si="23"/>
        <v>48891</v>
      </c>
      <c r="AG77" s="27">
        <v>48891</v>
      </c>
      <c r="AH77" s="135"/>
      <c r="AI77" s="27">
        <f t="shared" si="19"/>
        <v>48891</v>
      </c>
      <c r="AJ77" s="71"/>
      <c r="AK77" s="114"/>
      <c r="AL77" s="110"/>
      <c r="AM77" s="115"/>
      <c r="AN77" s="1"/>
      <c r="AO77" s="1"/>
      <c r="AP77" s="1"/>
      <c r="AQ77" s="1"/>
      <c r="AR77" s="1"/>
      <c r="AS77" s="1"/>
      <c r="AT77" s="1"/>
      <c r="AU77" s="1"/>
      <c r="AV77" s="1"/>
      <c r="AW77" s="1"/>
      <c r="AX77" s="1"/>
      <c r="AY77" s="1"/>
      <c r="AZ77" s="1"/>
    </row>
    <row r="78" spans="1:52" x14ac:dyDescent="0.3">
      <c r="A78" s="172" t="s">
        <v>145</v>
      </c>
      <c r="B78" s="14">
        <v>0</v>
      </c>
      <c r="C78" s="14">
        <v>79</v>
      </c>
      <c r="D78" s="14">
        <v>1</v>
      </c>
      <c r="E78" s="192" t="s">
        <v>52</v>
      </c>
      <c r="F78" s="15" t="s">
        <v>7</v>
      </c>
      <c r="G78" s="33">
        <v>28518</v>
      </c>
      <c r="H78" s="17">
        <v>2.5000000000000001E-2</v>
      </c>
      <c r="I78" s="18">
        <v>29232</v>
      </c>
      <c r="J78" s="17">
        <v>0.04</v>
      </c>
      <c r="K78" s="19">
        <f t="shared" si="15"/>
        <v>30402</v>
      </c>
      <c r="L78" s="18">
        <v>30402</v>
      </c>
      <c r="M78" s="20">
        <v>0.04</v>
      </c>
      <c r="N78" s="18">
        <f t="shared" si="16"/>
        <v>31617</v>
      </c>
      <c r="O78" s="18">
        <v>31617</v>
      </c>
      <c r="P78" s="20">
        <v>2.9000000000000001E-2</v>
      </c>
      <c r="Q78" s="18">
        <f t="shared" si="17"/>
        <v>32535</v>
      </c>
      <c r="R78" s="18">
        <v>32535</v>
      </c>
      <c r="S78" s="20">
        <v>0.02</v>
      </c>
      <c r="T78" s="18">
        <f t="shared" si="18"/>
        <v>33186</v>
      </c>
      <c r="U78" s="22">
        <v>33186</v>
      </c>
      <c r="V78" s="20">
        <v>0.03</v>
      </c>
      <c r="W78" s="18">
        <f t="shared" si="18"/>
        <v>34182</v>
      </c>
      <c r="X78" s="43">
        <v>34182</v>
      </c>
      <c r="Y78" s="20">
        <v>0.02</v>
      </c>
      <c r="Z78" s="18">
        <f t="shared" si="22"/>
        <v>34866</v>
      </c>
      <c r="AA78" s="22">
        <v>34866</v>
      </c>
      <c r="AB78" s="20">
        <v>0</v>
      </c>
      <c r="AC78" s="18">
        <f t="shared" si="21"/>
        <v>34866</v>
      </c>
      <c r="AD78" s="18">
        <v>34866</v>
      </c>
      <c r="AE78" s="131">
        <v>0.02</v>
      </c>
      <c r="AF78" s="18">
        <f t="shared" si="23"/>
        <v>35562</v>
      </c>
      <c r="AG78" s="18">
        <v>35562</v>
      </c>
      <c r="AH78" s="131"/>
      <c r="AI78" s="18">
        <f t="shared" si="19"/>
        <v>35562</v>
      </c>
      <c r="AJ78" s="46"/>
      <c r="AK78" s="114"/>
      <c r="AL78" s="110"/>
      <c r="AM78" s="111"/>
      <c r="AN78" s="1"/>
      <c r="AO78" s="1"/>
      <c r="AP78" s="1"/>
      <c r="AQ78" s="1"/>
      <c r="AR78" s="1"/>
      <c r="AS78" s="1"/>
      <c r="AT78" s="1"/>
      <c r="AU78" s="1"/>
      <c r="AV78" s="1"/>
      <c r="AW78" s="1"/>
      <c r="AX78" s="1"/>
      <c r="AY78" s="1"/>
      <c r="AZ78" s="1"/>
    </row>
    <row r="79" spans="1:52" x14ac:dyDescent="0.3">
      <c r="A79" s="173"/>
      <c r="B79" s="14">
        <v>0</v>
      </c>
      <c r="C79" s="14">
        <v>79</v>
      </c>
      <c r="D79" s="14">
        <v>2</v>
      </c>
      <c r="E79" s="189"/>
      <c r="F79" s="24" t="s">
        <v>104</v>
      </c>
      <c r="G79" s="25">
        <v>49215</v>
      </c>
      <c r="H79" s="26">
        <v>0</v>
      </c>
      <c r="I79" s="27">
        <v>49215</v>
      </c>
      <c r="J79" s="26">
        <v>0.04</v>
      </c>
      <c r="K79" s="28">
        <f t="shared" si="15"/>
        <v>51183</v>
      </c>
      <c r="L79" s="27">
        <v>51183</v>
      </c>
      <c r="M79" s="29">
        <v>0.04</v>
      </c>
      <c r="N79" s="27">
        <f t="shared" si="16"/>
        <v>53229</v>
      </c>
      <c r="O79" s="27">
        <v>53229</v>
      </c>
      <c r="P79" s="29">
        <v>2.9000000000000001E-2</v>
      </c>
      <c r="Q79" s="27">
        <f t="shared" si="17"/>
        <v>54774</v>
      </c>
      <c r="R79" s="27">
        <v>54774</v>
      </c>
      <c r="S79" s="29">
        <v>1.2E-2</v>
      </c>
      <c r="T79" s="27">
        <f t="shared" si="18"/>
        <v>55431</v>
      </c>
      <c r="U79" s="30">
        <v>55431</v>
      </c>
      <c r="V79" s="29">
        <v>1.7999999999999999E-2</v>
      </c>
      <c r="W79" s="27">
        <f t="shared" si="18"/>
        <v>56430</v>
      </c>
      <c r="X79" s="45">
        <v>56430</v>
      </c>
      <c r="Y79" s="29">
        <v>0</v>
      </c>
      <c r="Z79" s="27">
        <f t="shared" si="22"/>
        <v>56430</v>
      </c>
      <c r="AA79" s="30">
        <v>56430</v>
      </c>
      <c r="AB79" s="29">
        <v>-0.14199999999999999</v>
      </c>
      <c r="AC79" s="27">
        <f t="shared" si="21"/>
        <v>48417</v>
      </c>
      <c r="AD79" s="27">
        <v>48417</v>
      </c>
      <c r="AE79" s="138">
        <v>0.02</v>
      </c>
      <c r="AF79" s="27">
        <f t="shared" si="23"/>
        <v>49386</v>
      </c>
      <c r="AG79" s="27">
        <v>49386</v>
      </c>
      <c r="AH79" s="138"/>
      <c r="AI79" s="27">
        <f t="shared" si="19"/>
        <v>49386</v>
      </c>
      <c r="AJ79" s="71"/>
      <c r="AK79" s="114"/>
      <c r="AL79" s="110"/>
      <c r="AM79" s="112"/>
      <c r="AN79" s="1"/>
      <c r="AO79" s="1"/>
      <c r="AP79" s="1"/>
      <c r="AQ79" s="1"/>
      <c r="AR79" s="1"/>
      <c r="AS79" s="1"/>
      <c r="AT79" s="1"/>
      <c r="AU79" s="1"/>
      <c r="AV79" s="1"/>
      <c r="AW79" s="1"/>
      <c r="AX79" s="1"/>
      <c r="AY79" s="1"/>
      <c r="AZ79" s="1"/>
    </row>
    <row r="80" spans="1:52" x14ac:dyDescent="0.3">
      <c r="A80" s="173"/>
      <c r="B80" s="14">
        <v>0</v>
      </c>
      <c r="C80" s="14">
        <v>87</v>
      </c>
      <c r="D80" s="14">
        <v>1</v>
      </c>
      <c r="E80" s="192" t="s">
        <v>146</v>
      </c>
      <c r="F80" s="15" t="s">
        <v>7</v>
      </c>
      <c r="G80" s="33">
        <v>31383</v>
      </c>
      <c r="H80" s="17">
        <v>0.01</v>
      </c>
      <c r="I80" s="18">
        <v>31698</v>
      </c>
      <c r="J80" s="17">
        <v>0.04</v>
      </c>
      <c r="K80" s="19">
        <f>IF(J80=0,I80,ROUND(I80*(1+J80)/3,0)*3)</f>
        <v>32967</v>
      </c>
      <c r="L80" s="18">
        <v>32967</v>
      </c>
      <c r="M80" s="20">
        <v>0.04</v>
      </c>
      <c r="N80" s="18">
        <f>IF(M80=0,L80,ROUND(L80*(1+M80)/3,0)*3)</f>
        <v>34287</v>
      </c>
      <c r="O80" s="18">
        <v>34287</v>
      </c>
      <c r="P80" s="20">
        <v>2.9000000000000001E-2</v>
      </c>
      <c r="Q80" s="18">
        <f>IF(P80=0,O80,ROUND(O80*(1+P80)/3,0)*3)</f>
        <v>35280</v>
      </c>
      <c r="R80" s="18">
        <v>35280</v>
      </c>
      <c r="S80" s="70">
        <v>1.8499999999999999E-2</v>
      </c>
      <c r="T80" s="18">
        <f>IF(S80=0,R80,ROUND(R80*(1+S80)/3,0)*3)</f>
        <v>35934</v>
      </c>
      <c r="U80" s="22">
        <v>35934</v>
      </c>
      <c r="V80" s="20">
        <v>0.03</v>
      </c>
      <c r="W80" s="18">
        <f>IF(V80=0,U80,ROUND(U80*(1+V80)/3,0)*3)</f>
        <v>37011</v>
      </c>
      <c r="X80" s="43">
        <v>37011</v>
      </c>
      <c r="Y80" s="20">
        <v>0.02</v>
      </c>
      <c r="Z80" s="18">
        <f t="shared" si="22"/>
        <v>37752</v>
      </c>
      <c r="AA80" s="22">
        <v>37752</v>
      </c>
      <c r="AB80" s="20">
        <v>0</v>
      </c>
      <c r="AC80" s="18">
        <f t="shared" si="21"/>
        <v>37752</v>
      </c>
      <c r="AD80" s="18">
        <v>37752</v>
      </c>
      <c r="AE80" s="131">
        <v>0.02</v>
      </c>
      <c r="AF80" s="18">
        <f t="shared" si="23"/>
        <v>38508</v>
      </c>
      <c r="AG80" s="18">
        <v>38508</v>
      </c>
      <c r="AH80" s="131"/>
      <c r="AI80" s="18">
        <f t="shared" si="19"/>
        <v>38508</v>
      </c>
      <c r="AJ80" s="46"/>
      <c r="AK80" s="114"/>
      <c r="AL80" s="110"/>
      <c r="AM80" s="111"/>
      <c r="AN80" s="1"/>
      <c r="AO80" s="1"/>
      <c r="AP80" s="1"/>
      <c r="AQ80" s="1"/>
      <c r="AR80" s="1"/>
      <c r="AS80" s="1"/>
      <c r="AT80" s="1"/>
      <c r="AU80" s="1"/>
      <c r="AV80" s="1"/>
      <c r="AW80" s="1"/>
      <c r="AX80" s="1"/>
      <c r="AY80" s="1"/>
      <c r="AZ80" s="1"/>
    </row>
    <row r="81" spans="1:52" x14ac:dyDescent="0.3">
      <c r="A81" s="174"/>
      <c r="B81" s="14">
        <v>0</v>
      </c>
      <c r="C81" s="14">
        <v>87</v>
      </c>
      <c r="D81" s="14">
        <v>2</v>
      </c>
      <c r="E81" s="191"/>
      <c r="F81" s="24" t="s">
        <v>104</v>
      </c>
      <c r="G81" s="25">
        <v>49215</v>
      </c>
      <c r="H81" s="26">
        <v>0</v>
      </c>
      <c r="I81" s="27">
        <v>49215</v>
      </c>
      <c r="J81" s="26">
        <v>0.04</v>
      </c>
      <c r="K81" s="28">
        <f>IF(J81=0,I81,ROUND(I81*(1+J81)/3,0)*3)</f>
        <v>51183</v>
      </c>
      <c r="L81" s="27">
        <v>51183</v>
      </c>
      <c r="M81" s="29">
        <v>0.04</v>
      </c>
      <c r="N81" s="27">
        <f>IF(M81=0,L81,ROUND(L81*(1+M81)/3,0)*3)</f>
        <v>53229</v>
      </c>
      <c r="O81" s="27">
        <v>53229</v>
      </c>
      <c r="P81" s="29">
        <v>2.9000000000000001E-2</v>
      </c>
      <c r="Q81" s="27">
        <f>IF(P81=0,O81,ROUND(O81*(1+P81)/3,0)*3)</f>
        <v>54774</v>
      </c>
      <c r="R81" s="27">
        <v>54774</v>
      </c>
      <c r="S81" s="29">
        <v>1.2E-2</v>
      </c>
      <c r="T81" s="27">
        <f>IF(S81=0,R81,ROUND(R81*(1+S81)/3,0)*3)</f>
        <v>55431</v>
      </c>
      <c r="U81" s="30">
        <v>55431</v>
      </c>
      <c r="V81" s="29">
        <v>1.7999999999999999E-2</v>
      </c>
      <c r="W81" s="27">
        <f>IF(V81=0,U81,ROUND(U81*(1+V81)/3,0)*3)</f>
        <v>56430</v>
      </c>
      <c r="X81" s="45">
        <v>56430</v>
      </c>
      <c r="Y81" s="29">
        <v>0</v>
      </c>
      <c r="Z81" s="27">
        <f t="shared" si="22"/>
        <v>56430</v>
      </c>
      <c r="AA81" s="30">
        <v>56430</v>
      </c>
      <c r="AB81" s="29">
        <v>-0.14199999999999999</v>
      </c>
      <c r="AC81" s="27">
        <f t="shared" si="21"/>
        <v>48417</v>
      </c>
      <c r="AD81" s="27">
        <v>48417</v>
      </c>
      <c r="AE81" s="138">
        <v>0.02</v>
      </c>
      <c r="AF81" s="27">
        <f t="shared" si="23"/>
        <v>49386</v>
      </c>
      <c r="AG81" s="27">
        <v>49386</v>
      </c>
      <c r="AH81" s="138"/>
      <c r="AI81" s="27">
        <f t="shared" si="19"/>
        <v>49386</v>
      </c>
      <c r="AJ81" s="71"/>
      <c r="AK81" s="114"/>
      <c r="AL81" s="110"/>
      <c r="AM81" s="112"/>
      <c r="AN81" s="1"/>
      <c r="AO81" s="1"/>
      <c r="AP81" s="1"/>
      <c r="AQ81" s="1"/>
      <c r="AR81" s="1"/>
      <c r="AS81" s="1"/>
      <c r="AT81" s="1"/>
      <c r="AU81" s="1"/>
      <c r="AV81" s="1"/>
      <c r="AW81" s="1"/>
      <c r="AX81" s="1"/>
      <c r="AY81" s="1"/>
      <c r="AZ81" s="1"/>
    </row>
    <row r="82" spans="1:52" x14ac:dyDescent="0.3">
      <c r="A82" s="172" t="s">
        <v>147</v>
      </c>
      <c r="B82" s="14">
        <v>0</v>
      </c>
      <c r="C82" s="68">
        <v>65</v>
      </c>
      <c r="D82" s="14">
        <v>1</v>
      </c>
      <c r="E82" s="188" t="s">
        <v>55</v>
      </c>
      <c r="F82" s="15" t="s">
        <v>7</v>
      </c>
      <c r="G82" s="33">
        <v>19377</v>
      </c>
      <c r="H82" s="17">
        <v>0.03</v>
      </c>
      <c r="I82" s="18">
        <v>19959</v>
      </c>
      <c r="J82" s="17">
        <v>0.04</v>
      </c>
      <c r="K82" s="19">
        <f t="shared" ref="K82:K91" si="24">IF(J82=0,I82,ROUND(I82*(1+J82)/3,0)*3)</f>
        <v>20757</v>
      </c>
      <c r="L82" s="18">
        <v>20757</v>
      </c>
      <c r="M82" s="20">
        <v>0.03</v>
      </c>
      <c r="N82" s="18">
        <f t="shared" ref="N82:N91" si="25">IF(M82=0,L82,ROUND(L82*(1+M82)/3,0)*3)</f>
        <v>21381</v>
      </c>
      <c r="O82" s="18">
        <v>21381</v>
      </c>
      <c r="P82" s="20">
        <v>0.03</v>
      </c>
      <c r="Q82" s="18">
        <f t="shared" ref="Q82:Q91" si="26">IF(P82=0,O82,ROUND(O82*(1+P82)/3,0)*3)</f>
        <v>22023</v>
      </c>
      <c r="R82" s="18">
        <v>22023</v>
      </c>
      <c r="S82" s="20">
        <v>0.02</v>
      </c>
      <c r="T82" s="18">
        <f t="shared" ref="T82:W91" si="27">IF(S82=0,R82,ROUND(R82*(1+S82)/3,0)*3)</f>
        <v>22464</v>
      </c>
      <c r="U82" s="22">
        <v>22464</v>
      </c>
      <c r="V82" s="20">
        <v>0.03</v>
      </c>
      <c r="W82" s="18">
        <f t="shared" si="27"/>
        <v>23139</v>
      </c>
      <c r="X82" s="43">
        <v>23139</v>
      </c>
      <c r="Y82" s="20">
        <v>0.03</v>
      </c>
      <c r="Z82" s="18">
        <f t="shared" si="22"/>
        <v>23832</v>
      </c>
      <c r="AA82" s="22">
        <v>23832</v>
      </c>
      <c r="AB82" s="20">
        <v>0.04</v>
      </c>
      <c r="AC82" s="18">
        <f t="shared" si="21"/>
        <v>24786</v>
      </c>
      <c r="AD82" s="18">
        <v>24786</v>
      </c>
      <c r="AE82" s="131">
        <v>0.04</v>
      </c>
      <c r="AF82" s="18">
        <f t="shared" si="23"/>
        <v>25776</v>
      </c>
      <c r="AG82" s="18">
        <v>25776</v>
      </c>
      <c r="AH82" s="131"/>
      <c r="AI82" s="18">
        <f t="shared" ref="AI82:AI91" si="28">IF(AH82=0,AG82,ROUND(AG82*(1+AH82)/3,0)*3)</f>
        <v>25776</v>
      </c>
      <c r="AJ82" s="46"/>
      <c r="AK82" s="114"/>
      <c r="AL82" s="110"/>
      <c r="AM82" s="111"/>
      <c r="AN82" s="1"/>
      <c r="AO82" s="1"/>
      <c r="AP82" s="1"/>
      <c r="AQ82" s="1"/>
      <c r="AR82" s="1"/>
      <c r="AS82" s="1"/>
      <c r="AT82" s="1"/>
      <c r="AU82" s="1"/>
      <c r="AV82" s="1"/>
      <c r="AW82" s="1"/>
      <c r="AX82" s="1"/>
      <c r="AY82" s="1"/>
      <c r="AZ82" s="1"/>
    </row>
    <row r="83" spans="1:52" x14ac:dyDescent="0.3">
      <c r="A83" s="173"/>
      <c r="B83" s="14">
        <v>0</v>
      </c>
      <c r="C83" s="68">
        <v>65</v>
      </c>
      <c r="D83" s="14">
        <v>2</v>
      </c>
      <c r="E83" s="186"/>
      <c r="F83" s="24" t="s">
        <v>104</v>
      </c>
      <c r="G83" s="25">
        <v>33738</v>
      </c>
      <c r="H83" s="26">
        <v>0.03</v>
      </c>
      <c r="I83" s="27">
        <v>34749</v>
      </c>
      <c r="J83" s="26">
        <v>0.04</v>
      </c>
      <c r="K83" s="28">
        <f t="shared" si="24"/>
        <v>36138</v>
      </c>
      <c r="L83" s="27">
        <v>36138</v>
      </c>
      <c r="M83" s="29">
        <v>0.03</v>
      </c>
      <c r="N83" s="27">
        <f t="shared" si="25"/>
        <v>37221</v>
      </c>
      <c r="O83" s="27">
        <v>37221</v>
      </c>
      <c r="P83" s="29">
        <v>0.03</v>
      </c>
      <c r="Q83" s="27">
        <f t="shared" si="26"/>
        <v>38337</v>
      </c>
      <c r="R83" s="27">
        <v>38337</v>
      </c>
      <c r="S83" s="29">
        <v>0.02</v>
      </c>
      <c r="T83" s="27">
        <f t="shared" si="27"/>
        <v>39105</v>
      </c>
      <c r="U83" s="30">
        <v>39105</v>
      </c>
      <c r="V83" s="29">
        <v>0.03</v>
      </c>
      <c r="W83" s="27">
        <f t="shared" si="27"/>
        <v>40278</v>
      </c>
      <c r="X83" s="45">
        <v>40278</v>
      </c>
      <c r="Y83" s="29">
        <v>0.03</v>
      </c>
      <c r="Z83" s="27">
        <f t="shared" si="22"/>
        <v>41487</v>
      </c>
      <c r="AA83" s="30">
        <v>41487</v>
      </c>
      <c r="AB83" s="29">
        <v>0.04</v>
      </c>
      <c r="AC83" s="27">
        <f t="shared" si="21"/>
        <v>43146</v>
      </c>
      <c r="AD83" s="27">
        <v>43146</v>
      </c>
      <c r="AE83" s="135">
        <v>0.04</v>
      </c>
      <c r="AF83" s="27">
        <f t="shared" si="23"/>
        <v>44871</v>
      </c>
      <c r="AG83" s="27">
        <v>44871</v>
      </c>
      <c r="AH83" s="135"/>
      <c r="AI83" s="27">
        <f t="shared" si="28"/>
        <v>44871</v>
      </c>
      <c r="AJ83" s="71"/>
      <c r="AK83" s="114"/>
      <c r="AL83" s="110"/>
      <c r="AM83" s="112"/>
      <c r="AN83" s="1"/>
      <c r="AO83" s="1"/>
      <c r="AP83" s="1"/>
      <c r="AQ83" s="1"/>
      <c r="AR83" s="1"/>
      <c r="AS83" s="1"/>
      <c r="AT83" s="1"/>
      <c r="AU83" s="1"/>
      <c r="AV83" s="1"/>
      <c r="AW83" s="1"/>
      <c r="AX83" s="1"/>
      <c r="AY83" s="1"/>
      <c r="AZ83" s="1"/>
    </row>
    <row r="84" spans="1:52" x14ac:dyDescent="0.3">
      <c r="A84" s="173"/>
      <c r="B84" s="14">
        <v>0</v>
      </c>
      <c r="C84" s="14">
        <v>67</v>
      </c>
      <c r="D84" s="14">
        <v>1</v>
      </c>
      <c r="E84" s="155" t="s">
        <v>148</v>
      </c>
      <c r="F84" s="15" t="s">
        <v>7</v>
      </c>
      <c r="G84" s="33">
        <v>17583</v>
      </c>
      <c r="H84" s="17">
        <v>0.01</v>
      </c>
      <c r="I84" s="18">
        <v>17760</v>
      </c>
      <c r="J84" s="17">
        <v>0</v>
      </c>
      <c r="K84" s="19">
        <f t="shared" si="24"/>
        <v>17760</v>
      </c>
      <c r="L84" s="18">
        <v>17760</v>
      </c>
      <c r="M84" s="20">
        <v>0.03</v>
      </c>
      <c r="N84" s="18">
        <f t="shared" si="25"/>
        <v>18294</v>
      </c>
      <c r="O84" s="18">
        <v>18294</v>
      </c>
      <c r="P84" s="20">
        <v>0.03</v>
      </c>
      <c r="Q84" s="18">
        <f t="shared" si="26"/>
        <v>18843</v>
      </c>
      <c r="R84" s="18">
        <v>18843</v>
      </c>
      <c r="S84" s="20">
        <v>0.02</v>
      </c>
      <c r="T84" s="18">
        <f t="shared" si="27"/>
        <v>19221</v>
      </c>
      <c r="U84" s="22">
        <v>19221</v>
      </c>
      <c r="V84" s="20">
        <v>0.03</v>
      </c>
      <c r="W84" s="18">
        <f t="shared" si="27"/>
        <v>19797</v>
      </c>
      <c r="X84" s="43">
        <v>19797</v>
      </c>
      <c r="Y84" s="20">
        <v>0.03</v>
      </c>
      <c r="Z84" s="18">
        <f t="shared" si="22"/>
        <v>20391</v>
      </c>
      <c r="AA84" s="22">
        <v>20391</v>
      </c>
      <c r="AB84" s="20">
        <v>0.04</v>
      </c>
      <c r="AC84" s="18">
        <f t="shared" si="21"/>
        <v>21207</v>
      </c>
      <c r="AD84" s="18">
        <v>21207</v>
      </c>
      <c r="AE84" s="131">
        <v>0.04</v>
      </c>
      <c r="AF84" s="18">
        <f t="shared" si="23"/>
        <v>22056</v>
      </c>
      <c r="AG84" s="18">
        <v>22056</v>
      </c>
      <c r="AH84" s="131"/>
      <c r="AI84" s="18">
        <f t="shared" si="28"/>
        <v>22056</v>
      </c>
      <c r="AJ84" s="46"/>
      <c r="AK84" s="114"/>
      <c r="AL84" s="110"/>
      <c r="AM84" s="111"/>
      <c r="AN84" s="1"/>
      <c r="AO84" s="1"/>
      <c r="AP84" s="1"/>
      <c r="AQ84" s="1"/>
      <c r="AR84" s="1"/>
      <c r="AS84" s="1"/>
      <c r="AT84" s="1"/>
      <c r="AU84" s="1"/>
      <c r="AV84" s="1"/>
      <c r="AW84" s="1"/>
      <c r="AX84" s="1"/>
      <c r="AY84" s="1"/>
      <c r="AZ84" s="1"/>
    </row>
    <row r="85" spans="1:52" x14ac:dyDescent="0.3">
      <c r="A85" s="173"/>
      <c r="B85" s="14">
        <v>0</v>
      </c>
      <c r="C85" s="14">
        <v>67</v>
      </c>
      <c r="D85" s="14">
        <v>2</v>
      </c>
      <c r="E85" s="176"/>
      <c r="F85" s="24" t="s">
        <v>104</v>
      </c>
      <c r="G85" s="25">
        <v>30153</v>
      </c>
      <c r="H85" s="26">
        <v>0.02</v>
      </c>
      <c r="I85" s="27">
        <v>30756</v>
      </c>
      <c r="J85" s="26">
        <v>0</v>
      </c>
      <c r="K85" s="28">
        <f t="shared" si="24"/>
        <v>30756</v>
      </c>
      <c r="L85" s="27">
        <v>30756</v>
      </c>
      <c r="M85" s="29">
        <v>0.03</v>
      </c>
      <c r="N85" s="27">
        <f t="shared" si="25"/>
        <v>31680</v>
      </c>
      <c r="O85" s="27">
        <v>31680</v>
      </c>
      <c r="P85" s="29">
        <v>0.03</v>
      </c>
      <c r="Q85" s="27">
        <f t="shared" si="26"/>
        <v>32631</v>
      </c>
      <c r="R85" s="27">
        <v>32631</v>
      </c>
      <c r="S85" s="29">
        <v>0.02</v>
      </c>
      <c r="T85" s="27">
        <f t="shared" si="27"/>
        <v>33285</v>
      </c>
      <c r="U85" s="30">
        <v>33285</v>
      </c>
      <c r="V85" s="29">
        <v>0.03</v>
      </c>
      <c r="W85" s="27">
        <f t="shared" si="27"/>
        <v>34284</v>
      </c>
      <c r="X85" s="45">
        <v>34284</v>
      </c>
      <c r="Y85" s="29">
        <v>0.03</v>
      </c>
      <c r="Z85" s="27">
        <f t="shared" si="22"/>
        <v>35313</v>
      </c>
      <c r="AA85" s="30">
        <v>35313</v>
      </c>
      <c r="AB85" s="29">
        <v>0.04</v>
      </c>
      <c r="AC85" s="27">
        <f t="shared" si="21"/>
        <v>36726</v>
      </c>
      <c r="AD85" s="27">
        <v>36726</v>
      </c>
      <c r="AE85" s="135">
        <v>0.04</v>
      </c>
      <c r="AF85" s="27">
        <f t="shared" si="23"/>
        <v>38196</v>
      </c>
      <c r="AG85" s="27">
        <v>38196</v>
      </c>
      <c r="AH85" s="135"/>
      <c r="AI85" s="27">
        <f t="shared" si="28"/>
        <v>38196</v>
      </c>
      <c r="AJ85" s="71"/>
      <c r="AK85" s="114"/>
      <c r="AL85" s="110"/>
      <c r="AM85" s="112"/>
      <c r="AN85" s="1"/>
      <c r="AO85" s="1"/>
      <c r="AP85" s="1"/>
      <c r="AQ85" s="1"/>
      <c r="AR85" s="1"/>
      <c r="AS85" s="1"/>
      <c r="AT85" s="1"/>
      <c r="AU85" s="1"/>
      <c r="AV85" s="1"/>
      <c r="AW85" s="1"/>
      <c r="AX85" s="1"/>
      <c r="AY85" s="1"/>
      <c r="AZ85" s="1"/>
    </row>
    <row r="86" spans="1:52" x14ac:dyDescent="0.3">
      <c r="A86" s="173"/>
      <c r="B86" s="14">
        <v>0</v>
      </c>
      <c r="C86" s="14">
        <v>68</v>
      </c>
      <c r="D86" s="14">
        <v>1</v>
      </c>
      <c r="E86" s="155" t="s">
        <v>149</v>
      </c>
      <c r="F86" s="15" t="s">
        <v>7</v>
      </c>
      <c r="G86" s="33">
        <v>17583</v>
      </c>
      <c r="H86" s="17">
        <v>0.01</v>
      </c>
      <c r="I86" s="18">
        <v>17760</v>
      </c>
      <c r="J86" s="17">
        <v>0</v>
      </c>
      <c r="K86" s="19">
        <f t="shared" si="24"/>
        <v>17760</v>
      </c>
      <c r="L86" s="18">
        <v>17760</v>
      </c>
      <c r="M86" s="20">
        <v>0.03</v>
      </c>
      <c r="N86" s="18">
        <f t="shared" si="25"/>
        <v>18294</v>
      </c>
      <c r="O86" s="18">
        <v>18294</v>
      </c>
      <c r="P86" s="20">
        <v>0.03</v>
      </c>
      <c r="Q86" s="18">
        <f t="shared" si="26"/>
        <v>18843</v>
      </c>
      <c r="R86" s="18">
        <v>18843</v>
      </c>
      <c r="S86" s="20">
        <v>0.02</v>
      </c>
      <c r="T86" s="18">
        <f t="shared" si="27"/>
        <v>19221</v>
      </c>
      <c r="U86" s="22">
        <v>19221</v>
      </c>
      <c r="V86" s="20">
        <v>0.03</v>
      </c>
      <c r="W86" s="18">
        <f t="shared" si="27"/>
        <v>19797</v>
      </c>
      <c r="X86" s="43">
        <v>19797</v>
      </c>
      <c r="Y86" s="20">
        <v>0.03</v>
      </c>
      <c r="Z86" s="18">
        <f t="shared" si="22"/>
        <v>20391</v>
      </c>
      <c r="AA86" s="22">
        <v>20391</v>
      </c>
      <c r="AB86" s="20">
        <v>0.04</v>
      </c>
      <c r="AC86" s="18">
        <f t="shared" si="21"/>
        <v>21207</v>
      </c>
      <c r="AD86" s="18">
        <v>21207</v>
      </c>
      <c r="AE86" s="131">
        <v>0.04</v>
      </c>
      <c r="AF86" s="18">
        <f t="shared" si="23"/>
        <v>22056</v>
      </c>
      <c r="AG86" s="18">
        <v>22056</v>
      </c>
      <c r="AH86" s="131"/>
      <c r="AI86" s="18">
        <f t="shared" si="28"/>
        <v>22056</v>
      </c>
      <c r="AJ86" s="46"/>
      <c r="AK86" s="114"/>
      <c r="AL86" s="110"/>
      <c r="AM86" s="111"/>
      <c r="AN86" s="1"/>
      <c r="AO86" s="1"/>
      <c r="AP86" s="1"/>
      <c r="AQ86" s="1"/>
      <c r="AR86" s="1"/>
      <c r="AS86" s="1"/>
      <c r="AT86" s="1"/>
      <c r="AU86" s="1"/>
      <c r="AV86" s="1"/>
      <c r="AW86" s="1"/>
      <c r="AX86" s="1"/>
      <c r="AY86" s="1"/>
      <c r="AZ86" s="1"/>
    </row>
    <row r="87" spans="1:52" x14ac:dyDescent="0.3">
      <c r="A87" s="174"/>
      <c r="B87" s="14">
        <v>0</v>
      </c>
      <c r="C87" s="14">
        <v>68</v>
      </c>
      <c r="D87" s="14">
        <v>2</v>
      </c>
      <c r="E87" s="176"/>
      <c r="F87" s="24" t="s">
        <v>104</v>
      </c>
      <c r="G87" s="25">
        <v>30153</v>
      </c>
      <c r="H87" s="26">
        <v>0.02</v>
      </c>
      <c r="I87" s="27">
        <v>30756</v>
      </c>
      <c r="J87" s="26">
        <v>0</v>
      </c>
      <c r="K87" s="28">
        <f t="shared" si="24"/>
        <v>30756</v>
      </c>
      <c r="L87" s="27">
        <v>30756</v>
      </c>
      <c r="M87" s="29">
        <v>0.03</v>
      </c>
      <c r="N87" s="27">
        <f t="shared" si="25"/>
        <v>31680</v>
      </c>
      <c r="O87" s="27">
        <v>31680</v>
      </c>
      <c r="P87" s="29">
        <v>0.03</v>
      </c>
      <c r="Q87" s="27">
        <f t="shared" si="26"/>
        <v>32631</v>
      </c>
      <c r="R87" s="27">
        <v>32631</v>
      </c>
      <c r="S87" s="29">
        <v>0.02</v>
      </c>
      <c r="T87" s="27">
        <f t="shared" si="27"/>
        <v>33285</v>
      </c>
      <c r="U87" s="30">
        <v>33285</v>
      </c>
      <c r="V87" s="29">
        <v>0.03</v>
      </c>
      <c r="W87" s="27">
        <f t="shared" si="27"/>
        <v>34284</v>
      </c>
      <c r="X87" s="45">
        <v>34284</v>
      </c>
      <c r="Y87" s="29">
        <v>0.03</v>
      </c>
      <c r="Z87" s="27">
        <f t="shared" si="22"/>
        <v>35313</v>
      </c>
      <c r="AA87" s="30">
        <v>35313</v>
      </c>
      <c r="AB87" s="29">
        <v>0.04</v>
      </c>
      <c r="AC87" s="27">
        <f t="shared" si="21"/>
        <v>36726</v>
      </c>
      <c r="AD87" s="27">
        <v>36726</v>
      </c>
      <c r="AE87" s="135">
        <v>0.04</v>
      </c>
      <c r="AF87" s="27">
        <f t="shared" si="23"/>
        <v>38196</v>
      </c>
      <c r="AG87" s="27">
        <v>38196</v>
      </c>
      <c r="AH87" s="135"/>
      <c r="AI87" s="27">
        <f t="shared" si="28"/>
        <v>38196</v>
      </c>
      <c r="AJ87" s="71"/>
      <c r="AK87" s="114"/>
      <c r="AL87" s="110"/>
      <c r="AM87" s="112"/>
      <c r="AN87" s="1"/>
      <c r="AO87" s="1"/>
      <c r="AP87" s="1"/>
      <c r="AQ87" s="1"/>
      <c r="AR87" s="1"/>
      <c r="AS87" s="1"/>
      <c r="AT87" s="1"/>
      <c r="AU87" s="1"/>
      <c r="AV87" s="1"/>
      <c r="AW87" s="1"/>
      <c r="AX87" s="1"/>
      <c r="AY87" s="1"/>
      <c r="AZ87" s="1"/>
    </row>
    <row r="88" spans="1:52" x14ac:dyDescent="0.3">
      <c r="A88" s="172" t="s">
        <v>150</v>
      </c>
      <c r="B88" s="14">
        <v>0</v>
      </c>
      <c r="C88" s="14">
        <v>27</v>
      </c>
      <c r="D88" s="14">
        <v>1</v>
      </c>
      <c r="E88" s="177" t="s">
        <v>151</v>
      </c>
      <c r="F88" s="15" t="s">
        <v>7</v>
      </c>
      <c r="G88" s="33">
        <v>17643</v>
      </c>
      <c r="H88" s="17">
        <v>0.03</v>
      </c>
      <c r="I88" s="18">
        <v>18171</v>
      </c>
      <c r="J88" s="17">
        <v>0.03</v>
      </c>
      <c r="K88" s="19">
        <f t="shared" si="24"/>
        <v>18717</v>
      </c>
      <c r="L88" s="18">
        <v>18717</v>
      </c>
      <c r="M88" s="20">
        <v>3.5000000000000003E-2</v>
      </c>
      <c r="N88" s="18">
        <f t="shared" si="25"/>
        <v>19371</v>
      </c>
      <c r="O88" s="18">
        <v>19371</v>
      </c>
      <c r="P88" s="20">
        <v>3.5000000000000003E-2</v>
      </c>
      <c r="Q88" s="18">
        <f t="shared" si="26"/>
        <v>20049</v>
      </c>
      <c r="R88" s="18">
        <v>20049</v>
      </c>
      <c r="S88" s="20">
        <v>3.5000000000000003E-2</v>
      </c>
      <c r="T88" s="18">
        <f t="shared" si="27"/>
        <v>20751</v>
      </c>
      <c r="U88" s="22">
        <v>20751</v>
      </c>
      <c r="V88" s="20">
        <v>3.5000000000000003E-2</v>
      </c>
      <c r="W88" s="18">
        <f t="shared" si="27"/>
        <v>21477</v>
      </c>
      <c r="X88" s="43">
        <v>21477</v>
      </c>
      <c r="Y88" s="20">
        <v>0.05</v>
      </c>
      <c r="Z88" s="18">
        <f t="shared" si="22"/>
        <v>22551</v>
      </c>
      <c r="AA88" s="22">
        <v>22551</v>
      </c>
      <c r="AB88" s="20">
        <v>5.5E-2</v>
      </c>
      <c r="AC88" s="18">
        <f t="shared" si="21"/>
        <v>23790</v>
      </c>
      <c r="AD88" s="18">
        <v>23790</v>
      </c>
      <c r="AE88" s="131">
        <v>3.5000000000000003E-2</v>
      </c>
      <c r="AF88" s="18">
        <f t="shared" si="23"/>
        <v>24624</v>
      </c>
      <c r="AG88" s="18">
        <v>24624</v>
      </c>
      <c r="AH88" s="131"/>
      <c r="AI88" s="18">
        <f t="shared" si="28"/>
        <v>24624</v>
      </c>
      <c r="AJ88" s="41"/>
      <c r="AK88" s="114"/>
      <c r="AL88" s="110"/>
      <c r="AM88" s="111"/>
      <c r="AN88" s="1"/>
      <c r="AO88" s="1"/>
      <c r="AP88" s="1"/>
      <c r="AQ88" s="1"/>
      <c r="AR88" s="1"/>
      <c r="AS88" s="1"/>
      <c r="AT88" s="1"/>
      <c r="AU88" s="1"/>
      <c r="AV88" s="1"/>
      <c r="AW88" s="1"/>
      <c r="AX88" s="1"/>
      <c r="AY88" s="1"/>
      <c r="AZ88" s="1"/>
    </row>
    <row r="89" spans="1:52" x14ac:dyDescent="0.3">
      <c r="A89" s="173"/>
      <c r="B89" s="14">
        <v>0</v>
      </c>
      <c r="C89" s="14">
        <v>27</v>
      </c>
      <c r="D89" s="14">
        <v>2</v>
      </c>
      <c r="E89" s="176"/>
      <c r="F89" s="24" t="s">
        <v>104</v>
      </c>
      <c r="G89" s="25">
        <v>30309</v>
      </c>
      <c r="H89" s="26">
        <v>0.03</v>
      </c>
      <c r="I89" s="27">
        <v>31218</v>
      </c>
      <c r="J89" s="26">
        <v>0.03</v>
      </c>
      <c r="K89" s="28">
        <f t="shared" si="24"/>
        <v>32154</v>
      </c>
      <c r="L89" s="27">
        <v>32154</v>
      </c>
      <c r="M89" s="29">
        <v>3.5000000000000003E-2</v>
      </c>
      <c r="N89" s="27">
        <f t="shared" si="25"/>
        <v>33279</v>
      </c>
      <c r="O89" s="27">
        <v>33279</v>
      </c>
      <c r="P89" s="29">
        <v>3.5000000000000003E-2</v>
      </c>
      <c r="Q89" s="27">
        <f t="shared" si="26"/>
        <v>34443</v>
      </c>
      <c r="R89" s="27">
        <v>34443</v>
      </c>
      <c r="S89" s="29">
        <v>3.5000000000000003E-2</v>
      </c>
      <c r="T89" s="27">
        <f t="shared" si="27"/>
        <v>35649</v>
      </c>
      <c r="U89" s="30">
        <v>35649</v>
      </c>
      <c r="V89" s="29">
        <v>3.5000000000000003E-2</v>
      </c>
      <c r="W89" s="27">
        <f t="shared" si="27"/>
        <v>36897</v>
      </c>
      <c r="X89" s="45">
        <v>36897</v>
      </c>
      <c r="Y89" s="29">
        <v>0.05</v>
      </c>
      <c r="Z89" s="27">
        <f t="shared" si="22"/>
        <v>38742</v>
      </c>
      <c r="AA89" s="30">
        <v>38742</v>
      </c>
      <c r="AB89" s="29">
        <v>5.5E-2</v>
      </c>
      <c r="AC89" s="27">
        <f t="shared" si="21"/>
        <v>40872</v>
      </c>
      <c r="AD89" s="27">
        <v>40872</v>
      </c>
      <c r="AE89" s="135">
        <v>3.5000000000000003E-2</v>
      </c>
      <c r="AF89" s="27">
        <f t="shared" si="23"/>
        <v>42303</v>
      </c>
      <c r="AG89" s="27">
        <v>42303</v>
      </c>
      <c r="AH89" s="135"/>
      <c r="AI89" s="27">
        <f t="shared" si="28"/>
        <v>42303</v>
      </c>
      <c r="AJ89" s="32"/>
      <c r="AK89" s="114"/>
      <c r="AL89" s="110"/>
      <c r="AM89" s="112"/>
      <c r="AN89" s="1"/>
      <c r="AO89" s="1"/>
      <c r="AP89" s="1"/>
      <c r="AQ89" s="1"/>
      <c r="AR89" s="1"/>
      <c r="AS89" s="1"/>
      <c r="AT89" s="1"/>
      <c r="AU89" s="1"/>
      <c r="AV89" s="1"/>
      <c r="AW89" s="1"/>
      <c r="AX89" s="1"/>
      <c r="AY89" s="1"/>
      <c r="AZ89" s="1"/>
    </row>
    <row r="90" spans="1:52" x14ac:dyDescent="0.3">
      <c r="A90" s="173"/>
      <c r="B90" s="14">
        <v>0</v>
      </c>
      <c r="C90" s="14">
        <v>28</v>
      </c>
      <c r="D90" s="14">
        <v>1</v>
      </c>
      <c r="E90" s="177" t="s">
        <v>152</v>
      </c>
      <c r="F90" s="15" t="s">
        <v>7</v>
      </c>
      <c r="G90" s="33">
        <v>17643</v>
      </c>
      <c r="H90" s="17">
        <v>0.03</v>
      </c>
      <c r="I90" s="18">
        <v>18171</v>
      </c>
      <c r="J90" s="17">
        <v>0.03</v>
      </c>
      <c r="K90" s="19">
        <f t="shared" si="24"/>
        <v>18717</v>
      </c>
      <c r="L90" s="18">
        <v>18717</v>
      </c>
      <c r="M90" s="20">
        <v>0</v>
      </c>
      <c r="N90" s="18">
        <f t="shared" si="25"/>
        <v>18717</v>
      </c>
      <c r="O90" s="18">
        <v>18717</v>
      </c>
      <c r="P90" s="20">
        <v>3.5000000000000003E-2</v>
      </c>
      <c r="Q90" s="18">
        <f t="shared" si="26"/>
        <v>19371</v>
      </c>
      <c r="R90" s="18">
        <v>19371</v>
      </c>
      <c r="S90" s="20">
        <v>3.5000000000000003E-2</v>
      </c>
      <c r="T90" s="18">
        <f t="shared" si="27"/>
        <v>20049</v>
      </c>
      <c r="U90" s="22">
        <v>20049</v>
      </c>
      <c r="V90" s="20">
        <v>3.5000000000000003E-2</v>
      </c>
      <c r="W90" s="18">
        <f t="shared" si="27"/>
        <v>20751</v>
      </c>
      <c r="X90" s="43">
        <v>20751</v>
      </c>
      <c r="Y90" s="20">
        <v>3.5000000000000003E-2</v>
      </c>
      <c r="Z90" s="18">
        <f t="shared" si="22"/>
        <v>21477</v>
      </c>
      <c r="AA90" s="22">
        <v>21477</v>
      </c>
      <c r="AB90" s="20">
        <v>0.05</v>
      </c>
      <c r="AC90" s="18">
        <f t="shared" si="21"/>
        <v>22551</v>
      </c>
      <c r="AD90" s="18">
        <v>22551</v>
      </c>
      <c r="AE90" s="131">
        <v>5.5E-2</v>
      </c>
      <c r="AF90" s="18">
        <f t="shared" si="23"/>
        <v>23790</v>
      </c>
      <c r="AG90" s="18">
        <v>23790</v>
      </c>
      <c r="AH90" s="131"/>
      <c r="AI90" s="18">
        <f t="shared" si="28"/>
        <v>23790</v>
      </c>
      <c r="AJ90" s="41"/>
      <c r="AK90" s="114"/>
      <c r="AL90" s="110"/>
      <c r="AM90" s="111"/>
      <c r="AN90" s="1"/>
      <c r="AO90" s="1"/>
      <c r="AP90" s="1"/>
      <c r="AQ90" s="1"/>
      <c r="AR90" s="1"/>
      <c r="AS90" s="1"/>
      <c r="AT90" s="1"/>
      <c r="AU90" s="1"/>
      <c r="AV90" s="1"/>
      <c r="AW90" s="1"/>
      <c r="AX90" s="1"/>
      <c r="AY90" s="1"/>
      <c r="AZ90" s="1"/>
    </row>
    <row r="91" spans="1:52" x14ac:dyDescent="0.3">
      <c r="A91" s="174"/>
      <c r="B91" s="14">
        <v>0</v>
      </c>
      <c r="C91" s="14">
        <v>28</v>
      </c>
      <c r="D91" s="14">
        <v>2</v>
      </c>
      <c r="E91" s="176"/>
      <c r="F91" s="24" t="s">
        <v>104</v>
      </c>
      <c r="G91" s="25">
        <v>30309</v>
      </c>
      <c r="H91" s="26">
        <v>0.03</v>
      </c>
      <c r="I91" s="27">
        <v>31218</v>
      </c>
      <c r="J91" s="26">
        <v>0.03</v>
      </c>
      <c r="K91" s="28">
        <f t="shared" si="24"/>
        <v>32154</v>
      </c>
      <c r="L91" s="27">
        <v>32154</v>
      </c>
      <c r="M91" s="29">
        <v>0</v>
      </c>
      <c r="N91" s="27">
        <f t="shared" si="25"/>
        <v>32154</v>
      </c>
      <c r="O91" s="27">
        <v>32154</v>
      </c>
      <c r="P91" s="29">
        <v>3.5000000000000003E-2</v>
      </c>
      <c r="Q91" s="27">
        <f t="shared" si="26"/>
        <v>33279</v>
      </c>
      <c r="R91" s="27">
        <v>33279</v>
      </c>
      <c r="S91" s="29">
        <v>3.5000000000000003E-2</v>
      </c>
      <c r="T91" s="27">
        <f t="shared" si="27"/>
        <v>34443</v>
      </c>
      <c r="U91" s="30">
        <v>34443</v>
      </c>
      <c r="V91" s="29">
        <v>3.5000000000000003E-2</v>
      </c>
      <c r="W91" s="27">
        <f t="shared" si="27"/>
        <v>35649</v>
      </c>
      <c r="X91" s="45">
        <v>35649</v>
      </c>
      <c r="Y91" s="29">
        <v>3.5000000000000003E-2</v>
      </c>
      <c r="Z91" s="27">
        <f t="shared" si="22"/>
        <v>36897</v>
      </c>
      <c r="AA91" s="30">
        <v>36897</v>
      </c>
      <c r="AB91" s="29">
        <v>0.05</v>
      </c>
      <c r="AC91" s="27">
        <f t="shared" si="21"/>
        <v>38742</v>
      </c>
      <c r="AD91" s="27">
        <v>38742</v>
      </c>
      <c r="AE91" s="135">
        <v>5.5E-2</v>
      </c>
      <c r="AF91" s="27">
        <f t="shared" si="23"/>
        <v>40872</v>
      </c>
      <c r="AG91" s="27">
        <v>40872</v>
      </c>
      <c r="AH91" s="135"/>
      <c r="AI91" s="27">
        <f t="shared" si="28"/>
        <v>40872</v>
      </c>
      <c r="AJ91" s="32"/>
      <c r="AK91" s="114"/>
      <c r="AL91" s="110"/>
      <c r="AM91" s="112"/>
      <c r="AN91" s="1"/>
      <c r="AO91" s="1"/>
      <c r="AP91" s="1"/>
      <c r="AQ91" s="1"/>
      <c r="AR91" s="1"/>
      <c r="AS91" s="1"/>
      <c r="AT91" s="1"/>
      <c r="AU91" s="1"/>
      <c r="AV91" s="1"/>
      <c r="AW91" s="1"/>
      <c r="AX91" s="1"/>
      <c r="AY91" s="1"/>
      <c r="AZ91" s="1"/>
    </row>
    <row r="92" spans="1:52" x14ac:dyDescent="0.3">
      <c r="A92" s="181" t="s">
        <v>153</v>
      </c>
      <c r="B92" s="182"/>
      <c r="C92" s="182"/>
      <c r="D92" s="182"/>
      <c r="E92" s="182"/>
      <c r="F92" s="182"/>
      <c r="G92" s="182"/>
      <c r="H92" s="182"/>
      <c r="I92" s="182"/>
      <c r="J92" s="182"/>
      <c r="K92" s="182"/>
      <c r="L92" s="182"/>
      <c r="M92" s="182"/>
      <c r="N92" s="182"/>
      <c r="O92" s="36"/>
      <c r="P92" s="36"/>
      <c r="Q92" s="37"/>
      <c r="R92" s="36"/>
      <c r="S92" s="36"/>
      <c r="T92" s="37"/>
      <c r="U92" s="36"/>
      <c r="V92" s="72"/>
      <c r="W92" s="37"/>
      <c r="X92" s="73"/>
      <c r="Y92" s="72"/>
      <c r="Z92" s="37"/>
      <c r="AA92" s="36"/>
      <c r="AB92" s="72"/>
      <c r="AC92" s="37"/>
      <c r="AD92" s="36"/>
      <c r="AE92" s="36"/>
      <c r="AF92" s="37"/>
      <c r="AG92" s="36"/>
      <c r="AH92" s="36"/>
      <c r="AI92" s="37"/>
      <c r="AJ92" s="74"/>
      <c r="AK92" s="116"/>
      <c r="AL92" s="116"/>
      <c r="AM92" s="116"/>
      <c r="AN92" s="1"/>
      <c r="AO92" s="1"/>
      <c r="AP92" s="1"/>
      <c r="AQ92" s="1"/>
      <c r="AR92" s="1"/>
      <c r="AS92" s="1"/>
      <c r="AT92" s="1"/>
      <c r="AU92" s="1"/>
      <c r="AV92" s="1"/>
      <c r="AW92" s="1"/>
      <c r="AX92" s="1"/>
      <c r="AY92" s="1"/>
      <c r="AZ92" s="1"/>
    </row>
    <row r="93" spans="1:52" x14ac:dyDescent="0.3">
      <c r="A93" s="197" t="s">
        <v>154</v>
      </c>
      <c r="B93" s="75">
        <v>1</v>
      </c>
      <c r="C93" s="75">
        <v>71</v>
      </c>
      <c r="D93" s="14">
        <v>1</v>
      </c>
      <c r="E93" s="200" t="s">
        <v>155</v>
      </c>
      <c r="F93" s="15" t="s">
        <v>7</v>
      </c>
      <c r="G93" s="33">
        <v>15594</v>
      </c>
      <c r="H93" s="17">
        <v>0</v>
      </c>
      <c r="I93" s="18">
        <v>15594</v>
      </c>
      <c r="J93" s="17">
        <v>0.03</v>
      </c>
      <c r="K93" s="19">
        <f t="shared" ref="K93:K100" si="29">IF(J93=0,I93,ROUND(I93*(1+J93)/3,0)*3)</f>
        <v>16062</v>
      </c>
      <c r="L93" s="18">
        <v>16062</v>
      </c>
      <c r="M93" s="20">
        <v>0.02</v>
      </c>
      <c r="N93" s="18">
        <f t="shared" ref="N93:N100" si="30">IF(M93=0,L93,ROUND(L93*(1+M93)/3,0)*3)</f>
        <v>16383</v>
      </c>
      <c r="O93" s="18">
        <v>16383</v>
      </c>
      <c r="P93" s="20">
        <v>0</v>
      </c>
      <c r="Q93" s="18">
        <f t="shared" ref="Q93:Q100" si="31">IF(P93=0,O93,ROUND(O93*(1+P93)/3,0)*3)</f>
        <v>16383</v>
      </c>
      <c r="R93" s="18">
        <v>16383</v>
      </c>
      <c r="S93" s="20">
        <v>2.5000000000000001E-2</v>
      </c>
      <c r="T93" s="18">
        <f t="shared" ref="T93:W100" si="32">IF(S93=0,R93,ROUND(R93*(1+S93)/3,0)*3)</f>
        <v>16794</v>
      </c>
      <c r="U93" s="22">
        <v>16794</v>
      </c>
      <c r="V93" s="20">
        <v>2.5000000000000001E-2</v>
      </c>
      <c r="W93" s="18">
        <f t="shared" si="32"/>
        <v>17214</v>
      </c>
      <c r="X93" s="43">
        <v>17214</v>
      </c>
      <c r="Y93" s="20">
        <v>2.5000000000000001E-2</v>
      </c>
      <c r="Z93" s="18">
        <f t="shared" si="22"/>
        <v>17643</v>
      </c>
      <c r="AA93" s="22">
        <v>17643</v>
      </c>
      <c r="AB93" s="20">
        <v>0.03</v>
      </c>
      <c r="AC93" s="18">
        <f t="shared" ref="AC93:AC100" si="33">IF(AB93=0,AA93,ROUND(AA93*(1+AB93)/3,0)*3)</f>
        <v>18171</v>
      </c>
      <c r="AD93" s="18">
        <v>18171</v>
      </c>
      <c r="AE93" s="136">
        <v>5.1549999999999999E-2</v>
      </c>
      <c r="AF93" s="18">
        <f t="shared" si="23"/>
        <v>19107</v>
      </c>
      <c r="AG93" s="18">
        <v>19107</v>
      </c>
      <c r="AH93" s="136"/>
      <c r="AI93" s="18">
        <f t="shared" ref="AI93:AI100" si="34">IF(AH93=0,AG93,ROUND(AG93*(1+AH93)/3,0)*3)</f>
        <v>19107</v>
      </c>
      <c r="AJ93" s="46"/>
      <c r="AK93" s="114"/>
      <c r="AL93" s="110"/>
      <c r="AM93" s="111"/>
      <c r="AN93" s="1"/>
      <c r="AO93" s="1"/>
      <c r="AP93" s="1"/>
      <c r="AQ93" s="1"/>
      <c r="AR93" s="1"/>
      <c r="AS93" s="1"/>
      <c r="AT93" s="1"/>
      <c r="AU93" s="1"/>
      <c r="AV93" s="1"/>
      <c r="AW93" s="1"/>
      <c r="AX93" s="1"/>
      <c r="AY93" s="1"/>
      <c r="AZ93" s="1"/>
    </row>
    <row r="94" spans="1:52" x14ac:dyDescent="0.3">
      <c r="A94" s="198"/>
      <c r="B94" s="75">
        <v>1</v>
      </c>
      <c r="C94" s="75">
        <v>71</v>
      </c>
      <c r="D94" s="14">
        <v>2</v>
      </c>
      <c r="E94" s="176"/>
      <c r="F94" s="24" t="s">
        <v>104</v>
      </c>
      <c r="G94" s="25">
        <v>27837</v>
      </c>
      <c r="H94" s="26">
        <v>0</v>
      </c>
      <c r="I94" s="27">
        <v>27837</v>
      </c>
      <c r="J94" s="26">
        <v>0.03</v>
      </c>
      <c r="K94" s="28">
        <f t="shared" si="29"/>
        <v>28671</v>
      </c>
      <c r="L94" s="27">
        <v>28671</v>
      </c>
      <c r="M94" s="29">
        <v>0.02</v>
      </c>
      <c r="N94" s="27">
        <f t="shared" si="30"/>
        <v>29244</v>
      </c>
      <c r="O94" s="27">
        <v>29244</v>
      </c>
      <c r="P94" s="29">
        <v>0</v>
      </c>
      <c r="Q94" s="27">
        <f t="shared" si="31"/>
        <v>29244</v>
      </c>
      <c r="R94" s="27">
        <v>29244</v>
      </c>
      <c r="S94" s="29">
        <v>2.5000000000000001E-2</v>
      </c>
      <c r="T94" s="27">
        <f t="shared" si="32"/>
        <v>29976</v>
      </c>
      <c r="U94" s="30">
        <v>29976</v>
      </c>
      <c r="V94" s="29">
        <v>2.5000000000000001E-2</v>
      </c>
      <c r="W94" s="27">
        <f t="shared" si="32"/>
        <v>30726</v>
      </c>
      <c r="X94" s="45">
        <v>30726</v>
      </c>
      <c r="Y94" s="29">
        <v>2.5000000000000001E-2</v>
      </c>
      <c r="Z94" s="27">
        <f t="shared" si="22"/>
        <v>31494</v>
      </c>
      <c r="AA94" s="30">
        <v>31494</v>
      </c>
      <c r="AB94" s="29">
        <v>0.03</v>
      </c>
      <c r="AC94" s="27">
        <f t="shared" si="33"/>
        <v>32439</v>
      </c>
      <c r="AD94" s="27">
        <v>32439</v>
      </c>
      <c r="AE94" s="137">
        <v>5.1650000000000001E-2</v>
      </c>
      <c r="AF94" s="27">
        <f t="shared" si="23"/>
        <v>34113</v>
      </c>
      <c r="AG94" s="27">
        <v>34113</v>
      </c>
      <c r="AH94" s="137"/>
      <c r="AI94" s="27">
        <f t="shared" si="34"/>
        <v>34113</v>
      </c>
      <c r="AJ94" s="32"/>
      <c r="AK94" s="114"/>
      <c r="AL94" s="110"/>
      <c r="AM94" s="112"/>
      <c r="AN94" s="1"/>
      <c r="AO94" s="1"/>
      <c r="AP94" s="1"/>
      <c r="AQ94" s="1"/>
      <c r="AR94" s="1"/>
      <c r="AS94" s="1"/>
      <c r="AT94" s="1"/>
      <c r="AU94" s="1"/>
      <c r="AV94" s="1"/>
      <c r="AW94" s="1"/>
      <c r="AX94" s="1"/>
      <c r="AY94" s="1"/>
      <c r="AZ94" s="1"/>
    </row>
    <row r="95" spans="1:52" x14ac:dyDescent="0.3">
      <c r="A95" s="198"/>
      <c r="B95" s="75">
        <v>1</v>
      </c>
      <c r="C95" s="75">
        <v>72</v>
      </c>
      <c r="D95" s="14">
        <v>1</v>
      </c>
      <c r="E95" s="200" t="s">
        <v>156</v>
      </c>
      <c r="F95" s="15" t="s">
        <v>7</v>
      </c>
      <c r="G95" s="33">
        <v>15594</v>
      </c>
      <c r="H95" s="17">
        <v>0</v>
      </c>
      <c r="I95" s="18">
        <v>15594</v>
      </c>
      <c r="J95" s="17">
        <v>0.03</v>
      </c>
      <c r="K95" s="19">
        <f t="shared" si="29"/>
        <v>16062</v>
      </c>
      <c r="L95" s="18">
        <v>16062</v>
      </c>
      <c r="M95" s="20">
        <v>0</v>
      </c>
      <c r="N95" s="18">
        <f t="shared" si="30"/>
        <v>16062</v>
      </c>
      <c r="O95" s="18">
        <v>16062</v>
      </c>
      <c r="P95" s="20">
        <v>0.02</v>
      </c>
      <c r="Q95" s="18">
        <f t="shared" si="31"/>
        <v>16383</v>
      </c>
      <c r="R95" s="18">
        <v>16383</v>
      </c>
      <c r="S95" s="20">
        <v>0</v>
      </c>
      <c r="T95" s="18">
        <f t="shared" si="32"/>
        <v>16383</v>
      </c>
      <c r="U95" s="22">
        <v>16383</v>
      </c>
      <c r="V95" s="20">
        <v>2.5000000000000001E-2</v>
      </c>
      <c r="W95" s="18">
        <f t="shared" si="32"/>
        <v>16794</v>
      </c>
      <c r="X95" s="43">
        <v>16794</v>
      </c>
      <c r="Y95" s="20">
        <v>2.5000000000000001E-2</v>
      </c>
      <c r="Z95" s="18">
        <f t="shared" si="22"/>
        <v>17214</v>
      </c>
      <c r="AA95" s="22">
        <v>17214</v>
      </c>
      <c r="AB95" s="20">
        <v>2.5000000000000001E-2</v>
      </c>
      <c r="AC95" s="18">
        <f t="shared" si="33"/>
        <v>17643</v>
      </c>
      <c r="AD95" s="18">
        <v>17643</v>
      </c>
      <c r="AE95" s="136">
        <v>2.9899999999999999E-2</v>
      </c>
      <c r="AF95" s="18">
        <f t="shared" si="23"/>
        <v>18171</v>
      </c>
      <c r="AG95" s="18">
        <v>18171</v>
      </c>
      <c r="AH95" s="136"/>
      <c r="AI95" s="18">
        <f t="shared" si="34"/>
        <v>18171</v>
      </c>
      <c r="AJ95" s="46"/>
      <c r="AK95" s="114"/>
      <c r="AL95" s="110"/>
      <c r="AM95" s="111"/>
      <c r="AN95" s="1"/>
      <c r="AO95" s="1"/>
      <c r="AP95" s="1"/>
      <c r="AQ95" s="1"/>
      <c r="AR95" s="1"/>
      <c r="AS95" s="1"/>
      <c r="AT95" s="1"/>
      <c r="AU95" s="1"/>
      <c r="AV95" s="1"/>
      <c r="AW95" s="1"/>
      <c r="AX95" s="1"/>
      <c r="AY95" s="1"/>
      <c r="AZ95" s="1"/>
    </row>
    <row r="96" spans="1:52" x14ac:dyDescent="0.3">
      <c r="A96" s="198"/>
      <c r="B96" s="75">
        <v>1</v>
      </c>
      <c r="C96" s="75">
        <v>72</v>
      </c>
      <c r="D96" s="14">
        <v>2</v>
      </c>
      <c r="E96" s="176"/>
      <c r="F96" s="24" t="s">
        <v>104</v>
      </c>
      <c r="G96" s="25">
        <v>27837</v>
      </c>
      <c r="H96" s="26">
        <v>0</v>
      </c>
      <c r="I96" s="27">
        <v>27837</v>
      </c>
      <c r="J96" s="26">
        <v>0.03</v>
      </c>
      <c r="K96" s="28">
        <f t="shared" si="29"/>
        <v>28671</v>
      </c>
      <c r="L96" s="27">
        <v>28671</v>
      </c>
      <c r="M96" s="29">
        <v>0</v>
      </c>
      <c r="N96" s="27">
        <f t="shared" si="30"/>
        <v>28671</v>
      </c>
      <c r="O96" s="27">
        <v>28671</v>
      </c>
      <c r="P96" s="29">
        <v>0.02</v>
      </c>
      <c r="Q96" s="27">
        <f t="shared" si="31"/>
        <v>29244</v>
      </c>
      <c r="R96" s="27">
        <v>29244</v>
      </c>
      <c r="S96" s="29">
        <v>0</v>
      </c>
      <c r="T96" s="27">
        <f t="shared" si="32"/>
        <v>29244</v>
      </c>
      <c r="U96" s="30">
        <v>29244</v>
      </c>
      <c r="V96" s="29">
        <v>2.5000000000000001E-2</v>
      </c>
      <c r="W96" s="27">
        <f t="shared" si="32"/>
        <v>29976</v>
      </c>
      <c r="X96" s="45">
        <v>29976</v>
      </c>
      <c r="Y96" s="29">
        <v>2.5000000000000001E-2</v>
      </c>
      <c r="Z96" s="27">
        <f t="shared" si="22"/>
        <v>30726</v>
      </c>
      <c r="AA96" s="30">
        <v>30726</v>
      </c>
      <c r="AB96" s="29">
        <v>2.5000000000000001E-2</v>
      </c>
      <c r="AC96" s="27">
        <f t="shared" si="33"/>
        <v>31494</v>
      </c>
      <c r="AD96" s="27">
        <v>31494</v>
      </c>
      <c r="AE96" s="135">
        <v>0.03</v>
      </c>
      <c r="AF96" s="27">
        <f t="shared" si="23"/>
        <v>32439</v>
      </c>
      <c r="AG96" s="27">
        <v>32439</v>
      </c>
      <c r="AH96" s="135"/>
      <c r="AI96" s="27">
        <f t="shared" si="34"/>
        <v>32439</v>
      </c>
      <c r="AJ96" s="32"/>
      <c r="AK96" s="114"/>
      <c r="AL96" s="110"/>
      <c r="AM96" s="112"/>
      <c r="AN96" s="1"/>
      <c r="AO96" s="1"/>
      <c r="AP96" s="1"/>
      <c r="AQ96" s="1"/>
      <c r="AR96" s="1"/>
      <c r="AS96" s="1"/>
      <c r="AT96" s="1"/>
      <c r="AU96" s="1"/>
      <c r="AV96" s="1"/>
      <c r="AW96" s="1"/>
      <c r="AX96" s="1"/>
      <c r="AY96" s="1"/>
      <c r="AZ96" s="1"/>
    </row>
    <row r="97" spans="1:52" x14ac:dyDescent="0.3">
      <c r="A97" s="198"/>
      <c r="B97" s="75">
        <v>1</v>
      </c>
      <c r="C97" s="75">
        <v>52</v>
      </c>
      <c r="D97" s="14">
        <v>1</v>
      </c>
      <c r="E97" s="177" t="s">
        <v>134</v>
      </c>
      <c r="F97" s="15" t="s">
        <v>7</v>
      </c>
      <c r="G97" s="33">
        <v>22596</v>
      </c>
      <c r="H97" s="17">
        <v>0</v>
      </c>
      <c r="I97" s="18">
        <v>22596</v>
      </c>
      <c r="J97" s="17">
        <v>0.03</v>
      </c>
      <c r="K97" s="19">
        <f t="shared" si="29"/>
        <v>23274</v>
      </c>
      <c r="L97" s="18">
        <v>23274</v>
      </c>
      <c r="M97" s="20">
        <v>0.02</v>
      </c>
      <c r="N97" s="18">
        <f t="shared" si="30"/>
        <v>23739</v>
      </c>
      <c r="O97" s="18">
        <v>23739</v>
      </c>
      <c r="P97" s="20">
        <v>0.03</v>
      </c>
      <c r="Q97" s="18">
        <f t="shared" si="31"/>
        <v>24450</v>
      </c>
      <c r="R97" s="18">
        <v>24450</v>
      </c>
      <c r="S97" s="20">
        <v>0</v>
      </c>
      <c r="T97" s="18">
        <f t="shared" si="32"/>
        <v>24450</v>
      </c>
      <c r="U97" s="22">
        <v>24450</v>
      </c>
      <c r="V97" s="20">
        <v>0.02</v>
      </c>
      <c r="W97" s="18">
        <f t="shared" si="32"/>
        <v>24939</v>
      </c>
      <c r="X97" s="43">
        <v>24939</v>
      </c>
      <c r="Y97" s="20">
        <v>0.02</v>
      </c>
      <c r="Z97" s="18">
        <f t="shared" si="22"/>
        <v>25437</v>
      </c>
      <c r="AA97" s="22">
        <v>25437</v>
      </c>
      <c r="AB97" s="20">
        <v>3.5000000000000003E-2</v>
      </c>
      <c r="AC97" s="18">
        <f t="shared" si="33"/>
        <v>26328</v>
      </c>
      <c r="AD97" s="18">
        <v>26328</v>
      </c>
      <c r="AE97" s="131">
        <v>3.3000000000000002E-2</v>
      </c>
      <c r="AF97" s="18">
        <f t="shared" si="23"/>
        <v>27198</v>
      </c>
      <c r="AG97" s="18">
        <v>27198</v>
      </c>
      <c r="AH97" s="131"/>
      <c r="AI97" s="18">
        <f t="shared" si="34"/>
        <v>27198</v>
      </c>
      <c r="AJ97" s="46"/>
      <c r="AK97" s="114"/>
      <c r="AL97" s="110"/>
      <c r="AM97" s="111"/>
      <c r="AN97" s="1"/>
      <c r="AO97" s="1"/>
      <c r="AP97" s="1"/>
      <c r="AQ97" s="1"/>
      <c r="AR97" s="1"/>
      <c r="AS97" s="1"/>
      <c r="AT97" s="1"/>
      <c r="AU97" s="1"/>
      <c r="AV97" s="1"/>
      <c r="AW97" s="1"/>
      <c r="AX97" s="1"/>
      <c r="AY97" s="1"/>
      <c r="AZ97" s="1"/>
    </row>
    <row r="98" spans="1:52" x14ac:dyDescent="0.3">
      <c r="A98" s="198"/>
      <c r="B98" s="75">
        <v>1</v>
      </c>
      <c r="C98" s="75">
        <v>52</v>
      </c>
      <c r="D98" s="14">
        <v>2</v>
      </c>
      <c r="E98" s="189"/>
      <c r="F98" s="24" t="s">
        <v>104</v>
      </c>
      <c r="G98" s="25">
        <v>28329</v>
      </c>
      <c r="H98" s="26">
        <v>0</v>
      </c>
      <c r="I98" s="27">
        <v>28329</v>
      </c>
      <c r="J98" s="26">
        <v>0.03</v>
      </c>
      <c r="K98" s="28">
        <f t="shared" si="29"/>
        <v>29178</v>
      </c>
      <c r="L98" s="27">
        <v>29178</v>
      </c>
      <c r="M98" s="29">
        <v>0.02</v>
      </c>
      <c r="N98" s="27">
        <f t="shared" si="30"/>
        <v>29763</v>
      </c>
      <c r="O98" s="27">
        <v>29763</v>
      </c>
      <c r="P98" s="29">
        <v>0.03</v>
      </c>
      <c r="Q98" s="27">
        <f t="shared" si="31"/>
        <v>30657</v>
      </c>
      <c r="R98" s="27">
        <v>30657</v>
      </c>
      <c r="S98" s="29">
        <v>0</v>
      </c>
      <c r="T98" s="27">
        <f t="shared" si="32"/>
        <v>30657</v>
      </c>
      <c r="U98" s="30">
        <v>30657</v>
      </c>
      <c r="V98" s="29">
        <v>0.02</v>
      </c>
      <c r="W98" s="27">
        <f t="shared" si="32"/>
        <v>31269</v>
      </c>
      <c r="X98" s="45">
        <v>31269</v>
      </c>
      <c r="Y98" s="29">
        <v>0.02</v>
      </c>
      <c r="Z98" s="27">
        <f t="shared" si="22"/>
        <v>31893</v>
      </c>
      <c r="AA98" s="30">
        <v>31893</v>
      </c>
      <c r="AB98" s="29">
        <v>3.5000000000000003E-2</v>
      </c>
      <c r="AC98" s="27">
        <f t="shared" si="33"/>
        <v>33009</v>
      </c>
      <c r="AD98" s="27">
        <v>33009</v>
      </c>
      <c r="AE98" s="135">
        <v>3.3000000000000002E-2</v>
      </c>
      <c r="AF98" s="27">
        <f t="shared" si="23"/>
        <v>34098</v>
      </c>
      <c r="AG98" s="27">
        <v>34098</v>
      </c>
      <c r="AH98" s="135"/>
      <c r="AI98" s="27">
        <f t="shared" si="34"/>
        <v>34098</v>
      </c>
      <c r="AJ98" s="32"/>
      <c r="AK98" s="114"/>
      <c r="AL98" s="110"/>
      <c r="AM98" s="112"/>
      <c r="AN98" s="1"/>
      <c r="AO98" s="1"/>
      <c r="AP98" s="1"/>
      <c r="AQ98" s="1"/>
      <c r="AR98" s="1"/>
      <c r="AS98" s="1"/>
      <c r="AT98" s="1"/>
      <c r="AU98" s="1"/>
      <c r="AV98" s="1"/>
      <c r="AW98" s="1"/>
      <c r="AX98" s="1"/>
      <c r="AY98" s="1"/>
      <c r="AZ98" s="1"/>
    </row>
    <row r="99" spans="1:52" x14ac:dyDescent="0.3">
      <c r="A99" s="198"/>
      <c r="B99" s="75">
        <v>1</v>
      </c>
      <c r="C99" s="75">
        <v>53</v>
      </c>
      <c r="D99" s="14">
        <v>1</v>
      </c>
      <c r="E99" s="177" t="s">
        <v>135</v>
      </c>
      <c r="F99" s="15" t="s">
        <v>7</v>
      </c>
      <c r="G99" s="33">
        <v>22371</v>
      </c>
      <c r="H99" s="17">
        <v>0</v>
      </c>
      <c r="I99" s="18">
        <v>22371</v>
      </c>
      <c r="J99" s="17">
        <v>0</v>
      </c>
      <c r="K99" s="19">
        <f t="shared" si="29"/>
        <v>22371</v>
      </c>
      <c r="L99" s="18">
        <v>22371</v>
      </c>
      <c r="M99" s="20">
        <v>0.04</v>
      </c>
      <c r="N99" s="18">
        <f t="shared" si="30"/>
        <v>23265</v>
      </c>
      <c r="O99" s="18">
        <v>23265</v>
      </c>
      <c r="P99" s="20">
        <v>2.0400000000000001E-2</v>
      </c>
      <c r="Q99" s="18">
        <f t="shared" si="31"/>
        <v>23739</v>
      </c>
      <c r="R99" s="18">
        <v>23739</v>
      </c>
      <c r="S99" s="20">
        <v>0.03</v>
      </c>
      <c r="T99" s="18">
        <f t="shared" si="32"/>
        <v>24450</v>
      </c>
      <c r="U99" s="22">
        <v>24450</v>
      </c>
      <c r="V99" s="20">
        <v>0</v>
      </c>
      <c r="W99" s="18">
        <f t="shared" si="32"/>
        <v>24450</v>
      </c>
      <c r="X99" s="43">
        <v>24450</v>
      </c>
      <c r="Y99" s="20">
        <v>0.02</v>
      </c>
      <c r="Z99" s="18">
        <f t="shared" si="22"/>
        <v>24939</v>
      </c>
      <c r="AA99" s="22">
        <v>24939</v>
      </c>
      <c r="AB99" s="20">
        <v>0.02</v>
      </c>
      <c r="AC99" s="18">
        <f t="shared" si="33"/>
        <v>25437</v>
      </c>
      <c r="AD99" s="18">
        <v>25437</v>
      </c>
      <c r="AE99" s="131">
        <v>3.5009999999999999E-2</v>
      </c>
      <c r="AF99" s="18">
        <f t="shared" si="23"/>
        <v>26328</v>
      </c>
      <c r="AG99" s="18">
        <v>26328</v>
      </c>
      <c r="AH99" s="131"/>
      <c r="AI99" s="18">
        <f t="shared" si="34"/>
        <v>26328</v>
      </c>
      <c r="AJ99" s="46"/>
      <c r="AK99" s="114"/>
      <c r="AL99" s="110"/>
      <c r="AM99" s="111"/>
      <c r="AN99" s="1"/>
      <c r="AO99" s="1"/>
      <c r="AP99" s="1"/>
      <c r="AQ99" s="1"/>
      <c r="AR99" s="1"/>
      <c r="AS99" s="1"/>
      <c r="AT99" s="1"/>
      <c r="AU99" s="1"/>
      <c r="AV99" s="1"/>
      <c r="AW99" s="1"/>
      <c r="AX99" s="1"/>
      <c r="AY99" s="1"/>
      <c r="AZ99" s="1"/>
    </row>
    <row r="100" spans="1:52" x14ac:dyDescent="0.3">
      <c r="A100" s="199"/>
      <c r="B100" s="75">
        <v>1</v>
      </c>
      <c r="C100" s="75">
        <v>53</v>
      </c>
      <c r="D100" s="14">
        <v>2</v>
      </c>
      <c r="E100" s="201"/>
      <c r="F100" s="24" t="s">
        <v>104</v>
      </c>
      <c r="G100" s="25">
        <v>28329</v>
      </c>
      <c r="H100" s="26">
        <v>0</v>
      </c>
      <c r="I100" s="27">
        <v>28329</v>
      </c>
      <c r="J100" s="26">
        <v>0</v>
      </c>
      <c r="K100" s="28">
        <f t="shared" si="29"/>
        <v>28329</v>
      </c>
      <c r="L100" s="27">
        <v>28329</v>
      </c>
      <c r="M100" s="29">
        <v>0.03</v>
      </c>
      <c r="N100" s="27">
        <f t="shared" si="30"/>
        <v>29178</v>
      </c>
      <c r="O100" s="27">
        <v>29178</v>
      </c>
      <c r="P100" s="29">
        <v>0.02</v>
      </c>
      <c r="Q100" s="27">
        <f t="shared" si="31"/>
        <v>29763</v>
      </c>
      <c r="R100" s="27">
        <v>29763</v>
      </c>
      <c r="S100" s="29">
        <v>0.03</v>
      </c>
      <c r="T100" s="27">
        <f t="shared" si="32"/>
        <v>30657</v>
      </c>
      <c r="U100" s="30">
        <v>30657</v>
      </c>
      <c r="V100" s="29">
        <v>0</v>
      </c>
      <c r="W100" s="27">
        <f t="shared" si="32"/>
        <v>30657</v>
      </c>
      <c r="X100" s="45">
        <v>30657</v>
      </c>
      <c r="Y100" s="29">
        <v>0.02</v>
      </c>
      <c r="Z100" s="27">
        <f t="shared" si="22"/>
        <v>31269</v>
      </c>
      <c r="AA100" s="30">
        <v>31269</v>
      </c>
      <c r="AB100" s="29">
        <v>0.02</v>
      </c>
      <c r="AC100" s="27">
        <f t="shared" si="33"/>
        <v>31893</v>
      </c>
      <c r="AD100" s="27">
        <v>31893</v>
      </c>
      <c r="AE100" s="135">
        <v>3.5000000000000003E-2</v>
      </c>
      <c r="AF100" s="27">
        <f t="shared" si="23"/>
        <v>33009</v>
      </c>
      <c r="AG100" s="27">
        <v>33009</v>
      </c>
      <c r="AH100" s="135"/>
      <c r="AI100" s="27">
        <f t="shared" si="34"/>
        <v>33009</v>
      </c>
      <c r="AJ100" s="32"/>
      <c r="AK100" s="114"/>
      <c r="AL100" s="110"/>
      <c r="AM100" s="112"/>
      <c r="AN100" s="1"/>
      <c r="AO100" s="1"/>
      <c r="AP100" s="1"/>
      <c r="AQ100" s="1"/>
      <c r="AR100" s="1"/>
      <c r="AS100" s="1"/>
      <c r="AT100" s="1"/>
      <c r="AU100" s="1"/>
      <c r="AV100" s="1"/>
      <c r="AW100" s="1"/>
      <c r="AX100" s="1"/>
      <c r="AY100" s="1"/>
      <c r="AZ100" s="1"/>
    </row>
    <row r="101" spans="1:52" x14ac:dyDescent="0.3">
      <c r="A101" s="181" t="s">
        <v>157</v>
      </c>
      <c r="B101" s="182"/>
      <c r="C101" s="182"/>
      <c r="D101" s="182"/>
      <c r="E101" s="202"/>
      <c r="F101" s="182"/>
      <c r="G101" s="182"/>
      <c r="H101" s="182"/>
      <c r="I101" s="182"/>
      <c r="J101" s="182"/>
      <c r="K101" s="182"/>
      <c r="L101" s="182"/>
      <c r="M101" s="182"/>
      <c r="N101" s="183"/>
      <c r="O101" s="36"/>
      <c r="P101" s="36"/>
      <c r="Q101" s="37"/>
      <c r="R101" s="36"/>
      <c r="S101" s="36"/>
      <c r="T101" s="37"/>
      <c r="U101" s="36"/>
      <c r="V101" s="72"/>
      <c r="W101" s="37"/>
      <c r="X101" s="73"/>
      <c r="Y101" s="72"/>
      <c r="Z101" s="37"/>
      <c r="AA101" s="36"/>
      <c r="AB101" s="72"/>
      <c r="AC101" s="37"/>
      <c r="AD101" s="36"/>
      <c r="AE101" s="36"/>
      <c r="AF101" s="37"/>
      <c r="AG101" s="36"/>
      <c r="AH101" s="36"/>
      <c r="AI101" s="37"/>
      <c r="AJ101" s="76"/>
      <c r="AK101" s="117"/>
      <c r="AL101" s="117"/>
      <c r="AM101" s="117"/>
      <c r="AN101" s="1"/>
      <c r="AO101" s="1"/>
      <c r="AP101" s="1"/>
      <c r="AQ101" s="1"/>
      <c r="AR101" s="1"/>
      <c r="AS101" s="1"/>
      <c r="AT101" s="1"/>
      <c r="AU101" s="1"/>
      <c r="AV101" s="1"/>
      <c r="AW101" s="1"/>
      <c r="AX101" s="1"/>
      <c r="AY101" s="1"/>
      <c r="AZ101" s="1"/>
    </row>
    <row r="102" spans="1:52" x14ac:dyDescent="0.3">
      <c r="A102" s="172" t="s">
        <v>158</v>
      </c>
      <c r="B102" s="14">
        <v>2</v>
      </c>
      <c r="C102" s="14">
        <v>52</v>
      </c>
      <c r="D102" s="14">
        <v>1</v>
      </c>
      <c r="E102" s="177" t="s">
        <v>134</v>
      </c>
      <c r="F102" s="15" t="s">
        <v>7</v>
      </c>
      <c r="G102" s="33">
        <v>20325</v>
      </c>
      <c r="H102" s="17">
        <v>-0.08</v>
      </c>
      <c r="I102" s="18">
        <v>18699</v>
      </c>
      <c r="J102" s="17">
        <v>0</v>
      </c>
      <c r="K102" s="19">
        <f t="shared" ref="K102:K104" si="35">IF(J102=0,I102,ROUND(I102*(1+J102)/3,0)*3)</f>
        <v>18699</v>
      </c>
      <c r="L102" s="18">
        <v>18699</v>
      </c>
      <c r="M102" s="20">
        <v>0</v>
      </c>
      <c r="N102" s="18">
        <f t="shared" ref="N102:N104" si="36">IF(M102=0,L102,ROUND(L102*(1+M102)/3,0)*3)</f>
        <v>18699</v>
      </c>
      <c r="O102" s="18">
        <v>18699</v>
      </c>
      <c r="P102" s="20">
        <v>0</v>
      </c>
      <c r="Q102" s="18">
        <f t="shared" ref="Q102:Q104" si="37">IF(P102=0,O102,ROUND(O102*(1+P102)/3,0)*3)</f>
        <v>18699</v>
      </c>
      <c r="R102" s="18">
        <v>18699</v>
      </c>
      <c r="S102" s="20">
        <v>0.02</v>
      </c>
      <c r="T102" s="18">
        <f t="shared" ref="T102:W104" si="38">IF(S102=0,R102,ROUND(R102*(1+S102)/3,0)*3)</f>
        <v>19074</v>
      </c>
      <c r="U102" s="22">
        <v>19074</v>
      </c>
      <c r="V102" s="20">
        <v>0.02</v>
      </c>
      <c r="W102" s="18">
        <f t="shared" si="38"/>
        <v>19455</v>
      </c>
      <c r="X102" s="43">
        <v>19455</v>
      </c>
      <c r="Y102" s="20">
        <v>2.4E-2</v>
      </c>
      <c r="Z102" s="18">
        <f t="shared" si="22"/>
        <v>19923</v>
      </c>
      <c r="AA102" s="22">
        <v>19923</v>
      </c>
      <c r="AB102" s="20">
        <v>0</v>
      </c>
      <c r="AC102" s="18">
        <f t="shared" ref="AC102:AC107" si="39">IF(AB102=0,AA102,ROUND(AA102*(1+AB102)/3,0)*3)</f>
        <v>19923</v>
      </c>
      <c r="AD102" s="18">
        <v>19923</v>
      </c>
      <c r="AE102" s="131">
        <v>1.4999999999999999E-2</v>
      </c>
      <c r="AF102" s="18">
        <f t="shared" si="23"/>
        <v>20223</v>
      </c>
      <c r="AG102" s="18">
        <v>20223</v>
      </c>
      <c r="AH102" s="131"/>
      <c r="AI102" s="18">
        <f t="shared" ref="AI102:AI107" si="40">IF(AH102=0,AG102,ROUND(AG102*(1+AH102)/3,0)*3)</f>
        <v>20223</v>
      </c>
      <c r="AJ102" s="46"/>
      <c r="AK102" s="114"/>
      <c r="AL102" s="110"/>
      <c r="AM102" s="46"/>
      <c r="AN102" s="1"/>
      <c r="AO102" s="1"/>
      <c r="AP102" s="1"/>
      <c r="AQ102" s="1"/>
      <c r="AR102" s="1"/>
      <c r="AS102" s="1"/>
      <c r="AT102" s="1"/>
      <c r="AU102" s="1"/>
      <c r="AV102" s="1"/>
      <c r="AW102" s="1"/>
      <c r="AX102" s="1"/>
      <c r="AY102" s="1"/>
      <c r="AZ102" s="1"/>
    </row>
    <row r="103" spans="1:52" x14ac:dyDescent="0.3">
      <c r="A103" s="173"/>
      <c r="B103" s="14">
        <v>2</v>
      </c>
      <c r="C103" s="14">
        <v>52</v>
      </c>
      <c r="D103" s="14">
        <v>2</v>
      </c>
      <c r="E103" s="176"/>
      <c r="F103" s="24" t="s">
        <v>104</v>
      </c>
      <c r="G103" s="25">
        <v>33828</v>
      </c>
      <c r="H103" s="26">
        <v>-0.08</v>
      </c>
      <c r="I103" s="27">
        <v>31122</v>
      </c>
      <c r="J103" s="26">
        <v>0</v>
      </c>
      <c r="K103" s="28">
        <f t="shared" si="35"/>
        <v>31122</v>
      </c>
      <c r="L103" s="27">
        <v>31122</v>
      </c>
      <c r="M103" s="29">
        <v>-0.1079</v>
      </c>
      <c r="N103" s="27">
        <f t="shared" si="36"/>
        <v>27765</v>
      </c>
      <c r="O103" s="27">
        <v>27765</v>
      </c>
      <c r="P103" s="29">
        <v>0</v>
      </c>
      <c r="Q103" s="27">
        <f t="shared" si="37"/>
        <v>27765</v>
      </c>
      <c r="R103" s="27">
        <v>27765</v>
      </c>
      <c r="S103" s="29">
        <v>0.02</v>
      </c>
      <c r="T103" s="27">
        <f t="shared" si="38"/>
        <v>28320</v>
      </c>
      <c r="U103" s="30">
        <v>28320</v>
      </c>
      <c r="V103" s="29">
        <v>0.02</v>
      </c>
      <c r="W103" s="27">
        <f t="shared" si="38"/>
        <v>28887</v>
      </c>
      <c r="X103" s="45">
        <v>28887</v>
      </c>
      <c r="Y103" s="29">
        <v>2.4E-2</v>
      </c>
      <c r="Z103" s="27">
        <f t="shared" si="22"/>
        <v>29580</v>
      </c>
      <c r="AA103" s="30">
        <v>29580</v>
      </c>
      <c r="AB103" s="29">
        <v>0</v>
      </c>
      <c r="AC103" s="27">
        <f t="shared" si="39"/>
        <v>29580</v>
      </c>
      <c r="AD103" s="27">
        <v>29580</v>
      </c>
      <c r="AE103" s="138">
        <v>1.4999999999999999E-2</v>
      </c>
      <c r="AF103" s="27">
        <f t="shared" si="23"/>
        <v>30024</v>
      </c>
      <c r="AG103" s="27">
        <v>30024</v>
      </c>
      <c r="AH103" s="138"/>
      <c r="AI103" s="27">
        <f t="shared" si="40"/>
        <v>30024</v>
      </c>
      <c r="AJ103" s="128"/>
      <c r="AK103" s="114"/>
      <c r="AL103" s="110"/>
      <c r="AM103" s="112"/>
      <c r="AN103" s="1"/>
      <c r="AO103" s="1"/>
      <c r="AP103" s="1"/>
      <c r="AQ103" s="1"/>
      <c r="AR103" s="1"/>
      <c r="AS103" s="1"/>
      <c r="AT103" s="1"/>
      <c r="AU103" s="1"/>
      <c r="AV103" s="1"/>
      <c r="AW103" s="1"/>
      <c r="AX103" s="1"/>
      <c r="AY103" s="1"/>
      <c r="AZ103" s="1"/>
    </row>
    <row r="104" spans="1:52" x14ac:dyDescent="0.3">
      <c r="A104" s="173"/>
      <c r="B104" s="14">
        <v>2</v>
      </c>
      <c r="C104" s="14">
        <v>53</v>
      </c>
      <c r="D104" s="14">
        <v>1</v>
      </c>
      <c r="E104" s="177" t="s">
        <v>135</v>
      </c>
      <c r="F104" s="15" t="s">
        <v>7</v>
      </c>
      <c r="G104" s="33">
        <v>20325</v>
      </c>
      <c r="H104" s="17">
        <v>0</v>
      </c>
      <c r="I104" s="18">
        <v>20325</v>
      </c>
      <c r="J104" s="17">
        <v>-0.08</v>
      </c>
      <c r="K104" s="19">
        <f t="shared" si="35"/>
        <v>18699</v>
      </c>
      <c r="L104" s="18">
        <v>18699</v>
      </c>
      <c r="M104" s="20">
        <v>0</v>
      </c>
      <c r="N104" s="18">
        <f t="shared" si="36"/>
        <v>18699</v>
      </c>
      <c r="O104" s="18">
        <v>18699</v>
      </c>
      <c r="P104" s="20">
        <v>0</v>
      </c>
      <c r="Q104" s="18">
        <f t="shared" si="37"/>
        <v>18699</v>
      </c>
      <c r="R104" s="18">
        <v>18699</v>
      </c>
      <c r="S104" s="20">
        <v>0.02</v>
      </c>
      <c r="T104" s="18">
        <f t="shared" si="38"/>
        <v>19074</v>
      </c>
      <c r="U104" s="22">
        <v>19074</v>
      </c>
      <c r="V104" s="20">
        <v>0.02</v>
      </c>
      <c r="W104" s="18">
        <f t="shared" si="38"/>
        <v>19455</v>
      </c>
      <c r="X104" s="43">
        <v>19455</v>
      </c>
      <c r="Y104" s="20">
        <v>2.4E-2</v>
      </c>
      <c r="Z104" s="18">
        <f t="shared" si="22"/>
        <v>19923</v>
      </c>
      <c r="AA104" s="22">
        <v>19923</v>
      </c>
      <c r="AB104" s="20">
        <v>0</v>
      </c>
      <c r="AC104" s="18">
        <f t="shared" si="39"/>
        <v>19923</v>
      </c>
      <c r="AD104" s="18">
        <v>19923</v>
      </c>
      <c r="AE104" s="131">
        <v>1.4999999999999999E-2</v>
      </c>
      <c r="AF104" s="18">
        <f t="shared" si="23"/>
        <v>20223</v>
      </c>
      <c r="AG104" s="18">
        <v>20223</v>
      </c>
      <c r="AH104" s="131"/>
      <c r="AI104" s="18">
        <f t="shared" si="40"/>
        <v>20223</v>
      </c>
      <c r="AJ104" s="41"/>
      <c r="AK104" s="114"/>
      <c r="AL104" s="110"/>
      <c r="AM104" s="111"/>
      <c r="AN104" s="1"/>
      <c r="AO104" s="1"/>
      <c r="AP104" s="1"/>
      <c r="AQ104" s="1"/>
      <c r="AR104" s="1"/>
      <c r="AS104" s="1"/>
      <c r="AT104" s="1"/>
      <c r="AU104" s="1"/>
      <c r="AV104" s="1"/>
      <c r="AW104" s="1"/>
      <c r="AX104" s="1"/>
      <c r="AY104" s="1"/>
      <c r="AZ104" s="1"/>
    </row>
    <row r="105" spans="1:52" x14ac:dyDescent="0.3">
      <c r="A105" s="173"/>
      <c r="B105" s="14">
        <v>2</v>
      </c>
      <c r="C105" s="14">
        <v>53</v>
      </c>
      <c r="D105" s="14">
        <v>2</v>
      </c>
      <c r="E105" s="176"/>
      <c r="F105" s="24" t="s">
        <v>104</v>
      </c>
      <c r="G105" s="25">
        <v>33828</v>
      </c>
      <c r="H105" s="26">
        <v>0</v>
      </c>
      <c r="I105" s="27">
        <v>33828</v>
      </c>
      <c r="J105" s="26">
        <v>-0.08</v>
      </c>
      <c r="K105" s="28">
        <f>IF(J105=0,I105,ROUND(I105*(1+J105)/3,0)*3)</f>
        <v>31122</v>
      </c>
      <c r="L105" s="27">
        <v>31122</v>
      </c>
      <c r="M105" s="29">
        <v>-0.1079</v>
      </c>
      <c r="N105" s="27">
        <f>IF(M105=0,L105,ROUND(L105*(1+M105)/3,0)*3)</f>
        <v>27765</v>
      </c>
      <c r="O105" s="27">
        <v>27765</v>
      </c>
      <c r="P105" s="29">
        <v>0</v>
      </c>
      <c r="Q105" s="27">
        <f>IF(P105=0,O105,ROUND(O105*(1+P105)/3,0)*3)</f>
        <v>27765</v>
      </c>
      <c r="R105" s="27">
        <v>27765</v>
      </c>
      <c r="S105" s="29">
        <v>0.02</v>
      </c>
      <c r="T105" s="27">
        <f>IF(S105=0,R105,ROUND(R105*(1+S105)/3,0)*3)</f>
        <v>28320</v>
      </c>
      <c r="U105" s="30">
        <v>28320</v>
      </c>
      <c r="V105" s="29">
        <v>0.02</v>
      </c>
      <c r="W105" s="27">
        <f>IF(V105=0,U105,ROUND(U105*(1+V105)/3,0)*3)</f>
        <v>28887</v>
      </c>
      <c r="X105" s="45">
        <v>28887</v>
      </c>
      <c r="Y105" s="29">
        <v>2.4E-2</v>
      </c>
      <c r="Z105" s="27">
        <f t="shared" si="22"/>
        <v>29580</v>
      </c>
      <c r="AA105" s="30">
        <v>29580</v>
      </c>
      <c r="AB105" s="29">
        <v>0</v>
      </c>
      <c r="AC105" s="27">
        <f t="shared" si="39"/>
        <v>29580</v>
      </c>
      <c r="AD105" s="27">
        <v>29580</v>
      </c>
      <c r="AE105" s="138">
        <v>1.4999999999999999E-2</v>
      </c>
      <c r="AF105" s="27">
        <f t="shared" si="23"/>
        <v>30024</v>
      </c>
      <c r="AG105" s="27">
        <v>30024</v>
      </c>
      <c r="AH105" s="138"/>
      <c r="AI105" s="27">
        <f t="shared" si="40"/>
        <v>30024</v>
      </c>
      <c r="AJ105" s="32"/>
      <c r="AK105" s="114"/>
      <c r="AL105" s="110"/>
      <c r="AM105" s="112"/>
      <c r="AN105" s="1"/>
      <c r="AO105" s="1"/>
      <c r="AP105" s="1"/>
      <c r="AQ105" s="1"/>
      <c r="AR105" s="1"/>
      <c r="AS105" s="1"/>
      <c r="AT105" s="1"/>
      <c r="AU105" s="1"/>
      <c r="AV105" s="1"/>
      <c r="AW105" s="1"/>
      <c r="AX105" s="1"/>
      <c r="AY105" s="1"/>
      <c r="AZ105" s="1"/>
    </row>
    <row r="106" spans="1:52" x14ac:dyDescent="0.3">
      <c r="A106" s="173"/>
      <c r="B106" s="14">
        <v>2</v>
      </c>
      <c r="C106" s="68">
        <v>54</v>
      </c>
      <c r="D106" s="14">
        <v>1</v>
      </c>
      <c r="E106" s="188" t="s">
        <v>159</v>
      </c>
      <c r="F106" s="15" t="s">
        <v>7</v>
      </c>
      <c r="G106" s="205" t="s">
        <v>160</v>
      </c>
      <c r="H106" s="206"/>
      <c r="I106" s="18">
        <v>21402</v>
      </c>
      <c r="J106" s="17">
        <v>-0.26300000000000001</v>
      </c>
      <c r="K106" s="19">
        <f t="shared" ref="K106" si="41">IF(J106=0,I106,ROUND(I106*(1+J106)/3,0)*3)</f>
        <v>15774</v>
      </c>
      <c r="L106" s="18">
        <v>15774</v>
      </c>
      <c r="M106" s="20">
        <v>0</v>
      </c>
      <c r="N106" s="18">
        <f t="shared" ref="N106" si="42">IF(M106=0,L106,ROUND(L106*(1+M106)/3,0)*3)</f>
        <v>15774</v>
      </c>
      <c r="O106" s="18">
        <v>15774</v>
      </c>
      <c r="P106" s="20">
        <v>0</v>
      </c>
      <c r="Q106" s="18">
        <f t="shared" ref="Q106" si="43">IF(P106=0,O106,ROUND(O106*(1+P106)/3,0)*3)</f>
        <v>15774</v>
      </c>
      <c r="R106" s="18">
        <v>15774</v>
      </c>
      <c r="S106" s="20">
        <v>0.02</v>
      </c>
      <c r="T106" s="18">
        <f t="shared" ref="T106:W106" si="44">IF(S106=0,R106,ROUND(R106*(1+S106)/3,0)*3)</f>
        <v>16089</v>
      </c>
      <c r="U106" s="22">
        <v>16089</v>
      </c>
      <c r="V106" s="20">
        <v>0.02</v>
      </c>
      <c r="W106" s="18">
        <f t="shared" si="44"/>
        <v>16410</v>
      </c>
      <c r="X106" s="43">
        <v>16410</v>
      </c>
      <c r="Y106" s="20">
        <v>2.4E-2</v>
      </c>
      <c r="Z106" s="18">
        <f t="shared" si="22"/>
        <v>16803</v>
      </c>
      <c r="AA106" s="22">
        <v>16803</v>
      </c>
      <c r="AB106" s="20">
        <v>0</v>
      </c>
      <c r="AC106" s="18">
        <f t="shared" si="39"/>
        <v>16803</v>
      </c>
      <c r="AD106" s="18">
        <v>16803</v>
      </c>
      <c r="AE106" s="131">
        <v>1.4999999999999999E-2</v>
      </c>
      <c r="AF106" s="18">
        <f t="shared" si="23"/>
        <v>17055</v>
      </c>
      <c r="AG106" s="18">
        <v>17055</v>
      </c>
      <c r="AH106" s="131"/>
      <c r="AI106" s="18">
        <f t="shared" si="40"/>
        <v>17055</v>
      </c>
      <c r="AJ106" s="41"/>
      <c r="AK106" s="114"/>
      <c r="AL106" s="110"/>
      <c r="AM106" s="111"/>
      <c r="AN106" s="1"/>
      <c r="AO106" s="1"/>
      <c r="AP106" s="1"/>
      <c r="AQ106" s="1"/>
      <c r="AR106" s="1"/>
      <c r="AS106" s="1"/>
      <c r="AT106" s="1"/>
      <c r="AU106" s="1"/>
      <c r="AV106" s="1"/>
      <c r="AW106" s="1"/>
      <c r="AX106" s="1"/>
      <c r="AY106" s="1"/>
      <c r="AZ106" s="1"/>
    </row>
    <row r="107" spans="1:52" ht="15" thickBot="1" x14ac:dyDescent="0.35">
      <c r="A107" s="203"/>
      <c r="B107" s="77">
        <v>2</v>
      </c>
      <c r="C107" s="78">
        <v>54</v>
      </c>
      <c r="D107" s="77">
        <v>2</v>
      </c>
      <c r="E107" s="204"/>
      <c r="F107" s="79" t="s">
        <v>104</v>
      </c>
      <c r="G107" s="207"/>
      <c r="H107" s="208"/>
      <c r="I107" s="80">
        <v>26844</v>
      </c>
      <c r="J107" s="81">
        <v>-0.26</v>
      </c>
      <c r="K107" s="82">
        <f>IF(J107=0,I107,ROUND(I107*(1+J107)/3,0)*3)</f>
        <v>19866</v>
      </c>
      <c r="L107" s="80">
        <v>19866</v>
      </c>
      <c r="M107" s="83">
        <v>0</v>
      </c>
      <c r="N107" s="80">
        <f>IF(M107=0,L107,ROUND(L107*(1+M107)/3,0)*3)</f>
        <v>19866</v>
      </c>
      <c r="O107" s="80">
        <v>19866</v>
      </c>
      <c r="P107" s="83">
        <v>0</v>
      </c>
      <c r="Q107" s="80">
        <f>IF(P107=0,O107,ROUND(O107*(1+P107)/3,0)*3)</f>
        <v>19866</v>
      </c>
      <c r="R107" s="80">
        <v>19866</v>
      </c>
      <c r="S107" s="83">
        <v>0.02</v>
      </c>
      <c r="T107" s="80">
        <f>IF(S107=0,R107,ROUND(R107*(1+S107)/3,0)*3)</f>
        <v>20262</v>
      </c>
      <c r="U107" s="80">
        <v>20262</v>
      </c>
      <c r="V107" s="83">
        <v>0.02</v>
      </c>
      <c r="W107" s="80">
        <f>IF(V107=0,U107,ROUND(U107*(1+V107)/3,0)*3)</f>
        <v>20667</v>
      </c>
      <c r="X107" s="80">
        <v>20667</v>
      </c>
      <c r="Y107" s="83">
        <v>2.4E-2</v>
      </c>
      <c r="Z107" s="80">
        <f t="shared" si="22"/>
        <v>21162</v>
      </c>
      <c r="AA107" s="80">
        <v>21162</v>
      </c>
      <c r="AB107" s="83">
        <v>0</v>
      </c>
      <c r="AC107" s="80">
        <f t="shared" si="39"/>
        <v>21162</v>
      </c>
      <c r="AD107" s="80">
        <v>21162</v>
      </c>
      <c r="AE107" s="139">
        <v>1.4999999999999999E-2</v>
      </c>
      <c r="AF107" s="80">
        <f t="shared" si="23"/>
        <v>21480</v>
      </c>
      <c r="AG107" s="80">
        <v>21480</v>
      </c>
      <c r="AH107" s="139"/>
      <c r="AI107" s="80">
        <f t="shared" si="40"/>
        <v>21480</v>
      </c>
      <c r="AJ107" s="32"/>
      <c r="AK107" s="114"/>
      <c r="AL107" s="110"/>
      <c r="AM107" s="118"/>
      <c r="AN107" s="1"/>
      <c r="AO107" s="1"/>
      <c r="AP107" s="1"/>
      <c r="AQ107" s="1"/>
      <c r="AR107" s="1"/>
      <c r="AS107" s="1"/>
      <c r="AT107" s="1"/>
      <c r="AU107" s="1"/>
      <c r="AV107" s="1"/>
      <c r="AW107" s="1"/>
      <c r="AX107" s="1"/>
      <c r="AY107" s="1"/>
      <c r="AZ107" s="1"/>
    </row>
    <row r="108" spans="1:52" ht="73.5" customHeight="1" x14ac:dyDescent="0.3">
      <c r="A108" s="193" t="s">
        <v>161</v>
      </c>
      <c r="B108" s="193"/>
      <c r="C108" s="193"/>
      <c r="D108" s="193"/>
      <c r="E108" s="193"/>
      <c r="F108" s="193"/>
      <c r="G108" s="193"/>
      <c r="H108" s="193"/>
      <c r="I108" s="193"/>
      <c r="J108" s="193"/>
      <c r="K108" s="193"/>
      <c r="L108" s="193"/>
      <c r="M108" s="193"/>
      <c r="N108" s="193"/>
      <c r="O108" s="193"/>
      <c r="P108" s="193"/>
      <c r="Q108" s="193"/>
      <c r="R108" s="193"/>
      <c r="S108" s="193"/>
      <c r="T108" s="193"/>
      <c r="U108" s="193"/>
      <c r="V108" s="193"/>
      <c r="W108" s="193"/>
      <c r="X108" s="193"/>
      <c r="Y108" s="193"/>
      <c r="Z108" s="193"/>
      <c r="AA108" s="193"/>
      <c r="AB108" s="193"/>
      <c r="AC108" s="193"/>
      <c r="AD108" s="193"/>
      <c r="AE108" s="193"/>
      <c r="AF108" s="193"/>
      <c r="AG108" s="193"/>
      <c r="AH108" s="193"/>
      <c r="AI108" s="193"/>
      <c r="AJ108" s="193"/>
      <c r="AK108" s="1"/>
      <c r="AL108" s="1"/>
      <c r="AM108" s="1"/>
      <c r="AN108" s="1"/>
      <c r="AO108" s="1"/>
      <c r="AP108" s="1"/>
      <c r="AQ108" s="1"/>
      <c r="AR108" s="1"/>
      <c r="AS108" s="1"/>
      <c r="AT108" s="1"/>
      <c r="AU108" s="1"/>
      <c r="AV108" s="1"/>
      <c r="AW108" s="1"/>
      <c r="AX108" s="1"/>
      <c r="AY108" s="1"/>
      <c r="AZ108" s="1"/>
    </row>
    <row r="109" spans="1:52" ht="35.25" customHeight="1" x14ac:dyDescent="0.3">
      <c r="A109" s="194"/>
      <c r="B109" s="194"/>
      <c r="C109" s="194"/>
      <c r="D109" s="194"/>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4"/>
      <c r="AI109" s="194"/>
      <c r="AJ109" s="194"/>
      <c r="AK109" s="1"/>
      <c r="AL109" s="1"/>
      <c r="AM109" s="1"/>
      <c r="AN109" s="1"/>
      <c r="AO109" s="1"/>
      <c r="AP109" s="1"/>
      <c r="AQ109" s="1"/>
      <c r="AR109" s="1"/>
      <c r="AS109" s="1"/>
      <c r="AT109" s="1"/>
      <c r="AU109" s="1"/>
      <c r="AV109" s="1"/>
      <c r="AW109" s="1"/>
      <c r="AX109" s="1"/>
      <c r="AY109" s="1"/>
      <c r="AZ109" s="1"/>
    </row>
    <row r="110" spans="1:52" x14ac:dyDescent="0.3">
      <c r="R110" s="84"/>
      <c r="S110" s="84"/>
      <c r="T110" s="84"/>
      <c r="U110" s="84"/>
      <c r="V110" s="84"/>
      <c r="W110" s="84"/>
      <c r="X110" s="85"/>
      <c r="Y110" s="84"/>
      <c r="Z110" s="86"/>
      <c r="AA110" s="86"/>
      <c r="AB110" s="86"/>
      <c r="AC110" s="86"/>
      <c r="AD110" s="86"/>
      <c r="AE110" s="86"/>
      <c r="AF110" s="86"/>
      <c r="AG110" s="86"/>
      <c r="AH110" s="86"/>
      <c r="AI110" s="86"/>
      <c r="AJ110" s="87"/>
      <c r="AK110" s="1"/>
      <c r="AL110" s="1"/>
      <c r="AM110" s="1"/>
      <c r="AN110" s="1"/>
      <c r="AO110" s="1"/>
      <c r="AP110" s="1"/>
      <c r="AQ110" s="1"/>
      <c r="AR110" s="1"/>
      <c r="AS110" s="1"/>
      <c r="AT110" s="1"/>
      <c r="AU110" s="1"/>
      <c r="AV110" s="1"/>
      <c r="AW110" s="1"/>
      <c r="AX110" s="1"/>
      <c r="AY110" s="1"/>
      <c r="AZ110" s="1"/>
    </row>
    <row r="111" spans="1:52" x14ac:dyDescent="0.3">
      <c r="A111" s="195"/>
      <c r="B111" s="195"/>
      <c r="C111" s="195"/>
      <c r="D111" s="195"/>
      <c r="E111" s="195"/>
      <c r="F111" s="195"/>
      <c r="G111" s="195"/>
      <c r="H111" s="195"/>
      <c r="I111" s="195"/>
      <c r="J111" s="195"/>
      <c r="K111" s="195"/>
      <c r="L111" s="195"/>
      <c r="M111" s="195"/>
      <c r="N111" s="195"/>
      <c r="O111" s="88"/>
      <c r="P111" s="88"/>
      <c r="Q111" s="88"/>
      <c r="R111" s="88"/>
      <c r="S111" s="88"/>
      <c r="T111" s="88"/>
      <c r="U111" s="88"/>
      <c r="V111" s="88"/>
      <c r="W111" s="88"/>
      <c r="X111" s="85"/>
      <c r="Y111" s="88"/>
      <c r="Z111" s="89"/>
      <c r="AA111" s="89"/>
      <c r="AB111" s="89"/>
      <c r="AC111" s="89"/>
      <c r="AD111" s="89"/>
      <c r="AE111" s="89"/>
      <c r="AF111" s="89"/>
      <c r="AG111" s="89"/>
      <c r="AH111" s="89"/>
      <c r="AI111" s="89"/>
      <c r="AJ111" s="87"/>
      <c r="AK111" s="1"/>
      <c r="AL111" s="1"/>
      <c r="AM111" s="1"/>
      <c r="AN111" s="1"/>
      <c r="AO111" s="1"/>
      <c r="AP111" s="1"/>
      <c r="AQ111" s="1"/>
      <c r="AR111" s="1"/>
      <c r="AS111" s="1"/>
      <c r="AT111" s="1"/>
      <c r="AU111" s="1"/>
      <c r="AV111" s="1"/>
      <c r="AW111" s="1"/>
      <c r="AX111" s="1"/>
      <c r="AY111" s="1"/>
      <c r="AZ111" s="1"/>
    </row>
    <row r="112" spans="1:52" x14ac:dyDescent="0.3">
      <c r="A112" s="196"/>
      <c r="B112" s="196"/>
      <c r="C112" s="196"/>
      <c r="D112" s="196"/>
      <c r="E112" s="196"/>
      <c r="F112" s="196"/>
      <c r="G112" s="196"/>
      <c r="H112" s="196"/>
      <c r="I112" s="196"/>
      <c r="J112" s="196"/>
      <c r="K112" s="196"/>
      <c r="L112" s="196"/>
      <c r="M112" s="196"/>
      <c r="N112" s="196"/>
      <c r="O112" s="88"/>
      <c r="P112" s="88"/>
      <c r="Q112" s="88"/>
      <c r="R112" s="88"/>
      <c r="S112" s="88"/>
      <c r="T112" s="88"/>
      <c r="U112" s="88"/>
      <c r="V112" s="88"/>
      <c r="W112" s="88"/>
      <c r="X112" s="85"/>
      <c r="Y112" s="88"/>
      <c r="Z112" s="89"/>
      <c r="AA112" s="89"/>
      <c r="AB112" s="89"/>
      <c r="AC112" s="89"/>
      <c r="AD112" s="89"/>
      <c r="AE112" s="89"/>
      <c r="AF112" s="89"/>
      <c r="AG112" s="89"/>
      <c r="AH112" s="89"/>
      <c r="AI112" s="89"/>
      <c r="AJ112" s="87"/>
      <c r="AK112" s="1"/>
      <c r="AL112" s="1"/>
      <c r="AM112" s="1"/>
      <c r="AN112" s="1"/>
      <c r="AO112" s="1"/>
      <c r="AP112" s="1"/>
      <c r="AQ112" s="1"/>
      <c r="AR112" s="1"/>
      <c r="AS112" s="1"/>
      <c r="AT112" s="1"/>
      <c r="AU112" s="1"/>
      <c r="AV112" s="1"/>
      <c r="AW112" s="1"/>
      <c r="AX112" s="1"/>
      <c r="AY112" s="1"/>
      <c r="AZ112" s="1"/>
    </row>
    <row r="113" spans="1:52" x14ac:dyDescent="0.3">
      <c r="A113" s="194"/>
      <c r="B113" s="194"/>
      <c r="C113" s="194"/>
      <c r="D113" s="194"/>
      <c r="E113" s="194"/>
      <c r="F113" s="194"/>
      <c r="G113" s="90"/>
      <c r="H113" s="91"/>
      <c r="I113" s="90"/>
      <c r="J113" s="91"/>
      <c r="K113" s="90"/>
      <c r="L113" s="90"/>
      <c r="M113" s="91"/>
      <c r="N113" s="90"/>
      <c r="O113" s="90"/>
      <c r="P113" s="91"/>
      <c r="Q113" s="90"/>
      <c r="R113" s="90"/>
      <c r="S113" s="90"/>
      <c r="T113" s="90"/>
      <c r="U113" s="90"/>
      <c r="V113" s="90"/>
      <c r="W113" s="90"/>
      <c r="X113" s="92"/>
      <c r="Y113" s="90"/>
      <c r="Z113" s="3"/>
      <c r="AA113" s="3"/>
      <c r="AB113" s="3"/>
      <c r="AC113" s="3"/>
      <c r="AD113" s="3"/>
      <c r="AE113" s="3"/>
      <c r="AF113" s="3"/>
      <c r="AG113" s="3"/>
      <c r="AH113" s="3"/>
      <c r="AI113" s="3"/>
      <c r="AJ113" s="87"/>
      <c r="AK113" s="1"/>
      <c r="AL113" s="1"/>
      <c r="AM113" s="1"/>
      <c r="AN113" s="1"/>
      <c r="AO113" s="1"/>
      <c r="AP113" s="1"/>
      <c r="AQ113" s="1"/>
      <c r="AR113" s="1"/>
      <c r="AS113" s="1"/>
      <c r="AT113" s="1"/>
      <c r="AU113" s="1"/>
      <c r="AV113" s="1"/>
      <c r="AW113" s="1"/>
      <c r="AX113" s="1"/>
      <c r="AY113" s="1"/>
      <c r="AZ113" s="1"/>
    </row>
    <row r="114" spans="1:52" x14ac:dyDescent="0.3">
      <c r="A114" s="1"/>
      <c r="B114" s="1"/>
      <c r="C114" s="1"/>
      <c r="D114" s="1"/>
      <c r="E114" s="65"/>
      <c r="F114" s="93"/>
      <c r="G114" s="90"/>
      <c r="H114" s="91"/>
      <c r="I114" s="90"/>
      <c r="J114" s="91"/>
      <c r="K114" s="90"/>
      <c r="L114" s="90"/>
      <c r="M114" s="91"/>
      <c r="N114" s="90"/>
      <c r="O114" s="90"/>
      <c r="P114" s="91"/>
      <c r="Q114" s="90"/>
      <c r="R114" s="90"/>
      <c r="S114" s="90"/>
      <c r="T114" s="90"/>
      <c r="U114" s="90"/>
      <c r="V114" s="90"/>
      <c r="W114" s="90"/>
      <c r="X114" s="92"/>
      <c r="Y114" s="90"/>
      <c r="Z114" s="3"/>
      <c r="AA114" s="3"/>
      <c r="AB114" s="3"/>
      <c r="AC114" s="3"/>
      <c r="AD114" s="3"/>
      <c r="AE114" s="3"/>
      <c r="AF114" s="3"/>
      <c r="AG114" s="3"/>
      <c r="AH114" s="3"/>
      <c r="AI114" s="3"/>
      <c r="AJ114" s="87"/>
      <c r="AK114" s="1"/>
      <c r="AL114" s="1"/>
      <c r="AM114" s="1"/>
      <c r="AN114" s="1"/>
      <c r="AO114" s="1"/>
      <c r="AP114" s="1"/>
      <c r="AQ114" s="1"/>
      <c r="AR114" s="1"/>
      <c r="AS114" s="1"/>
      <c r="AT114" s="1"/>
      <c r="AU114" s="1"/>
      <c r="AV114" s="1"/>
      <c r="AW114" s="1"/>
      <c r="AX114" s="1"/>
      <c r="AY114" s="1"/>
      <c r="AZ114" s="1"/>
    </row>
    <row r="115" spans="1:52" x14ac:dyDescent="0.3">
      <c r="A115" s="1"/>
      <c r="B115" s="1"/>
      <c r="C115" s="1"/>
      <c r="D115" s="1"/>
      <c r="E115" s="65"/>
      <c r="F115" s="93"/>
      <c r="G115" s="90"/>
      <c r="H115" s="91"/>
      <c r="I115" s="90">
        <f>5258*3</f>
        <v>15774</v>
      </c>
      <c r="J115" s="91"/>
      <c r="K115" s="90"/>
      <c r="L115" s="90"/>
      <c r="M115" s="91"/>
      <c r="N115" s="90"/>
      <c r="O115" s="90"/>
      <c r="P115" s="91"/>
      <c r="Q115" s="90"/>
      <c r="R115" s="90"/>
      <c r="S115" s="90"/>
      <c r="T115" s="90"/>
      <c r="U115" s="90"/>
      <c r="V115" s="90"/>
      <c r="W115" s="90"/>
      <c r="X115" s="92"/>
      <c r="Y115" s="90"/>
      <c r="Z115" s="3"/>
      <c r="AA115" s="3"/>
      <c r="AB115" s="3"/>
      <c r="AC115" s="3"/>
      <c r="AD115" s="3"/>
      <c r="AE115" s="3"/>
      <c r="AF115" s="3"/>
      <c r="AG115" s="3"/>
      <c r="AH115" s="3"/>
      <c r="AI115" s="3"/>
      <c r="AJ115" s="87"/>
      <c r="AK115" s="1"/>
      <c r="AL115" s="1"/>
      <c r="AM115" s="1"/>
      <c r="AN115" s="1"/>
      <c r="AO115" s="1"/>
      <c r="AP115" s="1"/>
      <c r="AQ115" s="1"/>
      <c r="AR115" s="1"/>
      <c r="AS115" s="1"/>
      <c r="AT115" s="1"/>
      <c r="AU115" s="1"/>
      <c r="AV115" s="1"/>
      <c r="AW115" s="1"/>
      <c r="AX115" s="1"/>
      <c r="AY115" s="1"/>
      <c r="AZ115" s="1"/>
    </row>
    <row r="116" spans="1:52" x14ac:dyDescent="0.3">
      <c r="A116" s="1"/>
      <c r="B116" s="1"/>
      <c r="C116" s="1"/>
      <c r="D116" s="1"/>
      <c r="E116" s="65"/>
      <c r="F116" s="93"/>
      <c r="G116" s="90"/>
      <c r="H116" s="91"/>
      <c r="I116" s="23">
        <f>I106/4</f>
        <v>5350.5</v>
      </c>
      <c r="J116" s="91"/>
      <c r="K116" s="90"/>
      <c r="L116" s="23"/>
      <c r="M116" s="91"/>
      <c r="N116" s="90"/>
      <c r="O116" s="23"/>
      <c r="P116" s="91"/>
      <c r="Q116" s="90"/>
      <c r="R116" s="90"/>
      <c r="S116" s="90"/>
      <c r="T116" s="90"/>
      <c r="U116" s="90"/>
      <c r="V116" s="90"/>
      <c r="W116" s="90"/>
      <c r="X116" s="92"/>
      <c r="Y116" s="90"/>
      <c r="Z116" s="3"/>
      <c r="AA116" s="3"/>
      <c r="AB116" s="3"/>
      <c r="AC116" s="3"/>
      <c r="AD116" s="3"/>
      <c r="AE116" s="3"/>
      <c r="AF116" s="3"/>
      <c r="AG116" s="3"/>
      <c r="AH116" s="3"/>
      <c r="AI116" s="3"/>
      <c r="AJ116" s="87"/>
      <c r="AK116" s="1"/>
      <c r="AL116" s="1"/>
      <c r="AM116" s="1"/>
      <c r="AN116" s="1"/>
      <c r="AO116" s="1"/>
      <c r="AP116" s="1"/>
      <c r="AQ116" s="1"/>
      <c r="AR116" s="1"/>
      <c r="AS116" s="1"/>
      <c r="AT116" s="1"/>
      <c r="AU116" s="1"/>
      <c r="AV116" s="1"/>
      <c r="AW116" s="1"/>
      <c r="AX116" s="1"/>
      <c r="AY116" s="1"/>
      <c r="AZ116" s="1"/>
    </row>
    <row r="117" spans="1:52" x14ac:dyDescent="0.3">
      <c r="A117" s="1"/>
      <c r="B117" s="1"/>
      <c r="C117" s="1"/>
      <c r="D117" s="1"/>
      <c r="E117" s="65"/>
      <c r="F117" s="93"/>
      <c r="G117" s="90"/>
      <c r="H117" s="91"/>
      <c r="I117" s="90"/>
      <c r="J117" s="91"/>
      <c r="K117" s="90"/>
      <c r="L117" s="90"/>
      <c r="M117" s="91"/>
      <c r="N117" s="90"/>
      <c r="O117" s="90"/>
      <c r="P117" s="91"/>
      <c r="Q117" s="90"/>
      <c r="R117" s="90"/>
      <c r="S117" s="90"/>
      <c r="T117" s="90"/>
      <c r="U117" s="90"/>
      <c r="V117" s="90"/>
      <c r="W117" s="90"/>
      <c r="X117" s="92"/>
      <c r="Y117" s="90"/>
      <c r="Z117" s="3"/>
      <c r="AA117" s="3"/>
      <c r="AB117" s="3"/>
      <c r="AC117" s="3"/>
      <c r="AD117" s="3"/>
      <c r="AE117" s="3"/>
      <c r="AF117" s="3"/>
      <c r="AG117" s="3"/>
      <c r="AH117" s="3"/>
      <c r="AI117" s="3"/>
      <c r="AJ117" s="87"/>
      <c r="AK117" s="1"/>
      <c r="AL117" s="1"/>
      <c r="AM117" s="1"/>
      <c r="AN117" s="1"/>
      <c r="AO117" s="1"/>
      <c r="AP117" s="1"/>
      <c r="AQ117" s="1"/>
      <c r="AR117" s="1"/>
      <c r="AS117" s="1"/>
      <c r="AT117" s="1"/>
      <c r="AU117" s="1"/>
      <c r="AV117" s="1"/>
      <c r="AW117" s="1"/>
      <c r="AX117" s="1"/>
      <c r="AY117" s="1"/>
      <c r="AZ117" s="1"/>
    </row>
    <row r="118" spans="1:52" x14ac:dyDescent="0.3">
      <c r="A118" s="1"/>
      <c r="B118" s="1"/>
      <c r="C118" s="1"/>
      <c r="D118" s="1"/>
      <c r="E118" s="65"/>
      <c r="F118" s="93"/>
      <c r="G118" s="90"/>
      <c r="H118" s="91"/>
      <c r="I118" s="90"/>
      <c r="J118" s="91"/>
      <c r="K118" s="90"/>
      <c r="L118" s="90"/>
      <c r="M118" s="91"/>
      <c r="N118" s="90"/>
      <c r="O118" s="90"/>
      <c r="P118" s="91"/>
      <c r="Q118" s="90"/>
      <c r="R118" s="90"/>
      <c r="S118" s="90"/>
      <c r="T118" s="90"/>
      <c r="U118" s="90"/>
      <c r="V118" s="90"/>
      <c r="W118" s="90"/>
      <c r="X118" s="92"/>
      <c r="Y118" s="90"/>
      <c r="Z118" s="3"/>
      <c r="AA118" s="3"/>
      <c r="AB118" s="3"/>
      <c r="AC118" s="3"/>
      <c r="AD118" s="3"/>
      <c r="AE118" s="3"/>
      <c r="AF118" s="3"/>
      <c r="AG118" s="3"/>
      <c r="AH118" s="3"/>
      <c r="AI118" s="3"/>
      <c r="AJ118" s="87"/>
      <c r="AK118" s="1"/>
      <c r="AL118" s="1"/>
      <c r="AM118" s="1"/>
      <c r="AN118" s="1"/>
      <c r="AO118" s="1"/>
      <c r="AP118" s="1"/>
      <c r="AQ118" s="1"/>
      <c r="AR118" s="1"/>
      <c r="AS118" s="1"/>
      <c r="AT118" s="1"/>
      <c r="AU118" s="1"/>
      <c r="AV118" s="1"/>
      <c r="AW118" s="1"/>
      <c r="AX118" s="1"/>
      <c r="AY118" s="1"/>
      <c r="AZ118" s="1"/>
    </row>
    <row r="119" spans="1:52" x14ac:dyDescent="0.3">
      <c r="A119" s="1"/>
      <c r="B119" s="1"/>
      <c r="C119" s="1"/>
      <c r="D119" s="1"/>
      <c r="E119" s="65"/>
      <c r="F119" s="93"/>
      <c r="G119" s="90"/>
      <c r="H119" s="91"/>
      <c r="I119" s="90"/>
      <c r="J119" s="91"/>
      <c r="K119" s="90"/>
      <c r="L119" s="90"/>
      <c r="M119" s="91"/>
      <c r="N119" s="90"/>
      <c r="O119" s="90"/>
      <c r="P119" s="91"/>
      <c r="Q119" s="90"/>
      <c r="R119" s="90"/>
      <c r="S119" s="90"/>
      <c r="T119" s="90"/>
      <c r="U119" s="90"/>
      <c r="V119" s="90"/>
      <c r="W119" s="90"/>
      <c r="X119" s="92"/>
      <c r="Y119" s="90"/>
      <c r="Z119" s="3"/>
      <c r="AA119" s="3"/>
      <c r="AB119" s="3"/>
      <c r="AC119" s="3"/>
      <c r="AD119" s="3"/>
      <c r="AE119" s="3"/>
      <c r="AF119" s="3"/>
      <c r="AG119" s="3"/>
      <c r="AH119" s="3"/>
      <c r="AI119" s="3"/>
      <c r="AJ119" s="87"/>
      <c r="AK119" s="1"/>
      <c r="AL119" s="1"/>
      <c r="AM119" s="1"/>
      <c r="AN119" s="1"/>
      <c r="AO119" s="1"/>
      <c r="AP119" s="1"/>
      <c r="AQ119" s="1"/>
      <c r="AR119" s="1"/>
      <c r="AS119" s="1"/>
      <c r="AT119" s="1"/>
      <c r="AU119" s="1"/>
      <c r="AV119" s="1"/>
      <c r="AW119" s="1"/>
      <c r="AX119" s="1"/>
      <c r="AY119" s="1"/>
      <c r="AZ119" s="1"/>
    </row>
    <row r="120" spans="1:52" x14ac:dyDescent="0.3">
      <c r="A120" s="1"/>
      <c r="B120" s="1"/>
      <c r="C120" s="1"/>
      <c r="D120" s="1"/>
      <c r="E120" s="65"/>
      <c r="F120" s="93"/>
      <c r="G120" s="90"/>
      <c r="H120" s="91"/>
      <c r="I120" s="90">
        <f>23639*1.33333333</f>
        <v>31518.666587870001</v>
      </c>
      <c r="J120" s="91"/>
      <c r="K120" s="90"/>
      <c r="L120" s="90"/>
      <c r="M120" s="91"/>
      <c r="N120" s="90"/>
      <c r="O120" s="90"/>
      <c r="P120" s="91"/>
      <c r="Q120" s="90"/>
      <c r="R120" s="90"/>
      <c r="S120" s="90"/>
      <c r="T120" s="90"/>
      <c r="U120" s="90"/>
      <c r="V120" s="90"/>
      <c r="W120" s="90"/>
      <c r="X120" s="92"/>
      <c r="Y120" s="90"/>
      <c r="Z120" s="3"/>
      <c r="AA120" s="3"/>
      <c r="AB120" s="3"/>
      <c r="AC120" s="3"/>
      <c r="AD120" s="3"/>
      <c r="AE120" s="3"/>
      <c r="AF120" s="3"/>
      <c r="AG120" s="3"/>
      <c r="AH120" s="3"/>
      <c r="AI120" s="3"/>
      <c r="AJ120" s="87"/>
      <c r="AK120" s="1"/>
      <c r="AL120" s="1"/>
      <c r="AM120" s="1"/>
      <c r="AN120" s="1"/>
      <c r="AO120" s="1"/>
      <c r="AP120" s="1"/>
      <c r="AQ120" s="1"/>
      <c r="AR120" s="1"/>
      <c r="AS120" s="1"/>
      <c r="AT120" s="1"/>
      <c r="AU120" s="1"/>
      <c r="AV120" s="1"/>
      <c r="AW120" s="1"/>
      <c r="AX120" s="1"/>
      <c r="AY120" s="1"/>
      <c r="AZ120" s="1"/>
    </row>
    <row r="121" spans="1:52" x14ac:dyDescent="0.3">
      <c r="A121" s="1"/>
      <c r="B121" s="1"/>
      <c r="C121" s="1"/>
      <c r="D121" s="1"/>
      <c r="E121" s="65"/>
      <c r="F121" s="93"/>
      <c r="G121" s="90"/>
      <c r="H121" s="91"/>
      <c r="I121" s="90"/>
      <c r="J121" s="91"/>
      <c r="K121" s="90"/>
      <c r="L121" s="90"/>
      <c r="M121" s="91"/>
      <c r="N121" s="90"/>
      <c r="O121" s="90"/>
      <c r="P121" s="91"/>
      <c r="Q121" s="90"/>
      <c r="R121" s="90"/>
      <c r="S121" s="90"/>
      <c r="T121" s="90"/>
      <c r="U121" s="90"/>
      <c r="V121" s="90"/>
      <c r="W121" s="90"/>
      <c r="X121" s="92"/>
      <c r="Y121" s="90"/>
      <c r="Z121" s="3"/>
      <c r="AA121" s="3"/>
      <c r="AB121" s="3"/>
      <c r="AC121" s="3"/>
      <c r="AD121" s="3"/>
      <c r="AE121" s="3"/>
      <c r="AF121" s="3"/>
      <c r="AG121" s="3"/>
      <c r="AH121" s="3"/>
      <c r="AI121" s="3"/>
      <c r="AJ121" s="87"/>
      <c r="AK121" s="1"/>
      <c r="AL121" s="1"/>
      <c r="AM121" s="1"/>
      <c r="AN121" s="1"/>
      <c r="AO121" s="1"/>
      <c r="AP121" s="1"/>
      <c r="AQ121" s="1"/>
      <c r="AR121" s="1"/>
      <c r="AS121" s="1"/>
      <c r="AT121" s="1"/>
      <c r="AU121" s="1"/>
      <c r="AV121" s="1"/>
      <c r="AW121" s="1"/>
      <c r="AX121" s="1"/>
      <c r="AY121" s="1"/>
      <c r="AZ121" s="1"/>
    </row>
    <row r="122" spans="1:52" x14ac:dyDescent="0.3">
      <c r="A122" s="1"/>
      <c r="B122" s="1"/>
      <c r="C122" s="1"/>
      <c r="D122" s="1"/>
      <c r="E122" s="65"/>
      <c r="F122" s="93"/>
      <c r="G122" s="90"/>
      <c r="H122" s="91"/>
      <c r="I122" s="90"/>
      <c r="J122" s="91"/>
      <c r="K122" s="90"/>
      <c r="L122" s="90"/>
      <c r="M122" s="91"/>
      <c r="N122" s="90"/>
      <c r="O122" s="90"/>
      <c r="P122" s="91"/>
      <c r="Q122" s="90"/>
      <c r="R122" s="90"/>
      <c r="S122" s="90"/>
      <c r="T122" s="90"/>
      <c r="U122" s="90"/>
      <c r="V122" s="90"/>
      <c r="W122" s="90"/>
      <c r="X122" s="92"/>
      <c r="Y122" s="90"/>
      <c r="Z122" s="3"/>
      <c r="AA122" s="3"/>
      <c r="AB122" s="3"/>
      <c r="AC122" s="3"/>
      <c r="AD122" s="3"/>
      <c r="AE122" s="3"/>
      <c r="AF122" s="3"/>
      <c r="AG122" s="3"/>
      <c r="AH122" s="3"/>
      <c r="AI122" s="3"/>
      <c r="AJ122" s="87"/>
      <c r="AK122" s="1"/>
      <c r="AL122" s="1"/>
      <c r="AM122" s="1"/>
      <c r="AN122" s="1"/>
      <c r="AO122" s="1"/>
      <c r="AP122" s="1"/>
      <c r="AQ122" s="1"/>
      <c r="AR122" s="1"/>
      <c r="AS122" s="1"/>
      <c r="AT122" s="1"/>
      <c r="AU122" s="1"/>
      <c r="AV122" s="1"/>
      <c r="AW122" s="1"/>
      <c r="AX122" s="1"/>
      <c r="AY122" s="1"/>
      <c r="AZ122" s="1"/>
    </row>
    <row r="123" spans="1:52" x14ac:dyDescent="0.3">
      <c r="A123" s="1"/>
      <c r="B123" s="1"/>
      <c r="C123" s="1"/>
      <c r="D123" s="1"/>
      <c r="E123" s="65"/>
      <c r="F123" s="93"/>
      <c r="G123" s="90"/>
      <c r="H123" s="91"/>
      <c r="I123" s="90"/>
      <c r="J123" s="91"/>
      <c r="K123" s="90"/>
      <c r="L123" s="90"/>
      <c r="M123" s="91"/>
      <c r="N123" s="90"/>
      <c r="O123" s="90"/>
      <c r="P123" s="91"/>
      <c r="Q123" s="90"/>
      <c r="R123" s="90"/>
      <c r="S123" s="90"/>
      <c r="T123" s="90"/>
      <c r="U123" s="90"/>
      <c r="V123" s="90"/>
      <c r="W123" s="90"/>
      <c r="X123" s="92"/>
      <c r="Y123" s="90"/>
      <c r="Z123" s="3"/>
      <c r="AA123" s="3"/>
      <c r="AB123" s="3"/>
      <c r="AC123" s="3"/>
      <c r="AD123" s="3"/>
      <c r="AE123" s="3"/>
      <c r="AF123" s="3"/>
      <c r="AG123" s="3"/>
      <c r="AH123" s="3"/>
      <c r="AI123" s="3"/>
      <c r="AJ123" s="87"/>
      <c r="AK123" s="1"/>
      <c r="AL123" s="1"/>
      <c r="AM123" s="1"/>
      <c r="AN123" s="1"/>
      <c r="AO123" s="1"/>
      <c r="AP123" s="1"/>
      <c r="AQ123" s="1"/>
      <c r="AR123" s="1"/>
      <c r="AS123" s="1"/>
      <c r="AT123" s="1"/>
      <c r="AU123" s="1"/>
      <c r="AV123" s="1"/>
      <c r="AW123" s="1"/>
      <c r="AX123" s="1"/>
      <c r="AY123" s="1"/>
      <c r="AZ123" s="1"/>
    </row>
    <row r="124" spans="1:52" x14ac:dyDescent="0.3">
      <c r="A124" s="1"/>
      <c r="B124" s="1"/>
      <c r="C124" s="1"/>
      <c r="D124" s="1"/>
      <c r="E124" s="65"/>
      <c r="F124" s="93"/>
      <c r="G124" s="90"/>
      <c r="H124" s="91"/>
      <c r="I124" s="90"/>
      <c r="J124" s="91"/>
      <c r="K124" s="90"/>
      <c r="L124" s="90"/>
      <c r="M124" s="91"/>
      <c r="N124" s="90"/>
      <c r="O124" s="90"/>
      <c r="P124" s="91"/>
      <c r="Q124" s="90"/>
      <c r="R124" s="90"/>
      <c r="S124" s="90"/>
      <c r="T124" s="90"/>
      <c r="U124" s="90"/>
      <c r="V124" s="90"/>
      <c r="W124" s="90"/>
      <c r="X124" s="92"/>
      <c r="Y124" s="90"/>
      <c r="Z124" s="3"/>
      <c r="AA124" s="3"/>
      <c r="AB124" s="3"/>
      <c r="AC124" s="3"/>
      <c r="AD124" s="3"/>
      <c r="AE124" s="3"/>
      <c r="AF124" s="3"/>
      <c r="AG124" s="3"/>
      <c r="AH124" s="3"/>
      <c r="AI124" s="3"/>
      <c r="AJ124" s="87"/>
      <c r="AK124" s="1"/>
      <c r="AL124" s="1"/>
      <c r="AM124" s="1"/>
      <c r="AN124" s="1"/>
      <c r="AO124" s="1"/>
      <c r="AP124" s="1"/>
      <c r="AQ124" s="1"/>
      <c r="AR124" s="1"/>
      <c r="AS124" s="1"/>
      <c r="AT124" s="1"/>
      <c r="AU124" s="1"/>
      <c r="AV124" s="1"/>
      <c r="AW124" s="1"/>
      <c r="AX124" s="1"/>
      <c r="AY124" s="1"/>
      <c r="AZ124" s="1"/>
    </row>
    <row r="125" spans="1:52" x14ac:dyDescent="0.3">
      <c r="A125" s="1"/>
      <c r="B125" s="1"/>
      <c r="C125" s="1"/>
      <c r="D125" s="1"/>
      <c r="E125" s="65"/>
      <c r="F125" s="93"/>
      <c r="G125" s="90"/>
      <c r="H125" s="91"/>
      <c r="I125" s="90"/>
      <c r="J125" s="91"/>
      <c r="K125" s="90"/>
      <c r="L125" s="90"/>
      <c r="M125" s="91"/>
      <c r="N125" s="90"/>
      <c r="O125" s="90"/>
      <c r="P125" s="91"/>
      <c r="Q125" s="90"/>
      <c r="R125" s="90"/>
      <c r="S125" s="90"/>
      <c r="T125" s="90"/>
      <c r="U125" s="90"/>
      <c r="V125" s="90"/>
      <c r="W125" s="90"/>
      <c r="X125" s="92"/>
      <c r="Y125" s="90"/>
      <c r="Z125" s="3"/>
      <c r="AA125" s="3"/>
      <c r="AB125" s="3"/>
      <c r="AC125" s="3"/>
      <c r="AD125" s="3"/>
      <c r="AE125" s="3"/>
      <c r="AF125" s="3"/>
      <c r="AG125" s="3"/>
      <c r="AH125" s="3"/>
      <c r="AI125" s="3"/>
      <c r="AJ125" s="87"/>
      <c r="AK125" s="1"/>
      <c r="AL125" s="1"/>
      <c r="AM125" s="1"/>
      <c r="AN125" s="1"/>
      <c r="AO125" s="1"/>
      <c r="AP125" s="1"/>
      <c r="AQ125" s="1"/>
      <c r="AR125" s="1"/>
      <c r="AS125" s="1"/>
      <c r="AT125" s="1"/>
      <c r="AU125" s="1"/>
      <c r="AV125" s="1"/>
      <c r="AW125" s="1"/>
      <c r="AX125" s="1"/>
      <c r="AY125" s="1"/>
      <c r="AZ125" s="1"/>
    </row>
    <row r="126" spans="1:52" x14ac:dyDescent="0.3">
      <c r="A126" s="1"/>
      <c r="B126" s="1"/>
      <c r="C126" s="1"/>
      <c r="D126" s="1"/>
      <c r="E126" s="65"/>
      <c r="F126" s="93"/>
      <c r="G126" s="90"/>
      <c r="H126" s="91"/>
      <c r="I126" s="90"/>
      <c r="J126" s="91"/>
      <c r="K126" s="90"/>
      <c r="L126" s="90"/>
      <c r="M126" s="91"/>
      <c r="N126" s="90"/>
      <c r="O126" s="90"/>
      <c r="P126" s="91"/>
      <c r="Q126" s="90"/>
      <c r="R126" s="90"/>
      <c r="S126" s="90"/>
      <c r="T126" s="90"/>
      <c r="U126" s="90"/>
      <c r="V126" s="90"/>
      <c r="W126" s="90"/>
      <c r="X126" s="92"/>
      <c r="Y126" s="90"/>
      <c r="Z126" s="3"/>
      <c r="AA126" s="3"/>
      <c r="AB126" s="3"/>
      <c r="AC126" s="3"/>
      <c r="AD126" s="3"/>
      <c r="AE126" s="3"/>
      <c r="AF126" s="3"/>
      <c r="AG126" s="3"/>
      <c r="AH126" s="3"/>
      <c r="AI126" s="3"/>
      <c r="AJ126" s="87"/>
      <c r="AK126" s="1"/>
      <c r="AL126" s="1"/>
      <c r="AM126" s="1"/>
      <c r="AN126" s="1"/>
      <c r="AO126" s="1"/>
      <c r="AP126" s="1"/>
      <c r="AQ126" s="1"/>
      <c r="AR126" s="1"/>
      <c r="AS126" s="1"/>
      <c r="AT126" s="1"/>
      <c r="AU126" s="1"/>
      <c r="AV126" s="1"/>
      <c r="AW126" s="1"/>
      <c r="AX126" s="1"/>
      <c r="AY126" s="1"/>
      <c r="AZ126" s="1"/>
    </row>
    <row r="127" spans="1:52" x14ac:dyDescent="0.3">
      <c r="A127" s="1"/>
      <c r="B127" s="1"/>
      <c r="C127" s="1"/>
      <c r="D127" s="1"/>
      <c r="E127" s="65"/>
      <c r="F127" s="93"/>
      <c r="G127" s="90"/>
      <c r="H127" s="91"/>
      <c r="I127" s="90"/>
      <c r="J127" s="91"/>
      <c r="K127" s="90"/>
      <c r="L127" s="90"/>
      <c r="M127" s="91"/>
      <c r="N127" s="90"/>
      <c r="O127" s="90"/>
      <c r="P127" s="91"/>
      <c r="Q127" s="90"/>
      <c r="R127" s="90"/>
      <c r="S127" s="90"/>
      <c r="T127" s="90"/>
      <c r="U127" s="90"/>
      <c r="V127" s="90"/>
      <c r="W127" s="90"/>
      <c r="X127" s="92"/>
      <c r="Y127" s="90"/>
      <c r="Z127" s="3"/>
      <c r="AA127" s="3"/>
      <c r="AB127" s="3"/>
      <c r="AC127" s="3"/>
      <c r="AD127" s="3"/>
      <c r="AE127" s="3"/>
      <c r="AF127" s="3"/>
      <c r="AG127" s="3"/>
      <c r="AH127" s="3"/>
      <c r="AI127" s="3"/>
      <c r="AJ127" s="87"/>
      <c r="AK127" s="1"/>
      <c r="AL127" s="1"/>
      <c r="AM127" s="1"/>
      <c r="AN127" s="1"/>
      <c r="AO127" s="1"/>
      <c r="AP127" s="1"/>
      <c r="AQ127" s="1"/>
      <c r="AR127" s="1"/>
      <c r="AS127" s="1"/>
      <c r="AT127" s="1"/>
      <c r="AU127" s="1"/>
      <c r="AV127" s="1"/>
      <c r="AW127" s="1"/>
      <c r="AX127" s="1"/>
      <c r="AY127" s="1"/>
      <c r="AZ127" s="1"/>
    </row>
    <row r="128" spans="1:52" x14ac:dyDescent="0.3">
      <c r="A128" s="1"/>
      <c r="B128" s="1"/>
      <c r="C128" s="1"/>
      <c r="D128" s="1"/>
      <c r="E128" s="65"/>
      <c r="F128" s="93"/>
      <c r="G128" s="90"/>
      <c r="H128" s="91"/>
      <c r="I128" s="90"/>
      <c r="J128" s="91"/>
      <c r="K128" s="90"/>
      <c r="L128" s="90"/>
      <c r="M128" s="91"/>
      <c r="N128" s="90"/>
      <c r="O128" s="90"/>
      <c r="P128" s="91"/>
      <c r="Q128" s="90"/>
      <c r="R128" s="90"/>
      <c r="S128" s="90"/>
      <c r="T128" s="90"/>
      <c r="U128" s="90"/>
      <c r="V128" s="90"/>
      <c r="W128" s="90"/>
      <c r="X128" s="92"/>
      <c r="Y128" s="90"/>
      <c r="Z128" s="3"/>
      <c r="AA128" s="3"/>
      <c r="AB128" s="3"/>
      <c r="AC128" s="3"/>
      <c r="AD128" s="3"/>
      <c r="AE128" s="3"/>
      <c r="AF128" s="3"/>
      <c r="AG128" s="3"/>
      <c r="AH128" s="3"/>
      <c r="AI128" s="3"/>
      <c r="AJ128" s="87"/>
      <c r="AK128" s="1"/>
      <c r="AL128" s="1"/>
      <c r="AM128" s="1"/>
      <c r="AN128" s="1"/>
      <c r="AO128" s="1"/>
      <c r="AP128" s="1"/>
      <c r="AQ128" s="1"/>
      <c r="AR128" s="1"/>
      <c r="AS128" s="1"/>
      <c r="AT128" s="1"/>
      <c r="AU128" s="1"/>
      <c r="AV128" s="1"/>
      <c r="AW128" s="1"/>
      <c r="AX128" s="1"/>
      <c r="AY128" s="1"/>
      <c r="AZ128" s="1"/>
    </row>
    <row r="129" spans="1:52" x14ac:dyDescent="0.3">
      <c r="A129" s="1"/>
      <c r="B129" s="1"/>
      <c r="C129" s="1"/>
      <c r="D129" s="1"/>
      <c r="E129" s="65"/>
      <c r="F129" s="93"/>
      <c r="G129" s="90"/>
      <c r="H129" s="91"/>
      <c r="I129" s="90"/>
      <c r="J129" s="91"/>
      <c r="K129" s="90"/>
      <c r="L129" s="90"/>
      <c r="M129" s="91"/>
      <c r="N129" s="90"/>
      <c r="O129" s="90"/>
      <c r="P129" s="91"/>
      <c r="Q129" s="90"/>
      <c r="R129" s="90"/>
      <c r="S129" s="90"/>
      <c r="T129" s="90"/>
      <c r="U129" s="90"/>
      <c r="V129" s="90"/>
      <c r="W129" s="90"/>
      <c r="X129" s="92"/>
      <c r="Y129" s="90"/>
      <c r="Z129" s="3"/>
      <c r="AA129" s="3"/>
      <c r="AB129" s="3"/>
      <c r="AC129" s="3"/>
      <c r="AD129" s="3"/>
      <c r="AE129" s="3"/>
      <c r="AF129" s="3"/>
      <c r="AG129" s="3"/>
      <c r="AH129" s="3"/>
      <c r="AI129" s="3"/>
      <c r="AJ129" s="87"/>
      <c r="AK129" s="1"/>
      <c r="AL129" s="1"/>
      <c r="AM129" s="1"/>
      <c r="AN129" s="1"/>
      <c r="AO129" s="1"/>
      <c r="AP129" s="1"/>
      <c r="AQ129" s="1"/>
      <c r="AR129" s="1"/>
      <c r="AS129" s="1"/>
      <c r="AT129" s="1"/>
      <c r="AU129" s="1"/>
      <c r="AV129" s="1"/>
      <c r="AW129" s="1"/>
      <c r="AX129" s="1"/>
      <c r="AY129" s="1"/>
      <c r="AZ129" s="1"/>
    </row>
    <row r="130" spans="1:52" x14ac:dyDescent="0.3">
      <c r="A130" s="1"/>
      <c r="B130" s="1"/>
      <c r="C130" s="1"/>
      <c r="D130" s="1"/>
      <c r="E130" s="65"/>
      <c r="F130" s="93"/>
      <c r="G130" s="90"/>
      <c r="H130" s="91"/>
      <c r="I130" s="90"/>
      <c r="J130" s="91"/>
      <c r="K130" s="90"/>
      <c r="L130" s="90"/>
      <c r="M130" s="91"/>
      <c r="N130" s="90"/>
      <c r="O130" s="90"/>
      <c r="P130" s="91"/>
      <c r="Q130" s="90"/>
      <c r="R130" s="90"/>
      <c r="S130" s="90"/>
      <c r="T130" s="90"/>
      <c r="U130" s="90"/>
      <c r="V130" s="90"/>
      <c r="W130" s="90"/>
      <c r="X130" s="92"/>
      <c r="Y130" s="90"/>
      <c r="Z130" s="3"/>
      <c r="AA130" s="3"/>
      <c r="AB130" s="3"/>
      <c r="AC130" s="3"/>
      <c r="AD130" s="3"/>
      <c r="AE130" s="3"/>
      <c r="AF130" s="3"/>
      <c r="AG130" s="3"/>
      <c r="AH130" s="3"/>
      <c r="AI130" s="3"/>
      <c r="AJ130" s="87"/>
      <c r="AK130" s="1"/>
      <c r="AL130" s="1"/>
      <c r="AM130" s="1"/>
      <c r="AN130" s="1"/>
      <c r="AO130" s="1"/>
      <c r="AP130" s="1"/>
      <c r="AQ130" s="1"/>
      <c r="AR130" s="1"/>
      <c r="AS130" s="1"/>
      <c r="AT130" s="1"/>
      <c r="AU130" s="1"/>
      <c r="AV130" s="1"/>
      <c r="AW130" s="1"/>
      <c r="AX130" s="1"/>
      <c r="AY130" s="1"/>
      <c r="AZ130" s="1"/>
    </row>
    <row r="131" spans="1:52" x14ac:dyDescent="0.3">
      <c r="A131" s="1"/>
      <c r="B131" s="1"/>
      <c r="C131" s="1"/>
      <c r="D131" s="1"/>
      <c r="E131" s="65"/>
      <c r="F131" s="93"/>
      <c r="G131" s="90"/>
      <c r="H131" s="91"/>
      <c r="I131" s="90"/>
      <c r="J131" s="91"/>
      <c r="K131" s="90"/>
      <c r="L131" s="90"/>
      <c r="M131" s="91"/>
      <c r="N131" s="90"/>
      <c r="O131" s="90"/>
      <c r="P131" s="91"/>
      <c r="Q131" s="90"/>
      <c r="R131" s="90"/>
      <c r="S131" s="90"/>
      <c r="T131" s="90"/>
      <c r="U131" s="90"/>
      <c r="V131" s="90"/>
      <c r="W131" s="90"/>
      <c r="X131" s="92"/>
      <c r="Y131" s="90"/>
      <c r="Z131" s="3"/>
      <c r="AA131" s="3"/>
      <c r="AB131" s="3"/>
      <c r="AC131" s="3"/>
      <c r="AD131" s="3"/>
      <c r="AE131" s="3"/>
      <c r="AF131" s="3"/>
      <c r="AG131" s="3"/>
      <c r="AH131" s="3"/>
      <c r="AI131" s="3"/>
      <c r="AJ131" s="87"/>
      <c r="AK131" s="1"/>
      <c r="AL131" s="1"/>
      <c r="AM131" s="1"/>
      <c r="AN131" s="1"/>
      <c r="AO131" s="1"/>
      <c r="AP131" s="1"/>
      <c r="AQ131" s="1"/>
      <c r="AR131" s="1"/>
      <c r="AS131" s="1"/>
      <c r="AT131" s="1"/>
      <c r="AU131" s="1"/>
      <c r="AV131" s="1"/>
      <c r="AW131" s="1"/>
      <c r="AX131" s="1"/>
      <c r="AY131" s="1"/>
      <c r="AZ131" s="1"/>
    </row>
    <row r="132" spans="1:52" x14ac:dyDescent="0.3">
      <c r="A132" s="1"/>
      <c r="B132" s="1"/>
      <c r="C132" s="1"/>
      <c r="D132" s="1"/>
      <c r="E132" s="65"/>
      <c r="F132" s="93"/>
      <c r="G132" s="90"/>
      <c r="H132" s="91"/>
      <c r="I132" s="90"/>
      <c r="J132" s="91"/>
      <c r="K132" s="90"/>
      <c r="L132" s="90"/>
      <c r="M132" s="91"/>
      <c r="N132" s="90"/>
      <c r="O132" s="90"/>
      <c r="P132" s="91"/>
      <c r="Q132" s="90"/>
      <c r="R132" s="90"/>
      <c r="S132" s="90"/>
      <c r="T132" s="90"/>
      <c r="U132" s="90"/>
      <c r="V132" s="90"/>
      <c r="W132" s="90"/>
      <c r="X132" s="92"/>
      <c r="Y132" s="90"/>
      <c r="Z132" s="3"/>
      <c r="AA132" s="3"/>
      <c r="AB132" s="3"/>
      <c r="AC132" s="3"/>
      <c r="AD132" s="3"/>
      <c r="AE132" s="3"/>
      <c r="AF132" s="3"/>
      <c r="AG132" s="3"/>
      <c r="AH132" s="3"/>
      <c r="AI132" s="3"/>
      <c r="AJ132" s="87"/>
      <c r="AK132" s="1"/>
      <c r="AL132" s="1"/>
      <c r="AM132" s="1"/>
      <c r="AN132" s="1"/>
      <c r="AO132" s="1"/>
      <c r="AP132" s="1"/>
      <c r="AQ132" s="1"/>
      <c r="AR132" s="1"/>
      <c r="AS132" s="1"/>
      <c r="AT132" s="1"/>
      <c r="AU132" s="1"/>
      <c r="AV132" s="1"/>
      <c r="AW132" s="1"/>
      <c r="AX132" s="1"/>
      <c r="AY132" s="1"/>
      <c r="AZ132" s="1"/>
    </row>
    <row r="133" spans="1:52" x14ac:dyDescent="0.3">
      <c r="A133" s="1"/>
      <c r="B133" s="1"/>
      <c r="C133" s="1"/>
      <c r="D133" s="1"/>
      <c r="E133" s="65"/>
      <c r="F133" s="93"/>
      <c r="G133" s="90"/>
      <c r="H133" s="91"/>
      <c r="I133" s="90"/>
      <c r="J133" s="91"/>
      <c r="K133" s="90"/>
      <c r="L133" s="90"/>
      <c r="M133" s="91"/>
      <c r="N133" s="90"/>
      <c r="O133" s="90"/>
      <c r="P133" s="91"/>
      <c r="Q133" s="90"/>
      <c r="R133" s="90"/>
      <c r="S133" s="90"/>
      <c r="T133" s="90"/>
      <c r="U133" s="90"/>
      <c r="V133" s="90"/>
      <c r="W133" s="90"/>
      <c r="X133" s="92"/>
      <c r="Y133" s="90"/>
      <c r="Z133" s="3"/>
      <c r="AA133" s="3"/>
      <c r="AB133" s="3"/>
      <c r="AC133" s="3"/>
      <c r="AD133" s="3"/>
      <c r="AE133" s="3"/>
      <c r="AF133" s="3"/>
      <c r="AG133" s="3"/>
      <c r="AH133" s="3"/>
      <c r="AI133" s="3"/>
      <c r="AJ133" s="87"/>
      <c r="AK133" s="1"/>
      <c r="AL133" s="1"/>
      <c r="AM133" s="1"/>
      <c r="AN133" s="1"/>
      <c r="AO133" s="1"/>
      <c r="AP133" s="1"/>
      <c r="AQ133" s="1"/>
      <c r="AR133" s="1"/>
      <c r="AS133" s="1"/>
      <c r="AT133" s="1"/>
      <c r="AU133" s="1"/>
      <c r="AV133" s="1"/>
      <c r="AW133" s="1"/>
      <c r="AX133" s="1"/>
      <c r="AY133" s="1"/>
      <c r="AZ133" s="1"/>
    </row>
    <row r="134" spans="1:52" x14ac:dyDescent="0.3">
      <c r="A134" s="1"/>
      <c r="B134" s="1"/>
      <c r="C134" s="1"/>
      <c r="D134" s="1"/>
      <c r="E134" s="65"/>
      <c r="F134" s="93"/>
      <c r="G134" s="90"/>
      <c r="H134" s="91"/>
      <c r="I134" s="90"/>
      <c r="J134" s="91"/>
      <c r="K134" s="90"/>
      <c r="L134" s="90"/>
      <c r="M134" s="91"/>
      <c r="N134" s="90"/>
      <c r="O134" s="90"/>
      <c r="P134" s="91"/>
      <c r="Q134" s="90"/>
      <c r="R134" s="90"/>
      <c r="S134" s="90"/>
      <c r="T134" s="90"/>
      <c r="U134" s="90"/>
      <c r="V134" s="90"/>
      <c r="W134" s="90"/>
      <c r="X134" s="92"/>
      <c r="Y134" s="90"/>
      <c r="Z134" s="3"/>
      <c r="AA134" s="3"/>
      <c r="AB134" s="3"/>
      <c r="AC134" s="3"/>
      <c r="AD134" s="3"/>
      <c r="AE134" s="3"/>
      <c r="AF134" s="3"/>
      <c r="AG134" s="3"/>
      <c r="AH134" s="3"/>
      <c r="AI134" s="3"/>
      <c r="AJ134" s="87"/>
      <c r="AK134" s="1"/>
      <c r="AL134" s="1"/>
      <c r="AM134" s="1"/>
      <c r="AN134" s="1"/>
      <c r="AO134" s="1"/>
      <c r="AP134" s="1"/>
      <c r="AQ134" s="1"/>
      <c r="AR134" s="1"/>
      <c r="AS134" s="1"/>
      <c r="AT134" s="1"/>
      <c r="AU134" s="1"/>
      <c r="AV134" s="1"/>
      <c r="AW134" s="1"/>
      <c r="AX134" s="1"/>
      <c r="AY134" s="1"/>
      <c r="AZ134" s="1"/>
    </row>
    <row r="135" spans="1:52" x14ac:dyDescent="0.3">
      <c r="A135" s="1"/>
      <c r="B135" s="1"/>
      <c r="C135" s="1"/>
      <c r="D135" s="1"/>
      <c r="E135" s="65"/>
      <c r="F135" s="93"/>
      <c r="G135" s="90"/>
      <c r="H135" s="91"/>
      <c r="I135" s="90"/>
      <c r="J135" s="91"/>
      <c r="K135" s="90"/>
      <c r="L135" s="90"/>
      <c r="M135" s="91"/>
      <c r="N135" s="90"/>
      <c r="O135" s="90"/>
      <c r="P135" s="91"/>
      <c r="Q135" s="90"/>
      <c r="R135" s="90"/>
      <c r="S135" s="90"/>
      <c r="T135" s="90"/>
      <c r="U135" s="90"/>
      <c r="V135" s="90"/>
      <c r="W135" s="90"/>
      <c r="X135" s="92"/>
      <c r="Y135" s="90"/>
      <c r="Z135" s="3"/>
      <c r="AA135" s="3"/>
      <c r="AB135" s="3"/>
      <c r="AC135" s="3"/>
      <c r="AD135" s="3"/>
      <c r="AE135" s="3"/>
      <c r="AF135" s="3"/>
      <c r="AG135" s="3"/>
      <c r="AH135" s="3"/>
      <c r="AI135" s="3"/>
      <c r="AJ135" s="87"/>
      <c r="AK135" s="1"/>
      <c r="AL135" s="1"/>
      <c r="AM135" s="1"/>
      <c r="AN135" s="1"/>
      <c r="AO135" s="1"/>
      <c r="AP135" s="1"/>
      <c r="AQ135" s="1"/>
      <c r="AR135" s="1"/>
      <c r="AS135" s="1"/>
      <c r="AT135" s="1"/>
      <c r="AU135" s="1"/>
      <c r="AV135" s="1"/>
      <c r="AW135" s="1"/>
      <c r="AX135" s="1"/>
      <c r="AY135" s="1"/>
      <c r="AZ135" s="1"/>
    </row>
    <row r="136" spans="1:52" x14ac:dyDescent="0.3">
      <c r="A136" s="1"/>
      <c r="B136" s="1"/>
      <c r="C136" s="1"/>
      <c r="D136" s="1"/>
      <c r="E136" s="65"/>
      <c r="F136" s="93"/>
      <c r="G136" s="90"/>
      <c r="H136" s="91"/>
      <c r="I136" s="90"/>
      <c r="J136" s="91"/>
      <c r="K136" s="90"/>
      <c r="L136" s="90"/>
      <c r="M136" s="91"/>
      <c r="N136" s="90"/>
      <c r="O136" s="90"/>
      <c r="P136" s="91"/>
      <c r="Q136" s="90"/>
      <c r="R136" s="90"/>
      <c r="S136" s="90"/>
      <c r="T136" s="90"/>
      <c r="U136" s="90"/>
      <c r="V136" s="90"/>
      <c r="W136" s="90"/>
      <c r="X136" s="92"/>
      <c r="Y136" s="90"/>
      <c r="Z136" s="3"/>
      <c r="AA136" s="3"/>
      <c r="AB136" s="3"/>
      <c r="AC136" s="3"/>
      <c r="AD136" s="3"/>
      <c r="AE136" s="3"/>
      <c r="AF136" s="3"/>
      <c r="AG136" s="3"/>
      <c r="AH136" s="3"/>
      <c r="AI136" s="3"/>
      <c r="AJ136" s="87"/>
      <c r="AK136" s="1"/>
      <c r="AL136" s="1"/>
      <c r="AM136" s="1"/>
      <c r="AN136" s="1"/>
      <c r="AO136" s="1"/>
      <c r="AP136" s="1"/>
      <c r="AQ136" s="1"/>
      <c r="AR136" s="1"/>
      <c r="AS136" s="1"/>
      <c r="AT136" s="1"/>
      <c r="AU136" s="1"/>
      <c r="AV136" s="1"/>
      <c r="AW136" s="1"/>
      <c r="AX136" s="1"/>
      <c r="AY136" s="1"/>
      <c r="AZ136" s="1"/>
    </row>
    <row r="137" spans="1:52" x14ac:dyDescent="0.3">
      <c r="A137" s="1"/>
      <c r="B137" s="1"/>
      <c r="C137" s="1"/>
      <c r="D137" s="1"/>
      <c r="E137" s="65"/>
      <c r="F137" s="93"/>
      <c r="G137" s="90"/>
      <c r="H137" s="91"/>
      <c r="I137" s="90"/>
      <c r="J137" s="91"/>
      <c r="K137" s="90"/>
      <c r="L137" s="90"/>
      <c r="M137" s="91"/>
      <c r="N137" s="90"/>
      <c r="O137" s="90"/>
      <c r="P137" s="91"/>
      <c r="Q137" s="90"/>
      <c r="R137" s="90"/>
      <c r="S137" s="90"/>
      <c r="T137" s="90"/>
      <c r="U137" s="90"/>
      <c r="V137" s="90"/>
      <c r="W137" s="90"/>
      <c r="X137" s="92"/>
      <c r="Y137" s="90"/>
      <c r="Z137" s="3"/>
      <c r="AA137" s="3"/>
      <c r="AB137" s="3"/>
      <c r="AC137" s="3"/>
      <c r="AD137" s="3"/>
      <c r="AE137" s="3"/>
      <c r="AF137" s="3"/>
      <c r="AG137" s="3"/>
      <c r="AH137" s="3"/>
      <c r="AI137" s="3"/>
      <c r="AJ137" s="87"/>
      <c r="AK137" s="1"/>
      <c r="AL137" s="1"/>
      <c r="AM137" s="1"/>
      <c r="AN137" s="1"/>
      <c r="AO137" s="1"/>
      <c r="AP137" s="1"/>
      <c r="AQ137" s="1"/>
      <c r="AR137" s="1"/>
      <c r="AS137" s="1"/>
      <c r="AT137" s="1"/>
      <c r="AU137" s="1"/>
      <c r="AV137" s="1"/>
      <c r="AW137" s="1"/>
      <c r="AX137" s="1"/>
      <c r="AY137" s="1"/>
      <c r="AZ137" s="1"/>
    </row>
    <row r="138" spans="1:52" x14ac:dyDescent="0.3">
      <c r="A138" s="1"/>
      <c r="B138" s="1"/>
      <c r="C138" s="1"/>
      <c r="D138" s="1"/>
      <c r="E138" s="65"/>
      <c r="F138" s="93"/>
      <c r="G138" s="90"/>
      <c r="H138" s="91"/>
      <c r="I138" s="90"/>
      <c r="J138" s="91"/>
      <c r="K138" s="90"/>
      <c r="L138" s="90"/>
      <c r="M138" s="91"/>
      <c r="N138" s="90"/>
      <c r="O138" s="90"/>
      <c r="P138" s="91"/>
      <c r="Q138" s="90"/>
      <c r="R138" s="90"/>
      <c r="S138" s="90"/>
      <c r="T138" s="90"/>
      <c r="U138" s="90"/>
      <c r="V138" s="90"/>
      <c r="W138" s="90"/>
      <c r="X138" s="92"/>
      <c r="Y138" s="90"/>
      <c r="Z138" s="3"/>
      <c r="AA138" s="3"/>
      <c r="AB138" s="3"/>
      <c r="AC138" s="3"/>
      <c r="AD138" s="3"/>
      <c r="AE138" s="3"/>
      <c r="AF138" s="3"/>
      <c r="AG138" s="3"/>
      <c r="AH138" s="3"/>
      <c r="AI138" s="3"/>
      <c r="AJ138" s="87"/>
      <c r="AK138" s="1"/>
      <c r="AL138" s="1"/>
      <c r="AM138" s="1"/>
      <c r="AN138" s="1"/>
      <c r="AO138" s="1"/>
      <c r="AP138" s="1"/>
      <c r="AQ138" s="1"/>
      <c r="AR138" s="1"/>
      <c r="AS138" s="1"/>
      <c r="AT138" s="1"/>
      <c r="AU138" s="1"/>
      <c r="AV138" s="1"/>
      <c r="AW138" s="1"/>
      <c r="AX138" s="1"/>
      <c r="AY138" s="1"/>
      <c r="AZ138" s="1"/>
    </row>
    <row r="139" spans="1:52" x14ac:dyDescent="0.3">
      <c r="A139" s="1"/>
      <c r="B139" s="1"/>
      <c r="C139" s="1"/>
      <c r="D139" s="1"/>
      <c r="E139" s="65"/>
      <c r="F139" s="93"/>
      <c r="G139" s="90"/>
      <c r="H139" s="91"/>
      <c r="I139" s="90"/>
      <c r="J139" s="91"/>
      <c r="K139" s="90"/>
      <c r="L139" s="90"/>
      <c r="M139" s="91"/>
      <c r="N139" s="90"/>
      <c r="O139" s="90"/>
      <c r="P139" s="91"/>
      <c r="Q139" s="90"/>
      <c r="R139" s="90"/>
      <c r="S139" s="90"/>
      <c r="T139" s="90"/>
      <c r="U139" s="90"/>
      <c r="V139" s="90"/>
      <c r="W139" s="90"/>
      <c r="X139" s="92"/>
      <c r="Y139" s="90"/>
      <c r="Z139" s="3"/>
      <c r="AA139" s="3"/>
      <c r="AB139" s="3"/>
      <c r="AC139" s="3"/>
      <c r="AD139" s="3"/>
      <c r="AE139" s="3"/>
      <c r="AF139" s="3"/>
      <c r="AG139" s="3"/>
      <c r="AH139" s="3"/>
      <c r="AI139" s="3"/>
      <c r="AJ139" s="87"/>
      <c r="AK139" s="1"/>
      <c r="AL139" s="1"/>
      <c r="AM139" s="1"/>
      <c r="AN139" s="1"/>
      <c r="AO139" s="1"/>
      <c r="AP139" s="1"/>
      <c r="AQ139" s="1"/>
      <c r="AR139" s="1"/>
      <c r="AS139" s="1"/>
      <c r="AT139" s="1"/>
      <c r="AU139" s="1"/>
      <c r="AV139" s="1"/>
      <c r="AW139" s="1"/>
      <c r="AX139" s="1"/>
      <c r="AY139" s="1"/>
      <c r="AZ139" s="1"/>
    </row>
    <row r="140" spans="1:52" x14ac:dyDescent="0.3">
      <c r="A140" s="1"/>
      <c r="B140" s="1"/>
      <c r="C140" s="1"/>
      <c r="D140" s="1"/>
      <c r="E140" s="65"/>
      <c r="F140" s="93"/>
      <c r="G140" s="90"/>
      <c r="H140" s="91"/>
      <c r="I140" s="90"/>
      <c r="J140" s="91"/>
      <c r="K140" s="90"/>
      <c r="L140" s="90"/>
      <c r="M140" s="91"/>
      <c r="N140" s="90"/>
      <c r="O140" s="90"/>
      <c r="P140" s="91"/>
      <c r="Q140" s="90"/>
      <c r="R140" s="90"/>
      <c r="S140" s="90"/>
      <c r="T140" s="90"/>
      <c r="U140" s="90"/>
      <c r="V140" s="90"/>
      <c r="W140" s="90"/>
      <c r="X140" s="92"/>
      <c r="Y140" s="90"/>
      <c r="Z140" s="3"/>
      <c r="AA140" s="3"/>
      <c r="AB140" s="3"/>
      <c r="AC140" s="3"/>
      <c r="AD140" s="3"/>
      <c r="AE140" s="3"/>
      <c r="AF140" s="3"/>
      <c r="AG140" s="3"/>
      <c r="AH140" s="3"/>
      <c r="AI140" s="3"/>
      <c r="AJ140" s="87"/>
      <c r="AK140" s="1"/>
      <c r="AL140" s="1"/>
      <c r="AM140" s="1"/>
      <c r="AN140" s="1"/>
      <c r="AO140" s="1"/>
      <c r="AP140" s="1"/>
      <c r="AQ140" s="1"/>
      <c r="AR140" s="1"/>
      <c r="AS140" s="1"/>
      <c r="AT140" s="1"/>
      <c r="AU140" s="1"/>
      <c r="AV140" s="1"/>
      <c r="AW140" s="1"/>
      <c r="AX140" s="1"/>
      <c r="AY140" s="1"/>
      <c r="AZ140" s="1"/>
    </row>
    <row r="141" spans="1:52" x14ac:dyDescent="0.3">
      <c r="A141" s="1"/>
      <c r="B141" s="1"/>
      <c r="C141" s="1"/>
      <c r="D141" s="1"/>
      <c r="E141" s="65"/>
      <c r="F141" s="93"/>
      <c r="G141" s="90"/>
      <c r="H141" s="91"/>
      <c r="I141" s="90"/>
      <c r="J141" s="91"/>
      <c r="K141" s="90"/>
      <c r="L141" s="90"/>
      <c r="M141" s="91"/>
      <c r="N141" s="90"/>
      <c r="O141" s="90"/>
      <c r="P141" s="91"/>
      <c r="Q141" s="90"/>
      <c r="R141" s="90"/>
      <c r="S141" s="90"/>
      <c r="T141" s="90"/>
      <c r="U141" s="90"/>
      <c r="V141" s="90"/>
      <c r="W141" s="90"/>
      <c r="X141" s="92"/>
      <c r="Y141" s="90"/>
      <c r="Z141" s="3"/>
      <c r="AA141" s="3"/>
      <c r="AB141" s="3"/>
      <c r="AC141" s="3"/>
      <c r="AD141" s="3"/>
      <c r="AE141" s="3"/>
      <c r="AF141" s="3"/>
      <c r="AG141" s="3"/>
      <c r="AH141" s="3"/>
      <c r="AI141" s="3"/>
      <c r="AJ141" s="87"/>
      <c r="AK141" s="1"/>
      <c r="AL141" s="1"/>
      <c r="AM141" s="1"/>
      <c r="AN141" s="1"/>
      <c r="AO141" s="1"/>
      <c r="AP141" s="1"/>
      <c r="AQ141" s="1"/>
      <c r="AR141" s="1"/>
      <c r="AS141" s="1"/>
      <c r="AT141" s="1"/>
      <c r="AU141" s="1"/>
      <c r="AV141" s="1"/>
      <c r="AW141" s="1"/>
      <c r="AX141" s="1"/>
      <c r="AY141" s="1"/>
      <c r="AZ141" s="1"/>
    </row>
    <row r="142" spans="1:52" x14ac:dyDescent="0.3">
      <c r="A142" s="1"/>
      <c r="B142" s="1"/>
      <c r="C142" s="1"/>
      <c r="D142" s="1"/>
      <c r="E142" s="65"/>
      <c r="F142" s="93"/>
      <c r="G142" s="90"/>
      <c r="H142" s="91"/>
      <c r="I142" s="90"/>
      <c r="J142" s="91"/>
      <c r="K142" s="90"/>
      <c r="L142" s="90"/>
      <c r="M142" s="91"/>
      <c r="N142" s="90"/>
      <c r="O142" s="90"/>
      <c r="P142" s="91"/>
      <c r="Q142" s="90"/>
      <c r="R142" s="90"/>
      <c r="S142" s="90"/>
      <c r="T142" s="90"/>
      <c r="U142" s="90"/>
      <c r="V142" s="90"/>
      <c r="W142" s="90"/>
      <c r="X142" s="92"/>
      <c r="Y142" s="90"/>
      <c r="Z142" s="3"/>
      <c r="AA142" s="3"/>
      <c r="AB142" s="3"/>
      <c r="AC142" s="3"/>
      <c r="AD142" s="3"/>
      <c r="AE142" s="3"/>
      <c r="AF142" s="3"/>
      <c r="AG142" s="3"/>
      <c r="AH142" s="3"/>
      <c r="AI142" s="3"/>
      <c r="AJ142" s="87"/>
      <c r="AK142" s="1"/>
      <c r="AL142" s="1"/>
      <c r="AM142" s="1"/>
      <c r="AN142" s="1"/>
      <c r="AO142" s="1"/>
      <c r="AP142" s="1"/>
      <c r="AQ142" s="1"/>
      <c r="AR142" s="1"/>
      <c r="AS142" s="1"/>
      <c r="AT142" s="1"/>
      <c r="AU142" s="1"/>
      <c r="AV142" s="1"/>
      <c r="AW142" s="1"/>
      <c r="AX142" s="1"/>
      <c r="AY142" s="1"/>
      <c r="AZ142" s="1"/>
    </row>
    <row r="143" spans="1:52" x14ac:dyDescent="0.3">
      <c r="A143" s="1"/>
      <c r="B143" s="1"/>
      <c r="C143" s="1"/>
      <c r="D143" s="1"/>
      <c r="E143" s="65"/>
      <c r="F143" s="93"/>
      <c r="G143" s="90"/>
      <c r="H143" s="91"/>
      <c r="I143" s="90"/>
      <c r="J143" s="91"/>
      <c r="K143" s="90"/>
      <c r="L143" s="90"/>
      <c r="M143" s="91"/>
      <c r="N143" s="90"/>
      <c r="O143" s="90"/>
      <c r="P143" s="91"/>
      <c r="Q143" s="90"/>
      <c r="R143" s="90"/>
      <c r="S143" s="90"/>
      <c r="T143" s="90"/>
      <c r="U143" s="90"/>
      <c r="V143" s="90"/>
      <c r="W143" s="90"/>
      <c r="X143" s="92"/>
      <c r="Y143" s="90"/>
      <c r="Z143" s="3"/>
      <c r="AA143" s="3"/>
      <c r="AB143" s="3"/>
      <c r="AC143" s="3"/>
      <c r="AD143" s="3"/>
      <c r="AE143" s="3"/>
      <c r="AF143" s="3"/>
      <c r="AG143" s="3"/>
      <c r="AH143" s="3"/>
      <c r="AI143" s="3"/>
      <c r="AJ143" s="87"/>
      <c r="AK143" s="1"/>
      <c r="AL143" s="1"/>
      <c r="AM143" s="1"/>
      <c r="AN143" s="1"/>
      <c r="AO143" s="1"/>
      <c r="AP143" s="1"/>
      <c r="AQ143" s="1"/>
      <c r="AR143" s="1"/>
      <c r="AS143" s="1"/>
      <c r="AT143" s="1"/>
      <c r="AU143" s="1"/>
      <c r="AV143" s="1"/>
      <c r="AW143" s="1"/>
      <c r="AX143" s="1"/>
      <c r="AY143" s="1"/>
      <c r="AZ143" s="1"/>
    </row>
    <row r="144" spans="1:52" x14ac:dyDescent="0.3">
      <c r="A144" s="1"/>
      <c r="B144" s="1"/>
      <c r="C144" s="1"/>
      <c r="D144" s="1"/>
      <c r="E144" s="65"/>
      <c r="F144" s="93"/>
      <c r="G144" s="90"/>
      <c r="H144" s="91"/>
      <c r="I144" s="90"/>
      <c r="J144" s="91"/>
      <c r="K144" s="90"/>
      <c r="L144" s="90"/>
      <c r="M144" s="91"/>
      <c r="N144" s="90"/>
      <c r="O144" s="90"/>
      <c r="P144" s="91"/>
      <c r="Q144" s="90"/>
      <c r="R144" s="90"/>
      <c r="S144" s="90"/>
      <c r="T144" s="90"/>
      <c r="U144" s="90"/>
      <c r="V144" s="90"/>
      <c r="W144" s="90"/>
      <c r="X144" s="92"/>
      <c r="Y144" s="90"/>
      <c r="Z144" s="3"/>
      <c r="AA144" s="3"/>
      <c r="AB144" s="3"/>
      <c r="AC144" s="3"/>
      <c r="AD144" s="3"/>
      <c r="AE144" s="3"/>
      <c r="AF144" s="3"/>
      <c r="AG144" s="3"/>
      <c r="AH144" s="3"/>
      <c r="AI144" s="3"/>
      <c r="AJ144" s="87"/>
      <c r="AK144" s="1"/>
      <c r="AL144" s="1"/>
      <c r="AM144" s="1"/>
      <c r="AN144" s="1"/>
      <c r="AO144" s="1"/>
      <c r="AP144" s="1"/>
      <c r="AQ144" s="1"/>
      <c r="AR144" s="1"/>
      <c r="AS144" s="1"/>
      <c r="AT144" s="1"/>
      <c r="AU144" s="1"/>
      <c r="AV144" s="1"/>
      <c r="AW144" s="1"/>
      <c r="AX144" s="1"/>
      <c r="AY144" s="1"/>
      <c r="AZ144" s="1"/>
    </row>
    <row r="145" spans="1:52" x14ac:dyDescent="0.3">
      <c r="A145" s="1"/>
      <c r="B145" s="1"/>
      <c r="C145" s="1"/>
      <c r="D145" s="1"/>
      <c r="E145" s="65"/>
      <c r="F145" s="93"/>
      <c r="G145" s="90"/>
      <c r="H145" s="91"/>
      <c r="I145" s="90"/>
      <c r="J145" s="91"/>
      <c r="K145" s="90"/>
      <c r="L145" s="90"/>
      <c r="M145" s="91"/>
      <c r="N145" s="90"/>
      <c r="O145" s="90"/>
      <c r="P145" s="91"/>
      <c r="Q145" s="90"/>
      <c r="R145" s="90"/>
      <c r="S145" s="90"/>
      <c r="T145" s="90"/>
      <c r="U145" s="90"/>
      <c r="V145" s="90"/>
      <c r="W145" s="90"/>
      <c r="X145" s="92"/>
      <c r="Y145" s="90"/>
      <c r="Z145" s="3"/>
      <c r="AA145" s="3"/>
      <c r="AB145" s="3"/>
      <c r="AC145" s="3"/>
      <c r="AD145" s="3"/>
      <c r="AE145" s="3"/>
      <c r="AF145" s="3"/>
      <c r="AG145" s="3"/>
      <c r="AH145" s="3"/>
      <c r="AI145" s="3"/>
      <c r="AJ145" s="87"/>
      <c r="AK145" s="1"/>
      <c r="AL145" s="1"/>
      <c r="AM145" s="1"/>
      <c r="AN145" s="1"/>
      <c r="AO145" s="1"/>
      <c r="AP145" s="1"/>
      <c r="AQ145" s="1"/>
      <c r="AR145" s="1"/>
      <c r="AS145" s="1"/>
      <c r="AT145" s="1"/>
      <c r="AU145" s="1"/>
      <c r="AV145" s="1"/>
      <c r="AW145" s="1"/>
      <c r="AX145" s="1"/>
      <c r="AY145" s="1"/>
      <c r="AZ145" s="1"/>
    </row>
    <row r="146" spans="1:52" x14ac:dyDescent="0.3">
      <c r="A146" s="1"/>
      <c r="B146" s="1"/>
      <c r="C146" s="1"/>
      <c r="D146" s="1"/>
      <c r="E146" s="65"/>
      <c r="F146" s="93"/>
      <c r="G146" s="90"/>
      <c r="H146" s="91"/>
      <c r="I146" s="90"/>
      <c r="J146" s="91"/>
      <c r="K146" s="90"/>
      <c r="L146" s="90"/>
      <c r="M146" s="91"/>
      <c r="N146" s="90"/>
      <c r="O146" s="90"/>
      <c r="P146" s="91"/>
      <c r="Q146" s="90"/>
      <c r="R146" s="90"/>
      <c r="S146" s="90"/>
      <c r="T146" s="90"/>
      <c r="U146" s="90"/>
      <c r="V146" s="90"/>
      <c r="W146" s="90"/>
      <c r="X146" s="92"/>
      <c r="Y146" s="90"/>
      <c r="Z146" s="3"/>
      <c r="AA146" s="3"/>
      <c r="AB146" s="3"/>
      <c r="AC146" s="3"/>
      <c r="AD146" s="3"/>
      <c r="AE146" s="3"/>
      <c r="AF146" s="3"/>
      <c r="AG146" s="3"/>
      <c r="AH146" s="3"/>
      <c r="AI146" s="3"/>
      <c r="AJ146" s="87"/>
      <c r="AK146" s="1"/>
      <c r="AL146" s="1"/>
      <c r="AM146" s="1"/>
      <c r="AN146" s="1"/>
      <c r="AO146" s="1"/>
      <c r="AP146" s="1"/>
      <c r="AQ146" s="1"/>
      <c r="AR146" s="1"/>
      <c r="AS146" s="1"/>
      <c r="AT146" s="1"/>
      <c r="AU146" s="1"/>
      <c r="AV146" s="1"/>
      <c r="AW146" s="1"/>
      <c r="AX146" s="1"/>
      <c r="AY146" s="1"/>
      <c r="AZ146" s="1"/>
    </row>
    <row r="147" spans="1:52" x14ac:dyDescent="0.3">
      <c r="A147" s="1"/>
      <c r="B147" s="1"/>
      <c r="C147" s="1"/>
      <c r="D147" s="1"/>
      <c r="E147" s="65"/>
      <c r="F147" s="93"/>
      <c r="G147" s="90"/>
      <c r="H147" s="91"/>
      <c r="I147" s="90"/>
      <c r="J147" s="91"/>
      <c r="K147" s="90"/>
      <c r="L147" s="90"/>
      <c r="M147" s="91"/>
      <c r="N147" s="90"/>
      <c r="O147" s="90"/>
      <c r="P147" s="91"/>
      <c r="Q147" s="90"/>
      <c r="R147" s="90"/>
      <c r="S147" s="90"/>
      <c r="T147" s="90"/>
      <c r="U147" s="90"/>
      <c r="V147" s="90"/>
      <c r="W147" s="90"/>
      <c r="X147" s="92"/>
      <c r="Y147" s="90"/>
      <c r="Z147" s="3"/>
      <c r="AA147" s="3"/>
      <c r="AB147" s="3"/>
      <c r="AC147" s="3"/>
      <c r="AD147" s="3"/>
      <c r="AE147" s="3"/>
      <c r="AF147" s="3"/>
      <c r="AG147" s="3"/>
      <c r="AH147" s="3"/>
      <c r="AI147" s="3"/>
      <c r="AJ147" s="87"/>
      <c r="AK147" s="1"/>
      <c r="AL147" s="1"/>
      <c r="AM147" s="1"/>
      <c r="AN147" s="1"/>
      <c r="AO147" s="1"/>
      <c r="AP147" s="1"/>
      <c r="AQ147" s="1"/>
      <c r="AR147" s="1"/>
      <c r="AS147" s="1"/>
      <c r="AT147" s="1"/>
      <c r="AU147" s="1"/>
      <c r="AV147" s="1"/>
      <c r="AW147" s="1"/>
      <c r="AX147" s="1"/>
      <c r="AY147" s="1"/>
      <c r="AZ147" s="1"/>
    </row>
    <row r="148" spans="1:52" x14ac:dyDescent="0.3">
      <c r="A148" s="1"/>
      <c r="B148" s="1"/>
      <c r="C148" s="1"/>
      <c r="D148" s="1"/>
      <c r="E148" s="65"/>
      <c r="F148" s="93"/>
      <c r="G148" s="90"/>
      <c r="H148" s="91"/>
      <c r="I148" s="90"/>
      <c r="J148" s="91"/>
      <c r="K148" s="90"/>
      <c r="L148" s="90"/>
      <c r="M148" s="91"/>
      <c r="N148" s="90"/>
      <c r="O148" s="90"/>
      <c r="P148" s="91"/>
      <c r="Q148" s="90"/>
      <c r="R148" s="90"/>
      <c r="S148" s="90"/>
      <c r="T148" s="90"/>
      <c r="U148" s="90"/>
      <c r="V148" s="90"/>
      <c r="W148" s="90"/>
      <c r="X148" s="92"/>
      <c r="Y148" s="90"/>
      <c r="Z148" s="3"/>
      <c r="AA148" s="3"/>
      <c r="AB148" s="3"/>
      <c r="AC148" s="3"/>
      <c r="AD148" s="3"/>
      <c r="AE148" s="3"/>
      <c r="AF148" s="3"/>
      <c r="AG148" s="3"/>
      <c r="AH148" s="3"/>
      <c r="AI148" s="3"/>
      <c r="AJ148" s="87"/>
      <c r="AK148" s="1"/>
      <c r="AL148" s="1"/>
      <c r="AM148" s="1"/>
      <c r="AN148" s="1"/>
      <c r="AO148" s="1"/>
      <c r="AP148" s="1"/>
      <c r="AQ148" s="1"/>
      <c r="AR148" s="1"/>
      <c r="AS148" s="1"/>
      <c r="AT148" s="1"/>
      <c r="AU148" s="1"/>
      <c r="AV148" s="1"/>
      <c r="AW148" s="1"/>
      <c r="AX148" s="1"/>
      <c r="AY148" s="1"/>
      <c r="AZ148" s="1"/>
    </row>
  </sheetData>
  <mergeCells count="105">
    <mergeCell ref="A108:AJ108"/>
    <mergeCell ref="A109:AJ109"/>
    <mergeCell ref="A111:N111"/>
    <mergeCell ref="A112:N112"/>
    <mergeCell ref="A113:F113"/>
    <mergeCell ref="A92:N92"/>
    <mergeCell ref="A93:A100"/>
    <mergeCell ref="E93:E94"/>
    <mergeCell ref="E95:E96"/>
    <mergeCell ref="E97:E98"/>
    <mergeCell ref="E99:E100"/>
    <mergeCell ref="A101:N101"/>
    <mergeCell ref="A102:A107"/>
    <mergeCell ref="E102:E103"/>
    <mergeCell ref="E104:E105"/>
    <mergeCell ref="E106:E107"/>
    <mergeCell ref="G106:H107"/>
    <mergeCell ref="A78:A81"/>
    <mergeCell ref="E78:E79"/>
    <mergeCell ref="E80:E81"/>
    <mergeCell ref="A82:A87"/>
    <mergeCell ref="E82:E83"/>
    <mergeCell ref="E84:E85"/>
    <mergeCell ref="E86:E87"/>
    <mergeCell ref="A88:A91"/>
    <mergeCell ref="E88:E89"/>
    <mergeCell ref="E90:E91"/>
    <mergeCell ref="A64:A73"/>
    <mergeCell ref="E64:E65"/>
    <mergeCell ref="E66:E67"/>
    <mergeCell ref="E68:E69"/>
    <mergeCell ref="E70:E71"/>
    <mergeCell ref="E72:E73"/>
    <mergeCell ref="A74:A75"/>
    <mergeCell ref="E74:E75"/>
    <mergeCell ref="A76:A77"/>
    <mergeCell ref="E76:E77"/>
    <mergeCell ref="A38:A41"/>
    <mergeCell ref="E38:E39"/>
    <mergeCell ref="E40:E41"/>
    <mergeCell ref="A60:A63"/>
    <mergeCell ref="E60:E61"/>
    <mergeCell ref="E62:E63"/>
    <mergeCell ref="A42:A49"/>
    <mergeCell ref="E42:E43"/>
    <mergeCell ref="E44:E45"/>
    <mergeCell ref="E46:E47"/>
    <mergeCell ref="E48:E49"/>
    <mergeCell ref="A50:A53"/>
    <mergeCell ref="E50:E51"/>
    <mergeCell ref="E52:E53"/>
    <mergeCell ref="A54:A55"/>
    <mergeCell ref="E54:E55"/>
    <mergeCell ref="A56:A59"/>
    <mergeCell ref="E56:E57"/>
    <mergeCell ref="E58:E59"/>
    <mergeCell ref="A15:N15"/>
    <mergeCell ref="E16:E17"/>
    <mergeCell ref="E20:E21"/>
    <mergeCell ref="A22:A37"/>
    <mergeCell ref="E22:E23"/>
    <mergeCell ref="E24:E25"/>
    <mergeCell ref="E26:E27"/>
    <mergeCell ref="E28:E29"/>
    <mergeCell ref="E30:E31"/>
    <mergeCell ref="E32:E33"/>
    <mergeCell ref="E34:E35"/>
    <mergeCell ref="E36:E37"/>
    <mergeCell ref="A16:A21"/>
    <mergeCell ref="E13:E14"/>
    <mergeCell ref="AJ7:AJ14"/>
    <mergeCell ref="U5:U6"/>
    <mergeCell ref="V5:W5"/>
    <mergeCell ref="X5:X6"/>
    <mergeCell ref="Y5:Z5"/>
    <mergeCell ref="AA5:AA6"/>
    <mergeCell ref="AB5:AC5"/>
    <mergeCell ref="AD5:AD6"/>
    <mergeCell ref="AE5:AF5"/>
    <mergeCell ref="AG5:AG6"/>
    <mergeCell ref="AH5:AI5"/>
    <mergeCell ref="AK5:AK6"/>
    <mergeCell ref="AM5:AM6"/>
    <mergeCell ref="E18:E19"/>
    <mergeCell ref="AL5:AL6"/>
    <mergeCell ref="P5:Q5"/>
    <mergeCell ref="R5:R6"/>
    <mergeCell ref="S5:T5"/>
    <mergeCell ref="A1:AJ1"/>
    <mergeCell ref="A2:AJ2"/>
    <mergeCell ref="A3:N3"/>
    <mergeCell ref="A4:AJ4"/>
    <mergeCell ref="A5:A6"/>
    <mergeCell ref="E5:F6"/>
    <mergeCell ref="G5:G6"/>
    <mergeCell ref="I5:I6"/>
    <mergeCell ref="J5:K5"/>
    <mergeCell ref="AJ5:AJ6"/>
    <mergeCell ref="L5:L6"/>
    <mergeCell ref="M5:N5"/>
    <mergeCell ref="O5:O6"/>
    <mergeCell ref="A7:A14"/>
    <mergeCell ref="E7:E8"/>
    <mergeCell ref="E9:E10"/>
    <mergeCell ref="E11:E12"/>
  </mergeCells>
  <printOptions horizontalCentered="1"/>
  <pageMargins left="0.25" right="0.25" top="0.5" bottom="0.57999999999999996" header="0.3" footer="0.3"/>
  <pageSetup scale="32" fitToHeight="0" orientation="portrait" r:id="rId1"/>
  <rowBreaks count="1" manualBreakCount="1">
    <brk id="6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66D67-55E8-4422-8632-0676BAB23095}">
  <sheetPr>
    <tabColor rgb="FF745896"/>
    <pageSetUpPr fitToPage="1"/>
  </sheetPr>
  <dimension ref="A1:Q146"/>
  <sheetViews>
    <sheetView zoomScaleNormal="100" workbookViewId="0">
      <pane xSplit="4" ySplit="6" topLeftCell="F95" activePane="bottomRight" state="frozen"/>
      <selection pane="topRight" activeCell="E1" sqref="E1"/>
      <selection pane="bottomLeft" activeCell="A7" sqref="A7"/>
      <selection pane="bottomRight" activeCell="M5" sqref="M5:O5"/>
    </sheetView>
  </sheetViews>
  <sheetFormatPr defaultColWidth="9.109375" defaultRowHeight="14.4" outlineLevelCol="1" x14ac:dyDescent="0.3"/>
  <cols>
    <col min="1" max="1" width="25.6640625" bestFit="1" customWidth="1"/>
    <col min="2" max="2" width="12.5546875" hidden="1" customWidth="1" outlineLevel="1"/>
    <col min="3" max="3" width="8.44140625" hidden="1" customWidth="1" outlineLevel="1"/>
    <col min="4" max="5" width="8.6640625" hidden="1" customWidth="1" outlineLevel="1"/>
    <col min="6" max="6" width="79.44140625" bestFit="1" customWidth="1" collapsed="1"/>
    <col min="7" max="7" width="9.109375" customWidth="1"/>
    <col min="8" max="11" width="12.44140625" style="95" hidden="1" customWidth="1" outlineLevel="1"/>
    <col min="12" max="12" width="12.44140625" style="95" customWidth="1" collapsed="1"/>
    <col min="13" max="15" width="12.44140625" style="95" customWidth="1"/>
    <col min="16" max="16" width="73.33203125" style="96" customWidth="1"/>
    <col min="17" max="17" width="9.109375" customWidth="1"/>
  </cols>
  <sheetData>
    <row r="1" spans="1:17" ht="17.399999999999999" x14ac:dyDescent="0.3">
      <c r="A1" s="161" t="s">
        <v>162</v>
      </c>
      <c r="B1" s="161"/>
      <c r="C1" s="161"/>
      <c r="D1" s="161"/>
      <c r="E1" s="161"/>
      <c r="F1" s="161"/>
      <c r="G1" s="161"/>
      <c r="H1" s="161"/>
      <c r="I1" s="161"/>
      <c r="J1" s="161"/>
      <c r="K1" s="161"/>
      <c r="L1" s="161"/>
      <c r="M1" s="161"/>
      <c r="N1" s="161"/>
      <c r="O1" s="161"/>
      <c r="P1" s="161"/>
      <c r="Q1" s="1"/>
    </row>
    <row r="2" spans="1:17" x14ac:dyDescent="0.3">
      <c r="A2" s="210" t="s">
        <v>163</v>
      </c>
      <c r="B2" s="162"/>
      <c r="C2" s="162"/>
      <c r="D2" s="162"/>
      <c r="E2" s="162"/>
      <c r="F2" s="162"/>
      <c r="G2" s="162"/>
      <c r="H2" s="162"/>
      <c r="I2" s="162"/>
      <c r="J2" s="162"/>
      <c r="K2" s="162"/>
      <c r="L2" s="162"/>
      <c r="M2" s="162"/>
      <c r="N2" s="162"/>
      <c r="O2" s="162"/>
      <c r="P2" s="162"/>
      <c r="Q2" s="1"/>
    </row>
    <row r="3" spans="1:17" ht="10.5" customHeight="1" x14ac:dyDescent="0.3">
      <c r="A3" s="163"/>
      <c r="B3" s="163"/>
      <c r="C3" s="163"/>
      <c r="D3" s="163"/>
      <c r="E3" s="163"/>
      <c r="F3" s="163"/>
      <c r="G3" s="163"/>
      <c r="H3" s="3"/>
      <c r="I3" s="3"/>
      <c r="J3" s="3"/>
      <c r="K3" s="3"/>
      <c r="L3" s="3"/>
      <c r="M3" s="3"/>
      <c r="N3" s="3"/>
      <c r="O3" s="3"/>
      <c r="P3" s="4"/>
      <c r="Q3" s="1"/>
    </row>
    <row r="4" spans="1:17" ht="89.4" customHeight="1" thickBot="1" x14ac:dyDescent="0.35">
      <c r="A4" s="164" t="s">
        <v>164</v>
      </c>
      <c r="B4" s="164"/>
      <c r="C4" s="164"/>
      <c r="D4" s="164"/>
      <c r="E4" s="164"/>
      <c r="F4" s="164"/>
      <c r="G4" s="164"/>
      <c r="H4" s="164"/>
      <c r="I4" s="164"/>
      <c r="J4" s="164"/>
      <c r="K4" s="164"/>
      <c r="L4" s="164"/>
      <c r="M4" s="164"/>
      <c r="N4" s="164"/>
      <c r="O4" s="164"/>
      <c r="P4" s="164"/>
      <c r="Q4" s="1"/>
    </row>
    <row r="5" spans="1:17" ht="14.4" customHeight="1" x14ac:dyDescent="0.3">
      <c r="A5" s="165" t="s">
        <v>69</v>
      </c>
      <c r="B5" s="5"/>
      <c r="C5" s="5"/>
      <c r="D5" s="5"/>
      <c r="E5" s="5"/>
      <c r="F5" s="157" t="s">
        <v>70</v>
      </c>
      <c r="G5" s="158"/>
      <c r="H5" s="159" t="s">
        <v>165</v>
      </c>
      <c r="I5" s="211"/>
      <c r="J5" s="211"/>
      <c r="K5" s="158"/>
      <c r="L5" s="212" t="s">
        <v>166</v>
      </c>
      <c r="M5" s="211"/>
      <c r="N5" s="211"/>
      <c r="O5" s="158"/>
      <c r="P5" s="170" t="s">
        <v>90</v>
      </c>
      <c r="Q5" s="7"/>
    </row>
    <row r="6" spans="1:17" ht="29.1" customHeight="1" x14ac:dyDescent="0.3">
      <c r="A6" s="166"/>
      <c r="B6" s="8" t="s">
        <v>94</v>
      </c>
      <c r="C6" s="8" t="s">
        <v>95</v>
      </c>
      <c r="D6" s="8" t="s">
        <v>96</v>
      </c>
      <c r="E6" s="8" t="s">
        <v>167</v>
      </c>
      <c r="F6" s="167"/>
      <c r="G6" s="168"/>
      <c r="H6" s="160" t="s">
        <v>100</v>
      </c>
      <c r="I6" s="11" t="s">
        <v>168</v>
      </c>
      <c r="J6" s="11" t="s">
        <v>97</v>
      </c>
      <c r="K6" s="13" t="s">
        <v>169</v>
      </c>
      <c r="L6" s="160" t="s">
        <v>100</v>
      </c>
      <c r="M6" s="11" t="s">
        <v>170</v>
      </c>
      <c r="N6" s="11" t="s">
        <v>97</v>
      </c>
      <c r="O6" s="13" t="s">
        <v>169</v>
      </c>
      <c r="P6" s="171"/>
      <c r="Q6" s="7"/>
    </row>
    <row r="7" spans="1:17" ht="14.25" customHeight="1" x14ac:dyDescent="0.3">
      <c r="A7" s="172" t="s">
        <v>101</v>
      </c>
      <c r="B7" s="14">
        <v>0</v>
      </c>
      <c r="C7" s="14">
        <v>1</v>
      </c>
      <c r="D7" s="14">
        <v>1</v>
      </c>
      <c r="E7" s="97" t="str">
        <f>_xlfn.CONCAT(B7,C7,D7)</f>
        <v>011</v>
      </c>
      <c r="F7" s="175" t="s">
        <v>102</v>
      </c>
      <c r="G7" s="15" t="s">
        <v>7</v>
      </c>
      <c r="H7" s="35" t="s">
        <v>171</v>
      </c>
      <c r="I7" s="17" t="s">
        <v>171</v>
      </c>
      <c r="J7" s="17" t="s">
        <v>171</v>
      </c>
      <c r="K7" s="18" t="s">
        <v>171</v>
      </c>
      <c r="L7" s="35" t="s">
        <v>171</v>
      </c>
      <c r="M7" s="17" t="s">
        <v>171</v>
      </c>
      <c r="N7" s="17" t="s">
        <v>171</v>
      </c>
      <c r="O7" s="18" t="s">
        <v>171</v>
      </c>
      <c r="P7" s="178" t="s">
        <v>172</v>
      </c>
      <c r="Q7" s="1"/>
    </row>
    <row r="8" spans="1:17" x14ac:dyDescent="0.3">
      <c r="A8" s="173"/>
      <c r="B8" s="14">
        <v>0</v>
      </c>
      <c r="C8" s="14">
        <v>1</v>
      </c>
      <c r="D8" s="14">
        <v>2</v>
      </c>
      <c r="E8" s="97" t="str">
        <f t="shared" ref="E8:E14" si="0">_xlfn.CONCAT(B8,C8,D8)</f>
        <v>012</v>
      </c>
      <c r="F8" s="176"/>
      <c r="G8" s="24" t="s">
        <v>104</v>
      </c>
      <c r="H8" s="30" t="s">
        <v>171</v>
      </c>
      <c r="I8" s="26" t="s">
        <v>171</v>
      </c>
      <c r="J8" s="26" t="s">
        <v>171</v>
      </c>
      <c r="K8" s="27" t="s">
        <v>171</v>
      </c>
      <c r="L8" s="30" t="s">
        <v>171</v>
      </c>
      <c r="M8" s="26" t="s">
        <v>171</v>
      </c>
      <c r="N8" s="26" t="s">
        <v>171</v>
      </c>
      <c r="O8" s="27" t="s">
        <v>171</v>
      </c>
      <c r="P8" s="179"/>
      <c r="Q8" s="1"/>
    </row>
    <row r="9" spans="1:17" x14ac:dyDescent="0.3">
      <c r="A9" s="173"/>
      <c r="B9" s="14">
        <v>0</v>
      </c>
      <c r="C9" s="14">
        <v>5</v>
      </c>
      <c r="D9" s="14">
        <v>1</v>
      </c>
      <c r="E9" s="97" t="str">
        <f t="shared" si="0"/>
        <v>051</v>
      </c>
      <c r="F9" s="177" t="s">
        <v>105</v>
      </c>
      <c r="G9" s="15" t="s">
        <v>7</v>
      </c>
      <c r="H9" s="35" t="s">
        <v>171</v>
      </c>
      <c r="I9" s="17" t="s">
        <v>171</v>
      </c>
      <c r="J9" s="17" t="s">
        <v>171</v>
      </c>
      <c r="K9" s="18" t="s">
        <v>171</v>
      </c>
      <c r="L9" s="35" t="s">
        <v>171</v>
      </c>
      <c r="M9" s="17" t="s">
        <v>171</v>
      </c>
      <c r="N9" s="17" t="s">
        <v>171</v>
      </c>
      <c r="O9" s="18" t="s">
        <v>171</v>
      </c>
      <c r="P9" s="179"/>
      <c r="Q9" s="1"/>
    </row>
    <row r="10" spans="1:17" x14ac:dyDescent="0.3">
      <c r="A10" s="173"/>
      <c r="B10" s="14">
        <v>0</v>
      </c>
      <c r="C10" s="14">
        <v>5</v>
      </c>
      <c r="D10" s="14">
        <v>2</v>
      </c>
      <c r="E10" s="97" t="str">
        <f t="shared" si="0"/>
        <v>052</v>
      </c>
      <c r="F10" s="176"/>
      <c r="G10" s="24" t="s">
        <v>104</v>
      </c>
      <c r="H10" s="30" t="s">
        <v>171</v>
      </c>
      <c r="I10" s="26" t="s">
        <v>171</v>
      </c>
      <c r="J10" s="26" t="s">
        <v>171</v>
      </c>
      <c r="K10" s="27" t="s">
        <v>171</v>
      </c>
      <c r="L10" s="30" t="s">
        <v>171</v>
      </c>
      <c r="M10" s="26" t="s">
        <v>171</v>
      </c>
      <c r="N10" s="26" t="s">
        <v>171</v>
      </c>
      <c r="O10" s="27" t="s">
        <v>171</v>
      </c>
      <c r="P10" s="179"/>
      <c r="Q10" s="1"/>
    </row>
    <row r="11" spans="1:17" x14ac:dyDescent="0.3">
      <c r="A11" s="173"/>
      <c r="B11" s="14">
        <v>0</v>
      </c>
      <c r="C11" s="14">
        <v>7</v>
      </c>
      <c r="D11" s="14">
        <v>1</v>
      </c>
      <c r="E11" s="97" t="str">
        <f t="shared" si="0"/>
        <v>071</v>
      </c>
      <c r="F11" s="177" t="s">
        <v>106</v>
      </c>
      <c r="G11" s="15" t="s">
        <v>7</v>
      </c>
      <c r="H11" s="35" t="s">
        <v>171</v>
      </c>
      <c r="I11" s="17" t="s">
        <v>171</v>
      </c>
      <c r="J11" s="17" t="s">
        <v>171</v>
      </c>
      <c r="K11" s="18" t="s">
        <v>171</v>
      </c>
      <c r="L11" s="35" t="s">
        <v>171</v>
      </c>
      <c r="M11" s="17" t="s">
        <v>171</v>
      </c>
      <c r="N11" s="17" t="s">
        <v>171</v>
      </c>
      <c r="O11" s="18" t="s">
        <v>171</v>
      </c>
      <c r="P11" s="179"/>
      <c r="Q11" s="1"/>
    </row>
    <row r="12" spans="1:17" x14ac:dyDescent="0.3">
      <c r="A12" s="173"/>
      <c r="B12" s="14">
        <v>0</v>
      </c>
      <c r="C12" s="14">
        <v>7</v>
      </c>
      <c r="D12" s="14">
        <v>2</v>
      </c>
      <c r="E12" s="97" t="str">
        <f t="shared" si="0"/>
        <v>072</v>
      </c>
      <c r="F12" s="176"/>
      <c r="G12" s="24" t="s">
        <v>104</v>
      </c>
      <c r="H12" s="30" t="s">
        <v>171</v>
      </c>
      <c r="I12" s="26" t="s">
        <v>171</v>
      </c>
      <c r="J12" s="26" t="s">
        <v>171</v>
      </c>
      <c r="K12" s="27" t="s">
        <v>171</v>
      </c>
      <c r="L12" s="30" t="s">
        <v>171</v>
      </c>
      <c r="M12" s="26" t="s">
        <v>171</v>
      </c>
      <c r="N12" s="26" t="s">
        <v>171</v>
      </c>
      <c r="O12" s="27" t="s">
        <v>171</v>
      </c>
      <c r="P12" s="179"/>
      <c r="Q12" s="1"/>
    </row>
    <row r="13" spans="1:17" x14ac:dyDescent="0.3">
      <c r="A13" s="173"/>
      <c r="B13" s="14">
        <v>0</v>
      </c>
      <c r="C13" s="14">
        <v>9</v>
      </c>
      <c r="D13" s="14">
        <v>1</v>
      </c>
      <c r="E13" s="97" t="str">
        <f t="shared" si="0"/>
        <v>091</v>
      </c>
      <c r="F13" s="177" t="s">
        <v>107</v>
      </c>
      <c r="G13" s="15" t="s">
        <v>7</v>
      </c>
      <c r="H13" s="35" t="s">
        <v>171</v>
      </c>
      <c r="I13" s="17" t="s">
        <v>171</v>
      </c>
      <c r="J13" s="17" t="s">
        <v>171</v>
      </c>
      <c r="K13" s="18" t="s">
        <v>171</v>
      </c>
      <c r="L13" s="35" t="s">
        <v>171</v>
      </c>
      <c r="M13" s="17" t="s">
        <v>171</v>
      </c>
      <c r="N13" s="17" t="s">
        <v>171</v>
      </c>
      <c r="O13" s="18" t="s">
        <v>171</v>
      </c>
      <c r="P13" s="179"/>
      <c r="Q13" s="1"/>
    </row>
    <row r="14" spans="1:17" x14ac:dyDescent="0.3">
      <c r="A14" s="174"/>
      <c r="B14" s="14">
        <v>0</v>
      </c>
      <c r="C14" s="14">
        <v>9</v>
      </c>
      <c r="D14" s="14">
        <v>2</v>
      </c>
      <c r="E14" s="97" t="str">
        <f t="shared" si="0"/>
        <v>092</v>
      </c>
      <c r="F14" s="176"/>
      <c r="G14" s="24" t="s">
        <v>104</v>
      </c>
      <c r="H14" s="30" t="s">
        <v>171</v>
      </c>
      <c r="I14" s="26" t="s">
        <v>171</v>
      </c>
      <c r="J14" s="26" t="s">
        <v>171</v>
      </c>
      <c r="K14" s="27" t="s">
        <v>171</v>
      </c>
      <c r="L14" s="30" t="s">
        <v>171</v>
      </c>
      <c r="M14" s="26" t="s">
        <v>171</v>
      </c>
      <c r="N14" s="26" t="s">
        <v>171</v>
      </c>
      <c r="O14" s="27" t="s">
        <v>171</v>
      </c>
      <c r="P14" s="180"/>
      <c r="Q14" s="1"/>
    </row>
    <row r="15" spans="1:17" x14ac:dyDescent="0.3">
      <c r="A15" s="181" t="s">
        <v>108</v>
      </c>
      <c r="B15" s="182"/>
      <c r="C15" s="182"/>
      <c r="D15" s="182"/>
      <c r="E15" s="182"/>
      <c r="F15" s="182"/>
      <c r="G15" s="182"/>
      <c r="H15" s="38"/>
      <c r="I15" s="38"/>
      <c r="J15" s="38"/>
      <c r="K15" s="37"/>
      <c r="L15" s="38"/>
      <c r="M15" s="38"/>
      <c r="N15" s="38"/>
      <c r="O15" s="37"/>
      <c r="P15" s="39"/>
      <c r="Q15" s="1"/>
    </row>
    <row r="16" spans="1:17" x14ac:dyDescent="0.3">
      <c r="A16" s="172" t="s">
        <v>109</v>
      </c>
      <c r="B16" s="14">
        <v>0</v>
      </c>
      <c r="C16" s="14">
        <v>38</v>
      </c>
      <c r="D16" s="14">
        <v>1</v>
      </c>
      <c r="E16" s="98" t="str">
        <f>_xlfn.CONCAT(B16,C16,D16)</f>
        <v>0381</v>
      </c>
      <c r="F16" s="155" t="s">
        <v>173</v>
      </c>
      <c r="G16" s="15" t="s">
        <v>7</v>
      </c>
      <c r="H16" s="99">
        <v>80.8</v>
      </c>
      <c r="I16" s="106">
        <v>0</v>
      </c>
      <c r="J16" s="102">
        <f t="shared" ref="J16:J79" si="1">K16/H16-1</f>
        <v>0</v>
      </c>
      <c r="K16" s="99">
        <f>H16+I16</f>
        <v>80.8</v>
      </c>
      <c r="L16" s="148">
        <v>83</v>
      </c>
      <c r="M16" s="106">
        <v>0</v>
      </c>
      <c r="N16" s="102">
        <f t="shared" ref="N16:N79" si="2">O16/L16-1</f>
        <v>0</v>
      </c>
      <c r="O16" s="99">
        <f>L16+M16</f>
        <v>83</v>
      </c>
      <c r="P16" s="41"/>
      <c r="Q16" s="7"/>
    </row>
    <row r="17" spans="1:17" x14ac:dyDescent="0.3">
      <c r="A17" s="173"/>
      <c r="B17" s="14">
        <v>0</v>
      </c>
      <c r="C17" s="14">
        <v>38</v>
      </c>
      <c r="D17" s="14">
        <v>2</v>
      </c>
      <c r="E17" s="98" t="str">
        <f t="shared" ref="E17:E80" si="3">_xlfn.CONCAT(B17,C17,D17)</f>
        <v>0382</v>
      </c>
      <c r="F17" s="156"/>
      <c r="G17" s="24" t="s">
        <v>104</v>
      </c>
      <c r="H17" s="100">
        <v>127.7</v>
      </c>
      <c r="I17" s="107">
        <v>0</v>
      </c>
      <c r="J17" s="103">
        <f t="shared" si="1"/>
        <v>0</v>
      </c>
      <c r="K17" s="100">
        <f t="shared" ref="K17" si="4">H17</f>
        <v>127.7</v>
      </c>
      <c r="L17" s="149">
        <v>93</v>
      </c>
      <c r="M17" s="107">
        <v>0</v>
      </c>
      <c r="N17" s="103">
        <f t="shared" si="2"/>
        <v>0</v>
      </c>
      <c r="O17" s="100">
        <f t="shared" ref="O17:O79" si="5">L17</f>
        <v>93</v>
      </c>
      <c r="P17" s="32"/>
      <c r="Q17" s="7"/>
    </row>
    <row r="18" spans="1:17" x14ac:dyDescent="0.3">
      <c r="A18" s="173"/>
      <c r="B18" s="14">
        <v>0</v>
      </c>
      <c r="C18" s="14">
        <v>40</v>
      </c>
      <c r="D18" s="14">
        <v>1</v>
      </c>
      <c r="E18" s="98" t="str">
        <f t="shared" si="3"/>
        <v>0401</v>
      </c>
      <c r="F18" s="155" t="s">
        <v>114</v>
      </c>
      <c r="G18" s="15" t="s">
        <v>7</v>
      </c>
      <c r="H18" s="99">
        <v>110.7</v>
      </c>
      <c r="I18" s="108">
        <v>0</v>
      </c>
      <c r="J18" s="102">
        <f t="shared" si="1"/>
        <v>0</v>
      </c>
      <c r="K18" s="99">
        <f t="shared" ref="K18" si="6">H18+I18</f>
        <v>110.7</v>
      </c>
      <c r="L18" s="148">
        <v>78</v>
      </c>
      <c r="M18" s="108">
        <v>0</v>
      </c>
      <c r="N18" s="102">
        <f t="shared" si="2"/>
        <v>0</v>
      </c>
      <c r="O18" s="99">
        <f t="shared" ref="O18" si="7">L18+M18</f>
        <v>78</v>
      </c>
      <c r="P18" s="41"/>
      <c r="Q18" s="7"/>
    </row>
    <row r="19" spans="1:17" x14ac:dyDescent="0.3">
      <c r="A19" s="174"/>
      <c r="B19" s="14">
        <v>0</v>
      </c>
      <c r="C19" s="14">
        <v>40</v>
      </c>
      <c r="D19" s="14">
        <v>2</v>
      </c>
      <c r="E19" s="98" t="str">
        <f t="shared" si="3"/>
        <v>0402</v>
      </c>
      <c r="F19" s="156"/>
      <c r="G19" s="24" t="s">
        <v>104</v>
      </c>
      <c r="H19" s="100">
        <v>121.3</v>
      </c>
      <c r="I19" s="107">
        <v>0</v>
      </c>
      <c r="J19" s="103">
        <f t="shared" si="1"/>
        <v>0</v>
      </c>
      <c r="K19" s="100">
        <f t="shared" ref="K19" si="8">H19</f>
        <v>121.3</v>
      </c>
      <c r="L19" s="149">
        <v>94</v>
      </c>
      <c r="M19" s="107">
        <v>0</v>
      </c>
      <c r="N19" s="103">
        <f t="shared" si="2"/>
        <v>0</v>
      </c>
      <c r="O19" s="100">
        <f t="shared" si="5"/>
        <v>94</v>
      </c>
      <c r="P19" s="32"/>
      <c r="Q19" s="7"/>
    </row>
    <row r="20" spans="1:17" x14ac:dyDescent="0.3">
      <c r="A20" s="172" t="s">
        <v>115</v>
      </c>
      <c r="B20" s="14">
        <v>0</v>
      </c>
      <c r="C20" s="14">
        <v>91</v>
      </c>
      <c r="D20" s="14">
        <v>1</v>
      </c>
      <c r="E20" s="98" t="str">
        <f t="shared" si="3"/>
        <v>0911</v>
      </c>
      <c r="F20" s="155" t="s">
        <v>116</v>
      </c>
      <c r="G20" s="15" t="s">
        <v>7</v>
      </c>
      <c r="H20" s="99">
        <v>90.3</v>
      </c>
      <c r="I20" s="108">
        <v>0</v>
      </c>
      <c r="J20" s="102">
        <f t="shared" si="1"/>
        <v>0</v>
      </c>
      <c r="K20" s="99">
        <f t="shared" ref="K20" si="9">H20+I20</f>
        <v>90.3</v>
      </c>
      <c r="L20" s="148">
        <v>49</v>
      </c>
      <c r="M20" s="108">
        <v>0</v>
      </c>
      <c r="N20" s="102">
        <f t="shared" si="2"/>
        <v>0</v>
      </c>
      <c r="O20" s="99">
        <f t="shared" ref="O20" si="10">L20+M20</f>
        <v>49</v>
      </c>
      <c r="P20" s="41"/>
      <c r="Q20" s="1"/>
    </row>
    <row r="21" spans="1:17" x14ac:dyDescent="0.3">
      <c r="A21" s="173"/>
      <c r="B21" s="14">
        <v>0</v>
      </c>
      <c r="C21" s="14">
        <v>91</v>
      </c>
      <c r="D21" s="14">
        <v>2</v>
      </c>
      <c r="E21" s="98" t="str">
        <f t="shared" si="3"/>
        <v>0912</v>
      </c>
      <c r="F21" s="176"/>
      <c r="G21" s="24" t="s">
        <v>104</v>
      </c>
      <c r="H21" s="100">
        <v>33.1</v>
      </c>
      <c r="I21" s="107">
        <v>0</v>
      </c>
      <c r="J21" s="103">
        <f t="shared" si="1"/>
        <v>0</v>
      </c>
      <c r="K21" s="100">
        <f t="shared" ref="K21" si="11">H21</f>
        <v>33.1</v>
      </c>
      <c r="L21" s="149">
        <v>6</v>
      </c>
      <c r="M21" s="107">
        <v>0</v>
      </c>
      <c r="N21" s="103">
        <f t="shared" si="2"/>
        <v>0</v>
      </c>
      <c r="O21" s="100">
        <f t="shared" si="5"/>
        <v>6</v>
      </c>
      <c r="P21" s="32"/>
      <c r="Q21" s="1"/>
    </row>
    <row r="22" spans="1:17" x14ac:dyDescent="0.3">
      <c r="A22" s="173"/>
      <c r="B22" s="14">
        <v>0</v>
      </c>
      <c r="C22" s="14">
        <v>92</v>
      </c>
      <c r="D22" s="14">
        <v>1</v>
      </c>
      <c r="E22" s="98" t="str">
        <f t="shared" si="3"/>
        <v>0921</v>
      </c>
      <c r="F22" s="177" t="s">
        <v>117</v>
      </c>
      <c r="G22" s="15" t="s">
        <v>7</v>
      </c>
      <c r="H22" s="99">
        <v>100.8</v>
      </c>
      <c r="I22" s="108">
        <v>0</v>
      </c>
      <c r="J22" s="102">
        <f t="shared" si="1"/>
        <v>0</v>
      </c>
      <c r="K22" s="99">
        <f t="shared" ref="K22" si="12">H22+I22</f>
        <v>100.8</v>
      </c>
      <c r="L22" s="148">
        <v>44</v>
      </c>
      <c r="M22" s="108">
        <v>0</v>
      </c>
      <c r="N22" s="102">
        <f t="shared" si="2"/>
        <v>0</v>
      </c>
      <c r="O22" s="99">
        <f t="shared" ref="O22" si="13">L22+M22</f>
        <v>44</v>
      </c>
      <c r="P22" s="41"/>
      <c r="Q22" s="1"/>
    </row>
    <row r="23" spans="1:17" x14ac:dyDescent="0.3">
      <c r="A23" s="173"/>
      <c r="B23" s="14">
        <v>0</v>
      </c>
      <c r="C23" s="14">
        <v>92</v>
      </c>
      <c r="D23" s="14">
        <v>2</v>
      </c>
      <c r="E23" s="98" t="str">
        <f t="shared" si="3"/>
        <v>0922</v>
      </c>
      <c r="F23" s="176"/>
      <c r="G23" s="24" t="s">
        <v>104</v>
      </c>
      <c r="H23" s="100">
        <v>22.2</v>
      </c>
      <c r="I23" s="107">
        <v>0</v>
      </c>
      <c r="J23" s="103">
        <f t="shared" si="1"/>
        <v>0</v>
      </c>
      <c r="K23" s="100">
        <f t="shared" ref="K23" si="14">H23</f>
        <v>22.2</v>
      </c>
      <c r="L23" s="149">
        <v>9</v>
      </c>
      <c r="M23" s="107">
        <v>0</v>
      </c>
      <c r="N23" s="103">
        <f t="shared" si="2"/>
        <v>0</v>
      </c>
      <c r="O23" s="100">
        <f t="shared" si="5"/>
        <v>9</v>
      </c>
      <c r="P23" s="32"/>
      <c r="Q23" s="1"/>
    </row>
    <row r="24" spans="1:17" x14ac:dyDescent="0.3">
      <c r="A24" s="173"/>
      <c r="B24" s="14">
        <v>0</v>
      </c>
      <c r="C24" s="14">
        <v>93</v>
      </c>
      <c r="D24" s="14">
        <v>1</v>
      </c>
      <c r="E24" s="98" t="str">
        <f t="shared" si="3"/>
        <v>0931</v>
      </c>
      <c r="F24" s="177" t="s">
        <v>118</v>
      </c>
      <c r="G24" s="15" t="s">
        <v>7</v>
      </c>
      <c r="H24" s="99">
        <v>109.6</v>
      </c>
      <c r="I24" s="108">
        <v>0</v>
      </c>
      <c r="J24" s="102">
        <f t="shared" si="1"/>
        <v>0</v>
      </c>
      <c r="K24" s="99">
        <f t="shared" ref="K24" si="15">H24+I24</f>
        <v>109.6</v>
      </c>
      <c r="L24" s="148">
        <v>50</v>
      </c>
      <c r="M24" s="108">
        <v>0</v>
      </c>
      <c r="N24" s="102">
        <f t="shared" si="2"/>
        <v>0</v>
      </c>
      <c r="O24" s="99">
        <f t="shared" ref="O24" si="16">L24+M24</f>
        <v>50</v>
      </c>
      <c r="P24" s="41"/>
      <c r="Q24" s="1"/>
    </row>
    <row r="25" spans="1:17" x14ac:dyDescent="0.3">
      <c r="A25" s="173"/>
      <c r="B25" s="14">
        <v>0</v>
      </c>
      <c r="C25" s="14">
        <v>93</v>
      </c>
      <c r="D25" s="14">
        <v>2</v>
      </c>
      <c r="E25" s="98" t="str">
        <f t="shared" si="3"/>
        <v>0932</v>
      </c>
      <c r="F25" s="176"/>
      <c r="G25" s="24" t="s">
        <v>104</v>
      </c>
      <c r="H25" s="100">
        <v>18.8</v>
      </c>
      <c r="I25" s="107">
        <v>0</v>
      </c>
      <c r="J25" s="103">
        <f t="shared" si="1"/>
        <v>0</v>
      </c>
      <c r="K25" s="100">
        <f t="shared" ref="K25" si="17">H25</f>
        <v>18.8</v>
      </c>
      <c r="L25" s="149">
        <v>14</v>
      </c>
      <c r="M25" s="107">
        <v>0</v>
      </c>
      <c r="N25" s="103">
        <f t="shared" si="2"/>
        <v>0</v>
      </c>
      <c r="O25" s="100">
        <f t="shared" si="5"/>
        <v>14</v>
      </c>
      <c r="P25" s="32"/>
      <c r="Q25" s="1"/>
    </row>
    <row r="26" spans="1:17" x14ac:dyDescent="0.3">
      <c r="A26" s="173"/>
      <c r="B26" s="14">
        <v>0</v>
      </c>
      <c r="C26" s="14">
        <v>94</v>
      </c>
      <c r="D26" s="14">
        <v>1</v>
      </c>
      <c r="E26" s="98" t="str">
        <f t="shared" si="3"/>
        <v>0941</v>
      </c>
      <c r="F26" s="177" t="s">
        <v>119</v>
      </c>
      <c r="G26" s="15" t="s">
        <v>7</v>
      </c>
      <c r="H26" s="99">
        <v>98.5</v>
      </c>
      <c r="I26" s="108">
        <v>0</v>
      </c>
      <c r="J26" s="102">
        <f t="shared" si="1"/>
        <v>0</v>
      </c>
      <c r="K26" s="99">
        <f t="shared" ref="K26" si="18">H26+I26</f>
        <v>98.5</v>
      </c>
      <c r="L26" s="148">
        <v>50</v>
      </c>
      <c r="M26" s="108">
        <v>0</v>
      </c>
      <c r="N26" s="102">
        <f t="shared" si="2"/>
        <v>0</v>
      </c>
      <c r="O26" s="99">
        <f t="shared" ref="O26" si="19">L26+M26</f>
        <v>50</v>
      </c>
      <c r="P26" s="41"/>
      <c r="Q26" s="1"/>
    </row>
    <row r="27" spans="1:17" x14ac:dyDescent="0.3">
      <c r="A27" s="173"/>
      <c r="B27" s="14">
        <v>0</v>
      </c>
      <c r="C27" s="14">
        <v>94</v>
      </c>
      <c r="D27" s="14">
        <v>2</v>
      </c>
      <c r="E27" s="98" t="str">
        <f t="shared" si="3"/>
        <v>0942</v>
      </c>
      <c r="F27" s="176"/>
      <c r="G27" s="24" t="s">
        <v>104</v>
      </c>
      <c r="H27" s="100">
        <v>8.8000000000000007</v>
      </c>
      <c r="I27" s="107">
        <v>0</v>
      </c>
      <c r="J27" s="103">
        <f t="shared" si="1"/>
        <v>0</v>
      </c>
      <c r="K27" s="100">
        <f t="shared" ref="K27" si="20">H27</f>
        <v>8.8000000000000007</v>
      </c>
      <c r="L27" s="149">
        <v>11</v>
      </c>
      <c r="M27" s="107">
        <v>0</v>
      </c>
      <c r="N27" s="103">
        <f t="shared" si="2"/>
        <v>0</v>
      </c>
      <c r="O27" s="100">
        <f t="shared" si="5"/>
        <v>11</v>
      </c>
      <c r="P27" s="32"/>
      <c r="Q27" s="1"/>
    </row>
    <row r="28" spans="1:17" x14ac:dyDescent="0.3">
      <c r="A28" s="173"/>
      <c r="B28" s="14">
        <v>0</v>
      </c>
      <c r="C28" s="14">
        <v>98</v>
      </c>
      <c r="D28" s="14">
        <v>1</v>
      </c>
      <c r="E28" s="98" t="str">
        <f t="shared" si="3"/>
        <v>0981</v>
      </c>
      <c r="F28" s="184" t="s">
        <v>120</v>
      </c>
      <c r="G28" s="15" t="s">
        <v>7</v>
      </c>
      <c r="H28" s="99">
        <v>3.2</v>
      </c>
      <c r="I28" s="108">
        <v>0</v>
      </c>
      <c r="J28" s="102">
        <f t="shared" si="1"/>
        <v>0</v>
      </c>
      <c r="K28" s="99">
        <f t="shared" ref="K28" si="21">H28+I28</f>
        <v>3.2</v>
      </c>
      <c r="L28" s="148">
        <v>2</v>
      </c>
      <c r="M28" s="108">
        <v>0</v>
      </c>
      <c r="N28" s="102">
        <f t="shared" si="2"/>
        <v>0</v>
      </c>
      <c r="O28" s="99">
        <f t="shared" ref="O28" si="22">L28+M28</f>
        <v>2</v>
      </c>
      <c r="P28" s="46"/>
      <c r="Q28" s="1"/>
    </row>
    <row r="29" spans="1:17" x14ac:dyDescent="0.3">
      <c r="A29" s="173"/>
      <c r="B29" s="14">
        <v>0</v>
      </c>
      <c r="C29" s="14">
        <v>98</v>
      </c>
      <c r="D29" s="14">
        <v>2</v>
      </c>
      <c r="E29" s="98" t="str">
        <f t="shared" si="3"/>
        <v>0982</v>
      </c>
      <c r="F29" s="176"/>
      <c r="G29" s="24" t="s">
        <v>104</v>
      </c>
      <c r="H29" s="100">
        <v>7.2</v>
      </c>
      <c r="I29" s="107">
        <v>0</v>
      </c>
      <c r="J29" s="103">
        <f t="shared" si="1"/>
        <v>0</v>
      </c>
      <c r="K29" s="100">
        <f t="shared" ref="K29" si="23">H29</f>
        <v>7.2</v>
      </c>
      <c r="L29" s="149">
        <v>6</v>
      </c>
      <c r="M29" s="107">
        <v>0</v>
      </c>
      <c r="N29" s="103">
        <f t="shared" si="2"/>
        <v>0</v>
      </c>
      <c r="O29" s="100">
        <f t="shared" si="5"/>
        <v>6</v>
      </c>
      <c r="P29" s="47"/>
      <c r="Q29" s="1"/>
    </row>
    <row r="30" spans="1:17" x14ac:dyDescent="0.3">
      <c r="A30" s="173"/>
      <c r="B30" s="14">
        <v>0</v>
      </c>
      <c r="C30" s="14">
        <v>100</v>
      </c>
      <c r="D30" s="14">
        <v>1</v>
      </c>
      <c r="E30" s="98" t="str">
        <f t="shared" si="3"/>
        <v>01001</v>
      </c>
      <c r="F30" s="177" t="s">
        <v>121</v>
      </c>
      <c r="G30" s="15" t="s">
        <v>7</v>
      </c>
      <c r="H30" s="99">
        <v>18.7</v>
      </c>
      <c r="I30" s="108">
        <v>0</v>
      </c>
      <c r="J30" s="102">
        <f t="shared" si="1"/>
        <v>0</v>
      </c>
      <c r="K30" s="99">
        <f t="shared" ref="K30" si="24">H30+I30</f>
        <v>18.7</v>
      </c>
      <c r="L30" s="148">
        <v>12</v>
      </c>
      <c r="M30" s="108">
        <v>0</v>
      </c>
      <c r="N30" s="102">
        <f t="shared" si="2"/>
        <v>0</v>
      </c>
      <c r="O30" s="99">
        <f t="shared" ref="O30" si="25">L30+M30</f>
        <v>12</v>
      </c>
      <c r="P30" s="46"/>
      <c r="Q30" s="1"/>
    </row>
    <row r="31" spans="1:17" x14ac:dyDescent="0.3">
      <c r="A31" s="173"/>
      <c r="B31" s="14">
        <v>0</v>
      </c>
      <c r="C31" s="14">
        <v>100</v>
      </c>
      <c r="D31" s="14">
        <v>2</v>
      </c>
      <c r="E31" s="98" t="str">
        <f t="shared" si="3"/>
        <v>01002</v>
      </c>
      <c r="F31" s="176"/>
      <c r="G31" s="24" t="s">
        <v>104</v>
      </c>
      <c r="H31" s="100">
        <v>21.6</v>
      </c>
      <c r="I31" s="107">
        <v>0</v>
      </c>
      <c r="J31" s="103">
        <f t="shared" si="1"/>
        <v>0</v>
      </c>
      <c r="K31" s="100">
        <f t="shared" ref="K31" si="26">H31</f>
        <v>21.6</v>
      </c>
      <c r="L31" s="149">
        <v>25</v>
      </c>
      <c r="M31" s="107">
        <v>0</v>
      </c>
      <c r="N31" s="103">
        <f t="shared" si="2"/>
        <v>0</v>
      </c>
      <c r="O31" s="100">
        <f t="shared" si="5"/>
        <v>25</v>
      </c>
      <c r="P31" s="47"/>
      <c r="Q31" s="1"/>
    </row>
    <row r="32" spans="1:17" x14ac:dyDescent="0.3">
      <c r="A32" s="173"/>
      <c r="B32" s="14">
        <v>0</v>
      </c>
      <c r="C32" s="14">
        <v>102</v>
      </c>
      <c r="D32" s="14">
        <v>1</v>
      </c>
      <c r="E32" s="98" t="str">
        <f t="shared" si="3"/>
        <v>01021</v>
      </c>
      <c r="F32" s="184" t="s">
        <v>122</v>
      </c>
      <c r="G32" s="15" t="s">
        <v>7</v>
      </c>
      <c r="H32" s="99">
        <v>5.6</v>
      </c>
      <c r="I32" s="108">
        <v>0</v>
      </c>
      <c r="J32" s="102">
        <f t="shared" si="1"/>
        <v>0</v>
      </c>
      <c r="K32" s="99">
        <f t="shared" ref="K32" si="27">H32+I32</f>
        <v>5.6</v>
      </c>
      <c r="L32" s="148">
        <v>2</v>
      </c>
      <c r="M32" s="108">
        <v>0</v>
      </c>
      <c r="N32" s="102">
        <f t="shared" si="2"/>
        <v>0</v>
      </c>
      <c r="O32" s="99">
        <f t="shared" ref="O32" si="28">L32+M32</f>
        <v>2</v>
      </c>
      <c r="P32" s="46"/>
      <c r="Q32" s="1"/>
    </row>
    <row r="33" spans="1:17" x14ac:dyDescent="0.3">
      <c r="A33" s="173"/>
      <c r="B33" s="14">
        <v>0</v>
      </c>
      <c r="C33" s="14">
        <v>102</v>
      </c>
      <c r="D33" s="14">
        <v>2</v>
      </c>
      <c r="E33" s="98" t="str">
        <f t="shared" si="3"/>
        <v>01022</v>
      </c>
      <c r="F33" s="176"/>
      <c r="G33" s="24" t="s">
        <v>104</v>
      </c>
      <c r="H33" s="100">
        <v>5.8</v>
      </c>
      <c r="I33" s="107">
        <v>0</v>
      </c>
      <c r="J33" s="103">
        <f t="shared" si="1"/>
        <v>0</v>
      </c>
      <c r="K33" s="100">
        <f t="shared" ref="K33" si="29">H33</f>
        <v>5.8</v>
      </c>
      <c r="L33" s="149">
        <v>5</v>
      </c>
      <c r="M33" s="107">
        <v>0</v>
      </c>
      <c r="N33" s="103">
        <f t="shared" si="2"/>
        <v>0</v>
      </c>
      <c r="O33" s="100">
        <f t="shared" si="5"/>
        <v>5</v>
      </c>
      <c r="P33" s="47"/>
      <c r="Q33" s="1"/>
    </row>
    <row r="34" spans="1:17" x14ac:dyDescent="0.3">
      <c r="A34" s="173"/>
      <c r="B34" s="14">
        <v>0</v>
      </c>
      <c r="C34" s="14">
        <v>104</v>
      </c>
      <c r="D34" s="14">
        <v>1</v>
      </c>
      <c r="E34" s="98" t="str">
        <f t="shared" si="3"/>
        <v>01041</v>
      </c>
      <c r="F34" s="184" t="s">
        <v>123</v>
      </c>
      <c r="G34" s="15" t="s">
        <v>7</v>
      </c>
      <c r="H34" s="99">
        <v>9.1</v>
      </c>
      <c r="I34" s="108">
        <v>0</v>
      </c>
      <c r="J34" s="102">
        <f t="shared" si="1"/>
        <v>0</v>
      </c>
      <c r="K34" s="99">
        <f t="shared" ref="K34" si="30">H34+I34</f>
        <v>9.1</v>
      </c>
      <c r="L34" s="148">
        <v>4</v>
      </c>
      <c r="M34" s="108">
        <v>0</v>
      </c>
      <c r="N34" s="102">
        <f t="shared" si="2"/>
        <v>0</v>
      </c>
      <c r="O34" s="99">
        <f t="shared" ref="O34" si="31">L34+M34</f>
        <v>4</v>
      </c>
      <c r="P34" s="46"/>
      <c r="Q34" s="1"/>
    </row>
    <row r="35" spans="1:17" x14ac:dyDescent="0.3">
      <c r="A35" s="174"/>
      <c r="B35" s="14">
        <v>0</v>
      </c>
      <c r="C35" s="14">
        <v>104</v>
      </c>
      <c r="D35" s="14">
        <v>2</v>
      </c>
      <c r="E35" s="98" t="str">
        <f t="shared" si="3"/>
        <v>01042</v>
      </c>
      <c r="F35" s="176"/>
      <c r="G35" s="24" t="s">
        <v>104</v>
      </c>
      <c r="H35" s="100">
        <v>9.9</v>
      </c>
      <c r="I35" s="107">
        <v>0</v>
      </c>
      <c r="J35" s="103">
        <f t="shared" si="1"/>
        <v>0</v>
      </c>
      <c r="K35" s="100">
        <f t="shared" ref="K35" si="32">H35</f>
        <v>9.9</v>
      </c>
      <c r="L35" s="149">
        <v>8</v>
      </c>
      <c r="M35" s="107">
        <v>0</v>
      </c>
      <c r="N35" s="103">
        <f t="shared" si="2"/>
        <v>0</v>
      </c>
      <c r="O35" s="100">
        <f t="shared" si="5"/>
        <v>8</v>
      </c>
      <c r="P35" s="47"/>
      <c r="Q35" s="1"/>
    </row>
    <row r="36" spans="1:17" x14ac:dyDescent="0.3">
      <c r="A36" s="172" t="s">
        <v>124</v>
      </c>
      <c r="B36" s="14">
        <v>0</v>
      </c>
      <c r="C36" s="14">
        <v>14</v>
      </c>
      <c r="D36" s="14">
        <v>1</v>
      </c>
      <c r="E36" s="98" t="str">
        <f t="shared" si="3"/>
        <v>0141</v>
      </c>
      <c r="F36" s="184" t="s">
        <v>22</v>
      </c>
      <c r="G36" s="15" t="s">
        <v>7</v>
      </c>
      <c r="H36" s="99">
        <v>354</v>
      </c>
      <c r="I36" s="108">
        <v>0</v>
      </c>
      <c r="J36" s="102">
        <f t="shared" si="1"/>
        <v>0</v>
      </c>
      <c r="K36" s="99">
        <f t="shared" ref="K36" si="33">H36+I36</f>
        <v>354</v>
      </c>
      <c r="L36" s="148">
        <v>317</v>
      </c>
      <c r="M36" s="108">
        <v>0</v>
      </c>
      <c r="N36" s="102">
        <f t="shared" si="2"/>
        <v>0</v>
      </c>
      <c r="O36" s="99">
        <f t="shared" ref="O36" si="34">L36+M36</f>
        <v>317</v>
      </c>
      <c r="P36" s="41"/>
      <c r="Q36" s="1"/>
    </row>
    <row r="37" spans="1:17" x14ac:dyDescent="0.3">
      <c r="A37" s="173"/>
      <c r="B37" s="14">
        <v>0</v>
      </c>
      <c r="C37" s="14">
        <v>14</v>
      </c>
      <c r="D37" s="14">
        <v>2</v>
      </c>
      <c r="E37" s="98" t="str">
        <f t="shared" si="3"/>
        <v>0142</v>
      </c>
      <c r="F37" s="176"/>
      <c r="G37" s="24" t="s">
        <v>104</v>
      </c>
      <c r="H37" s="100">
        <v>103.8</v>
      </c>
      <c r="I37" s="107">
        <v>0</v>
      </c>
      <c r="J37" s="103">
        <f t="shared" si="1"/>
        <v>0</v>
      </c>
      <c r="K37" s="100">
        <f t="shared" ref="K37" si="35">H37</f>
        <v>103.8</v>
      </c>
      <c r="L37" s="149">
        <v>81</v>
      </c>
      <c r="M37" s="107">
        <v>0</v>
      </c>
      <c r="N37" s="103">
        <f t="shared" si="2"/>
        <v>0</v>
      </c>
      <c r="O37" s="100">
        <f t="shared" si="5"/>
        <v>81</v>
      </c>
      <c r="P37" s="48"/>
      <c r="Q37" s="1"/>
    </row>
    <row r="38" spans="1:17" x14ac:dyDescent="0.3">
      <c r="A38" s="173"/>
      <c r="B38" s="14">
        <v>0</v>
      </c>
      <c r="C38" s="14">
        <v>16</v>
      </c>
      <c r="D38" s="14">
        <v>1</v>
      </c>
      <c r="E38" s="98" t="str">
        <f t="shared" si="3"/>
        <v>0161</v>
      </c>
      <c r="F38" s="184" t="s">
        <v>23</v>
      </c>
      <c r="G38" s="15" t="s">
        <v>7</v>
      </c>
      <c r="H38" s="99">
        <v>65.900000000000006</v>
      </c>
      <c r="I38" s="108">
        <v>0</v>
      </c>
      <c r="J38" s="102">
        <f t="shared" si="1"/>
        <v>0</v>
      </c>
      <c r="K38" s="99">
        <f t="shared" ref="K38" si="36">H38+I38</f>
        <v>65.900000000000006</v>
      </c>
      <c r="L38" s="148">
        <v>68</v>
      </c>
      <c r="M38" s="108">
        <v>0</v>
      </c>
      <c r="N38" s="102">
        <f t="shared" si="2"/>
        <v>0</v>
      </c>
      <c r="O38" s="99">
        <f t="shared" ref="O38" si="37">L38+M38</f>
        <v>68</v>
      </c>
      <c r="P38" s="41"/>
      <c r="Q38" s="1"/>
    </row>
    <row r="39" spans="1:17" x14ac:dyDescent="0.3">
      <c r="A39" s="174"/>
      <c r="B39" s="14">
        <v>0</v>
      </c>
      <c r="C39" s="14">
        <v>16</v>
      </c>
      <c r="D39" s="14">
        <v>2</v>
      </c>
      <c r="E39" s="98" t="str">
        <f t="shared" si="3"/>
        <v>0162</v>
      </c>
      <c r="F39" s="176"/>
      <c r="G39" s="24" t="s">
        <v>104</v>
      </c>
      <c r="H39" s="100">
        <v>90</v>
      </c>
      <c r="I39" s="107">
        <v>0</v>
      </c>
      <c r="J39" s="103">
        <f t="shared" si="1"/>
        <v>0</v>
      </c>
      <c r="K39" s="100">
        <f t="shared" ref="K39" si="38">H39</f>
        <v>90</v>
      </c>
      <c r="L39" s="149">
        <v>68</v>
      </c>
      <c r="M39" s="107">
        <v>0</v>
      </c>
      <c r="N39" s="103">
        <f t="shared" si="2"/>
        <v>0</v>
      </c>
      <c r="O39" s="100">
        <f t="shared" si="5"/>
        <v>68</v>
      </c>
      <c r="P39" s="48"/>
      <c r="Q39" s="1"/>
    </row>
    <row r="40" spans="1:17" x14ac:dyDescent="0.3">
      <c r="A40" s="172" t="s">
        <v>125</v>
      </c>
      <c r="B40" s="14">
        <v>0</v>
      </c>
      <c r="C40" s="14">
        <v>49</v>
      </c>
      <c r="D40" s="14">
        <v>1</v>
      </c>
      <c r="E40" s="98" t="str">
        <f t="shared" si="3"/>
        <v>0491</v>
      </c>
      <c r="F40" s="184" t="s">
        <v>28</v>
      </c>
      <c r="G40" s="15" t="s">
        <v>7</v>
      </c>
      <c r="H40" s="99">
        <v>13.9</v>
      </c>
      <c r="I40" s="108">
        <v>0</v>
      </c>
      <c r="J40" s="102">
        <f t="shared" si="1"/>
        <v>0</v>
      </c>
      <c r="K40" s="99">
        <f t="shared" ref="K40" si="39">H40+I40</f>
        <v>13.9</v>
      </c>
      <c r="L40" s="148">
        <v>8</v>
      </c>
      <c r="M40" s="108">
        <v>0</v>
      </c>
      <c r="N40" s="102">
        <f t="shared" si="2"/>
        <v>0</v>
      </c>
      <c r="O40" s="99">
        <f t="shared" ref="O40" si="40">L40+M40</f>
        <v>8</v>
      </c>
      <c r="P40" s="51"/>
      <c r="Q40" s="7"/>
    </row>
    <row r="41" spans="1:17" x14ac:dyDescent="0.3">
      <c r="A41" s="173"/>
      <c r="B41" s="14">
        <v>0</v>
      </c>
      <c r="C41" s="14">
        <v>49</v>
      </c>
      <c r="D41" s="14">
        <v>2</v>
      </c>
      <c r="E41" s="98" t="str">
        <f t="shared" si="3"/>
        <v>0492</v>
      </c>
      <c r="F41" s="176"/>
      <c r="G41" s="24" t="s">
        <v>104</v>
      </c>
      <c r="H41" s="100">
        <v>13.9</v>
      </c>
      <c r="I41" s="107">
        <v>0</v>
      </c>
      <c r="J41" s="103">
        <f t="shared" si="1"/>
        <v>0</v>
      </c>
      <c r="K41" s="100">
        <f t="shared" ref="K41" si="41">H41</f>
        <v>13.9</v>
      </c>
      <c r="L41" s="149">
        <v>4</v>
      </c>
      <c r="M41" s="107">
        <v>0</v>
      </c>
      <c r="N41" s="103">
        <f t="shared" si="2"/>
        <v>0</v>
      </c>
      <c r="O41" s="100">
        <f t="shared" si="5"/>
        <v>4</v>
      </c>
      <c r="P41" s="47"/>
      <c r="Q41" s="7"/>
    </row>
    <row r="42" spans="1:17" x14ac:dyDescent="0.3">
      <c r="A42" s="173"/>
      <c r="B42" s="14">
        <v>0</v>
      </c>
      <c r="C42" s="14">
        <v>45</v>
      </c>
      <c r="D42" s="14">
        <v>1</v>
      </c>
      <c r="E42" s="98" t="str">
        <f t="shared" si="3"/>
        <v>0451</v>
      </c>
      <c r="F42" s="184" t="s">
        <v>126</v>
      </c>
      <c r="G42" s="15" t="s">
        <v>7</v>
      </c>
      <c r="H42" s="99">
        <v>16.899999999999999</v>
      </c>
      <c r="I42" s="108">
        <v>0</v>
      </c>
      <c r="J42" s="102">
        <f t="shared" si="1"/>
        <v>0</v>
      </c>
      <c r="K42" s="99">
        <f t="shared" ref="K42" si="42">H42+I42</f>
        <v>16.899999999999999</v>
      </c>
      <c r="L42" s="148">
        <v>44</v>
      </c>
      <c r="M42" s="108">
        <v>0</v>
      </c>
      <c r="N42" s="102">
        <f t="shared" si="2"/>
        <v>0</v>
      </c>
      <c r="O42" s="99">
        <f t="shared" ref="O42" si="43">L42+M42</f>
        <v>44</v>
      </c>
      <c r="P42" s="54"/>
      <c r="Q42" s="7"/>
    </row>
    <row r="43" spans="1:17" x14ac:dyDescent="0.3">
      <c r="A43" s="173"/>
      <c r="B43" s="14">
        <v>0</v>
      </c>
      <c r="C43" s="14">
        <v>45</v>
      </c>
      <c r="D43" s="14">
        <v>2</v>
      </c>
      <c r="E43" s="98" t="str">
        <f t="shared" si="3"/>
        <v>0452</v>
      </c>
      <c r="F43" s="176"/>
      <c r="G43" s="24" t="s">
        <v>104</v>
      </c>
      <c r="H43" s="100">
        <v>5.0999999999999996</v>
      </c>
      <c r="I43" s="107">
        <v>0</v>
      </c>
      <c r="J43" s="103">
        <f t="shared" si="1"/>
        <v>0</v>
      </c>
      <c r="K43" s="100">
        <f t="shared" ref="K43" si="44">H43</f>
        <v>5.0999999999999996</v>
      </c>
      <c r="L43" s="149">
        <v>2</v>
      </c>
      <c r="M43" s="107">
        <v>0</v>
      </c>
      <c r="N43" s="103">
        <f t="shared" si="2"/>
        <v>0</v>
      </c>
      <c r="O43" s="100">
        <f t="shared" si="5"/>
        <v>2</v>
      </c>
      <c r="P43" s="47"/>
      <c r="Q43" s="7"/>
    </row>
    <row r="44" spans="1:17" x14ac:dyDescent="0.3">
      <c r="A44" s="173"/>
      <c r="B44" s="14">
        <v>0</v>
      </c>
      <c r="C44" s="14">
        <v>43</v>
      </c>
      <c r="D44" s="14">
        <v>1</v>
      </c>
      <c r="E44" s="98" t="str">
        <f t="shared" si="3"/>
        <v>0431</v>
      </c>
      <c r="F44" s="177" t="s">
        <v>127</v>
      </c>
      <c r="G44" s="15" t="s">
        <v>7</v>
      </c>
      <c r="H44" s="99">
        <v>34.4</v>
      </c>
      <c r="I44" s="108">
        <v>0</v>
      </c>
      <c r="J44" s="102">
        <f t="shared" si="1"/>
        <v>0</v>
      </c>
      <c r="K44" s="99">
        <f t="shared" ref="K44" si="45">H44+I44</f>
        <v>34.4</v>
      </c>
      <c r="L44" s="148">
        <v>47</v>
      </c>
      <c r="M44" s="108">
        <v>0</v>
      </c>
      <c r="N44" s="102">
        <f t="shared" si="2"/>
        <v>0</v>
      </c>
      <c r="O44" s="99">
        <f t="shared" ref="O44" si="46">L44+M44</f>
        <v>47</v>
      </c>
      <c r="P44" s="54"/>
      <c r="Q44" s="7"/>
    </row>
    <row r="45" spans="1:17" x14ac:dyDescent="0.3">
      <c r="A45" s="173"/>
      <c r="B45" s="14">
        <v>0</v>
      </c>
      <c r="C45" s="14">
        <v>43</v>
      </c>
      <c r="D45" s="14">
        <v>2</v>
      </c>
      <c r="E45" s="98" t="str">
        <f t="shared" si="3"/>
        <v>0432</v>
      </c>
      <c r="F45" s="176"/>
      <c r="G45" s="24" t="s">
        <v>104</v>
      </c>
      <c r="H45" s="100">
        <v>45.6</v>
      </c>
      <c r="I45" s="107">
        <v>0</v>
      </c>
      <c r="J45" s="103">
        <f t="shared" si="1"/>
        <v>0</v>
      </c>
      <c r="K45" s="100">
        <f t="shared" ref="K45" si="47">H45</f>
        <v>45.6</v>
      </c>
      <c r="L45" s="149">
        <v>55</v>
      </c>
      <c r="M45" s="107">
        <v>0</v>
      </c>
      <c r="N45" s="103">
        <f t="shared" si="2"/>
        <v>0</v>
      </c>
      <c r="O45" s="100">
        <f t="shared" si="5"/>
        <v>55</v>
      </c>
      <c r="P45" s="55"/>
      <c r="Q45" s="7"/>
    </row>
    <row r="46" spans="1:17" x14ac:dyDescent="0.3">
      <c r="A46" s="173"/>
      <c r="B46" s="14">
        <v>0</v>
      </c>
      <c r="C46" s="14">
        <v>47</v>
      </c>
      <c r="D46" s="14">
        <v>1</v>
      </c>
      <c r="E46" s="98" t="str">
        <f t="shared" si="3"/>
        <v>0471</v>
      </c>
      <c r="F46" s="155" t="s">
        <v>128</v>
      </c>
      <c r="G46" s="15" t="s">
        <v>7</v>
      </c>
      <c r="H46" s="99">
        <v>17.7</v>
      </c>
      <c r="I46" s="108">
        <v>0</v>
      </c>
      <c r="J46" s="102">
        <f t="shared" si="1"/>
        <v>0</v>
      </c>
      <c r="K46" s="99">
        <f t="shared" ref="K46" si="48">H46+I46</f>
        <v>17.7</v>
      </c>
      <c r="L46" s="148">
        <v>17.7</v>
      </c>
      <c r="M46" s="108">
        <v>0</v>
      </c>
      <c r="N46" s="102">
        <f t="shared" si="2"/>
        <v>0</v>
      </c>
      <c r="O46" s="99">
        <f t="shared" ref="O46" si="49">L46+M46</f>
        <v>17.7</v>
      </c>
      <c r="P46" s="46"/>
      <c r="Q46" s="59"/>
    </row>
    <row r="47" spans="1:17" x14ac:dyDescent="0.3">
      <c r="A47" s="174"/>
      <c r="B47" s="14">
        <v>0</v>
      </c>
      <c r="C47" s="14">
        <v>47</v>
      </c>
      <c r="D47" s="14">
        <v>2</v>
      </c>
      <c r="E47" s="98" t="str">
        <f t="shared" si="3"/>
        <v>0472</v>
      </c>
      <c r="F47" s="156"/>
      <c r="G47" s="24" t="s">
        <v>104</v>
      </c>
      <c r="H47" s="100">
        <v>24</v>
      </c>
      <c r="I47" s="107">
        <v>0</v>
      </c>
      <c r="J47" s="103">
        <f t="shared" si="1"/>
        <v>0</v>
      </c>
      <c r="K47" s="100">
        <f t="shared" ref="K47" si="50">H47</f>
        <v>24</v>
      </c>
      <c r="L47" s="149">
        <v>24</v>
      </c>
      <c r="M47" s="107">
        <v>0</v>
      </c>
      <c r="N47" s="103">
        <f t="shared" si="2"/>
        <v>0</v>
      </c>
      <c r="O47" s="100">
        <f t="shared" si="5"/>
        <v>24</v>
      </c>
      <c r="P47" s="47"/>
      <c r="Q47" s="7"/>
    </row>
    <row r="48" spans="1:17" x14ac:dyDescent="0.3">
      <c r="A48" s="172" t="s">
        <v>129</v>
      </c>
      <c r="B48" s="14">
        <v>0</v>
      </c>
      <c r="C48" s="14">
        <v>30</v>
      </c>
      <c r="D48" s="14">
        <v>1</v>
      </c>
      <c r="E48" s="98" t="str">
        <f t="shared" si="3"/>
        <v>0301</v>
      </c>
      <c r="F48" s="155" t="s">
        <v>30</v>
      </c>
      <c r="G48" s="15" t="s">
        <v>7</v>
      </c>
      <c r="H48" s="99">
        <v>124.5</v>
      </c>
      <c r="I48" s="108">
        <v>0</v>
      </c>
      <c r="J48" s="102">
        <f t="shared" si="1"/>
        <v>0</v>
      </c>
      <c r="K48" s="99">
        <f t="shared" ref="K48" si="51">H48+I48</f>
        <v>124.5</v>
      </c>
      <c r="L48" s="148">
        <v>135</v>
      </c>
      <c r="M48" s="108">
        <v>0</v>
      </c>
      <c r="N48" s="102">
        <f t="shared" si="2"/>
        <v>0</v>
      </c>
      <c r="O48" s="99">
        <f t="shared" ref="O48" si="52">L48+M48</f>
        <v>135</v>
      </c>
      <c r="P48" s="51"/>
      <c r="Q48" s="1"/>
    </row>
    <row r="49" spans="1:17" x14ac:dyDescent="0.3">
      <c r="A49" s="173"/>
      <c r="B49" s="14">
        <v>0</v>
      </c>
      <c r="C49" s="14">
        <v>30</v>
      </c>
      <c r="D49" s="14">
        <v>2</v>
      </c>
      <c r="E49" s="98" t="str">
        <f t="shared" si="3"/>
        <v>0302</v>
      </c>
      <c r="F49" s="176"/>
      <c r="G49" s="24" t="s">
        <v>104</v>
      </c>
      <c r="H49" s="100">
        <v>326.39999999999998</v>
      </c>
      <c r="I49" s="107">
        <v>0</v>
      </c>
      <c r="J49" s="103">
        <f t="shared" si="1"/>
        <v>0</v>
      </c>
      <c r="K49" s="100">
        <f t="shared" ref="K49" si="53">H49</f>
        <v>326.39999999999998</v>
      </c>
      <c r="L49" s="149">
        <v>251</v>
      </c>
      <c r="M49" s="107">
        <v>0</v>
      </c>
      <c r="N49" s="103">
        <f t="shared" si="2"/>
        <v>0</v>
      </c>
      <c r="O49" s="100">
        <f t="shared" si="5"/>
        <v>251</v>
      </c>
      <c r="P49" s="55"/>
      <c r="Q49" s="1"/>
    </row>
    <row r="50" spans="1:17" x14ac:dyDescent="0.3">
      <c r="A50" s="173"/>
      <c r="B50" s="14">
        <v>0</v>
      </c>
      <c r="C50" s="14">
        <v>33</v>
      </c>
      <c r="D50" s="14">
        <v>1</v>
      </c>
      <c r="E50" s="98" t="str">
        <f t="shared" si="3"/>
        <v>0331</v>
      </c>
      <c r="F50" s="155" t="s">
        <v>130</v>
      </c>
      <c r="G50" s="15" t="s">
        <v>7</v>
      </c>
      <c r="H50" s="99">
        <v>0.9</v>
      </c>
      <c r="I50" s="108">
        <v>0</v>
      </c>
      <c r="J50" s="102">
        <f t="shared" si="1"/>
        <v>0</v>
      </c>
      <c r="K50" s="99">
        <f t="shared" ref="K50" si="54">H50+I50</f>
        <v>0.9</v>
      </c>
      <c r="L50" s="148">
        <v>0</v>
      </c>
      <c r="M50" s="108">
        <v>0</v>
      </c>
      <c r="N50" s="102" t="e">
        <f t="shared" si="2"/>
        <v>#DIV/0!</v>
      </c>
      <c r="O50" s="99">
        <f t="shared" ref="O50" si="55">L50+M50</f>
        <v>0</v>
      </c>
      <c r="P50" s="46"/>
      <c r="Q50" s="1"/>
    </row>
    <row r="51" spans="1:17" x14ac:dyDescent="0.3">
      <c r="A51" s="174"/>
      <c r="B51" s="14">
        <v>0</v>
      </c>
      <c r="C51" s="14">
        <v>33</v>
      </c>
      <c r="D51" s="14">
        <v>2</v>
      </c>
      <c r="E51" s="98" t="str">
        <f t="shared" si="3"/>
        <v>0332</v>
      </c>
      <c r="F51" s="176"/>
      <c r="G51" s="24" t="s">
        <v>104</v>
      </c>
      <c r="H51" s="100">
        <v>0</v>
      </c>
      <c r="I51" s="107">
        <v>0</v>
      </c>
      <c r="J51" s="103" t="e">
        <f t="shared" si="1"/>
        <v>#DIV/0!</v>
      </c>
      <c r="K51" s="100">
        <f t="shared" ref="K51" si="56">H51</f>
        <v>0</v>
      </c>
      <c r="L51" s="149">
        <v>0</v>
      </c>
      <c r="M51" s="107">
        <v>0</v>
      </c>
      <c r="N51" s="103" t="e">
        <f t="shared" si="2"/>
        <v>#DIV/0!</v>
      </c>
      <c r="O51" s="100">
        <f t="shared" si="5"/>
        <v>0</v>
      </c>
      <c r="P51" s="47"/>
      <c r="Q51" s="1"/>
    </row>
    <row r="52" spans="1:17" x14ac:dyDescent="0.3">
      <c r="A52" s="172" t="s">
        <v>131</v>
      </c>
      <c r="B52" s="14">
        <v>0</v>
      </c>
      <c r="C52" s="14">
        <v>23</v>
      </c>
      <c r="D52" s="14">
        <v>1</v>
      </c>
      <c r="E52" s="98" t="str">
        <f t="shared" si="3"/>
        <v>0231</v>
      </c>
      <c r="F52" s="177" t="s">
        <v>132</v>
      </c>
      <c r="G52" s="15" t="s">
        <v>7</v>
      </c>
      <c r="H52" s="99">
        <v>127.3</v>
      </c>
      <c r="I52" s="108">
        <v>0</v>
      </c>
      <c r="J52" s="102">
        <f t="shared" si="1"/>
        <v>0</v>
      </c>
      <c r="K52" s="99">
        <f t="shared" ref="K52" si="57">H52+I52</f>
        <v>127.3</v>
      </c>
      <c r="L52" s="148">
        <v>104</v>
      </c>
      <c r="M52" s="108">
        <v>0</v>
      </c>
      <c r="N52" s="102">
        <f t="shared" si="2"/>
        <v>0</v>
      </c>
      <c r="O52" s="99">
        <f t="shared" ref="O52" si="58">L52+M52</f>
        <v>104</v>
      </c>
      <c r="P52" s="46"/>
      <c r="Q52" s="1"/>
    </row>
    <row r="53" spans="1:17" x14ac:dyDescent="0.3">
      <c r="A53" s="173"/>
      <c r="B53" s="14">
        <v>0</v>
      </c>
      <c r="C53" s="14">
        <v>23</v>
      </c>
      <c r="D53" s="14">
        <v>2</v>
      </c>
      <c r="E53" s="98" t="str">
        <f t="shared" si="3"/>
        <v>0232</v>
      </c>
      <c r="F53" s="176"/>
      <c r="G53" s="24" t="s">
        <v>104</v>
      </c>
      <c r="H53" s="100">
        <v>119.9</v>
      </c>
      <c r="I53" s="107">
        <v>0</v>
      </c>
      <c r="J53" s="103">
        <f t="shared" si="1"/>
        <v>0</v>
      </c>
      <c r="K53" s="100">
        <f t="shared" ref="K53" si="59">H53</f>
        <v>119.9</v>
      </c>
      <c r="L53" s="149">
        <v>59</v>
      </c>
      <c r="M53" s="107">
        <v>0</v>
      </c>
      <c r="N53" s="103">
        <f t="shared" si="2"/>
        <v>0</v>
      </c>
      <c r="O53" s="100">
        <f t="shared" si="5"/>
        <v>59</v>
      </c>
      <c r="P53" s="55"/>
      <c r="Q53" s="1"/>
    </row>
    <row r="54" spans="1:17" x14ac:dyDescent="0.3">
      <c r="A54" s="172" t="s">
        <v>133</v>
      </c>
      <c r="B54" s="14">
        <v>0</v>
      </c>
      <c r="C54" s="14">
        <v>52</v>
      </c>
      <c r="D54" s="14">
        <v>1</v>
      </c>
      <c r="E54" s="98" t="str">
        <f t="shared" si="3"/>
        <v>0521</v>
      </c>
      <c r="F54" s="155" t="s">
        <v>134</v>
      </c>
      <c r="G54" s="15" t="s">
        <v>7</v>
      </c>
      <c r="H54" s="99">
        <v>47.6</v>
      </c>
      <c r="I54" s="108">
        <v>0</v>
      </c>
      <c r="J54" s="102">
        <f t="shared" si="1"/>
        <v>0</v>
      </c>
      <c r="K54" s="99">
        <f t="shared" ref="K54" si="60">H54+I54</f>
        <v>47.6</v>
      </c>
      <c r="L54" s="148">
        <v>28</v>
      </c>
      <c r="M54" s="108">
        <v>0</v>
      </c>
      <c r="N54" s="102">
        <f t="shared" si="2"/>
        <v>0</v>
      </c>
      <c r="O54" s="99">
        <f t="shared" ref="O54" si="61">L54+M54</f>
        <v>28</v>
      </c>
      <c r="P54" s="46"/>
      <c r="Q54" s="1"/>
    </row>
    <row r="55" spans="1:17" x14ac:dyDescent="0.3">
      <c r="A55" s="173"/>
      <c r="B55" s="14">
        <v>0</v>
      </c>
      <c r="C55" s="14">
        <v>52</v>
      </c>
      <c r="D55" s="14">
        <v>2</v>
      </c>
      <c r="E55" s="98" t="str">
        <f t="shared" si="3"/>
        <v>0522</v>
      </c>
      <c r="F55" s="176"/>
      <c r="G55" s="24" t="s">
        <v>104</v>
      </c>
      <c r="H55" s="100">
        <v>130.5</v>
      </c>
      <c r="I55" s="107">
        <v>0</v>
      </c>
      <c r="J55" s="103">
        <f t="shared" si="1"/>
        <v>0</v>
      </c>
      <c r="K55" s="100">
        <f t="shared" ref="K55" si="62">H55</f>
        <v>130.5</v>
      </c>
      <c r="L55" s="149">
        <v>70</v>
      </c>
      <c r="M55" s="107">
        <v>0</v>
      </c>
      <c r="N55" s="103">
        <f t="shared" si="2"/>
        <v>0</v>
      </c>
      <c r="O55" s="100">
        <f t="shared" si="5"/>
        <v>70</v>
      </c>
      <c r="P55" s="47"/>
      <c r="Q55" s="1"/>
    </row>
    <row r="56" spans="1:17" x14ac:dyDescent="0.3">
      <c r="A56" s="173"/>
      <c r="B56" s="14">
        <v>0</v>
      </c>
      <c r="C56" s="14">
        <v>53</v>
      </c>
      <c r="D56" s="14">
        <v>1</v>
      </c>
      <c r="E56" s="98" t="str">
        <f t="shared" si="3"/>
        <v>0531</v>
      </c>
      <c r="F56" s="155" t="s">
        <v>135</v>
      </c>
      <c r="G56" s="15" t="s">
        <v>7</v>
      </c>
      <c r="H56" s="99">
        <v>33.6</v>
      </c>
      <c r="I56" s="108">
        <v>0</v>
      </c>
      <c r="J56" s="102">
        <f t="shared" si="1"/>
        <v>0</v>
      </c>
      <c r="K56" s="99">
        <f t="shared" ref="K56" si="63">H56+I56</f>
        <v>33.6</v>
      </c>
      <c r="L56" s="148">
        <v>30</v>
      </c>
      <c r="M56" s="108">
        <v>0</v>
      </c>
      <c r="N56" s="102">
        <f t="shared" si="2"/>
        <v>0</v>
      </c>
      <c r="O56" s="99">
        <f t="shared" ref="O56" si="64">L56+M56</f>
        <v>30</v>
      </c>
      <c r="P56" s="46"/>
      <c r="Q56" s="1"/>
    </row>
    <row r="57" spans="1:17" x14ac:dyDescent="0.3">
      <c r="A57" s="174"/>
      <c r="B57" s="14">
        <v>0</v>
      </c>
      <c r="C57" s="14">
        <v>53</v>
      </c>
      <c r="D57" s="14">
        <v>2</v>
      </c>
      <c r="E57" s="98" t="str">
        <f t="shared" si="3"/>
        <v>0532</v>
      </c>
      <c r="F57" s="176"/>
      <c r="G57" s="24" t="s">
        <v>104</v>
      </c>
      <c r="H57" s="100">
        <v>103.2</v>
      </c>
      <c r="I57" s="107">
        <v>0</v>
      </c>
      <c r="J57" s="103">
        <f t="shared" si="1"/>
        <v>0</v>
      </c>
      <c r="K57" s="100">
        <f t="shared" ref="K57" si="65">H57</f>
        <v>103.2</v>
      </c>
      <c r="L57" s="149">
        <v>78</v>
      </c>
      <c r="M57" s="107">
        <v>0</v>
      </c>
      <c r="N57" s="103">
        <f t="shared" si="2"/>
        <v>0</v>
      </c>
      <c r="O57" s="100">
        <f t="shared" si="5"/>
        <v>78</v>
      </c>
      <c r="P57" s="47"/>
      <c r="Q57" s="1"/>
    </row>
    <row r="58" spans="1:17" x14ac:dyDescent="0.3">
      <c r="A58" s="172" t="s">
        <v>136</v>
      </c>
      <c r="B58" s="14">
        <v>0</v>
      </c>
      <c r="C58" s="68">
        <v>12</v>
      </c>
      <c r="D58" s="14">
        <v>1</v>
      </c>
      <c r="E58" s="98" t="str">
        <f t="shared" si="3"/>
        <v>0121</v>
      </c>
      <c r="F58" s="187" t="s">
        <v>174</v>
      </c>
      <c r="G58" s="15" t="s">
        <v>7</v>
      </c>
      <c r="H58" s="99">
        <v>66.7</v>
      </c>
      <c r="I58" s="108">
        <v>0</v>
      </c>
      <c r="J58" s="102">
        <f t="shared" si="1"/>
        <v>0</v>
      </c>
      <c r="K58" s="99">
        <f t="shared" ref="K58" si="66">H58+I58</f>
        <v>66.7</v>
      </c>
      <c r="L58" s="148" t="s">
        <v>171</v>
      </c>
      <c r="M58" s="108">
        <v>0</v>
      </c>
      <c r="N58" s="102" t="e">
        <f t="shared" si="2"/>
        <v>#VALUE!</v>
      </c>
      <c r="O58" s="99" t="e">
        <f t="shared" ref="O58" si="67">L58+M58</f>
        <v>#VALUE!</v>
      </c>
      <c r="P58" s="46"/>
      <c r="Q58" s="1"/>
    </row>
    <row r="59" spans="1:17" x14ac:dyDescent="0.3">
      <c r="A59" s="173"/>
      <c r="B59" s="14">
        <v>0</v>
      </c>
      <c r="C59" s="68">
        <v>12</v>
      </c>
      <c r="D59" s="14">
        <v>2</v>
      </c>
      <c r="E59" s="98" t="str">
        <f t="shared" si="3"/>
        <v>0122</v>
      </c>
      <c r="F59" s="186"/>
      <c r="G59" s="24" t="s">
        <v>104</v>
      </c>
      <c r="H59" s="100">
        <v>219.7</v>
      </c>
      <c r="I59" s="107">
        <v>0</v>
      </c>
      <c r="J59" s="103">
        <f t="shared" si="1"/>
        <v>0</v>
      </c>
      <c r="K59" s="100">
        <f t="shared" ref="K59" si="68">H59</f>
        <v>219.7</v>
      </c>
      <c r="L59" s="149" t="s">
        <v>171</v>
      </c>
      <c r="M59" s="107">
        <v>0</v>
      </c>
      <c r="N59" s="103" t="e">
        <f t="shared" si="2"/>
        <v>#VALUE!</v>
      </c>
      <c r="O59" s="100" t="str">
        <f t="shared" si="5"/>
        <v>N/A</v>
      </c>
      <c r="P59" s="47"/>
      <c r="Q59" s="1"/>
    </row>
    <row r="60" spans="1:17" x14ac:dyDescent="0.3">
      <c r="A60" s="173"/>
      <c r="B60" s="14">
        <v>0</v>
      </c>
      <c r="C60" s="68">
        <v>13</v>
      </c>
      <c r="D60" s="14">
        <v>1</v>
      </c>
      <c r="E60" s="98" t="str">
        <f t="shared" si="3"/>
        <v>0131</v>
      </c>
      <c r="F60" s="187" t="s">
        <v>175</v>
      </c>
      <c r="G60" s="15" t="s">
        <v>7</v>
      </c>
      <c r="H60" s="99">
        <v>11.7</v>
      </c>
      <c r="I60" s="108">
        <v>0</v>
      </c>
      <c r="J60" s="102">
        <f t="shared" si="1"/>
        <v>0</v>
      </c>
      <c r="K60" s="99">
        <f t="shared" ref="K60" si="69">H60+I60</f>
        <v>11.7</v>
      </c>
      <c r="L60" s="148" t="s">
        <v>171</v>
      </c>
      <c r="M60" s="108">
        <v>0</v>
      </c>
      <c r="N60" s="102" t="e">
        <f t="shared" si="2"/>
        <v>#VALUE!</v>
      </c>
      <c r="O60" s="99" t="e">
        <f t="shared" ref="O60" si="70">L60+M60</f>
        <v>#VALUE!</v>
      </c>
      <c r="P60" s="46"/>
      <c r="Q60" s="1"/>
    </row>
    <row r="61" spans="1:17" x14ac:dyDescent="0.3">
      <c r="A61" s="174"/>
      <c r="B61" s="14">
        <v>0</v>
      </c>
      <c r="C61" s="68">
        <v>13</v>
      </c>
      <c r="D61" s="14">
        <v>2</v>
      </c>
      <c r="E61" s="98" t="str">
        <f t="shared" si="3"/>
        <v>0132</v>
      </c>
      <c r="F61" s="186"/>
      <c r="G61" s="24" t="s">
        <v>104</v>
      </c>
      <c r="H61" s="100">
        <v>50.9</v>
      </c>
      <c r="I61" s="107">
        <v>0</v>
      </c>
      <c r="J61" s="103">
        <f t="shared" si="1"/>
        <v>0</v>
      </c>
      <c r="K61" s="100">
        <f t="shared" ref="K61" si="71">H61</f>
        <v>50.9</v>
      </c>
      <c r="L61" s="149" t="s">
        <v>171</v>
      </c>
      <c r="M61" s="107">
        <v>0</v>
      </c>
      <c r="N61" s="103" t="e">
        <f t="shared" si="2"/>
        <v>#VALUE!</v>
      </c>
      <c r="O61" s="100" t="str">
        <f t="shared" si="5"/>
        <v>N/A</v>
      </c>
      <c r="P61" s="47"/>
      <c r="Q61" s="1"/>
    </row>
    <row r="62" spans="1:17" x14ac:dyDescent="0.3">
      <c r="A62" s="172" t="s">
        <v>140</v>
      </c>
      <c r="B62" s="14">
        <v>0</v>
      </c>
      <c r="C62" s="68">
        <v>57</v>
      </c>
      <c r="D62" s="14">
        <v>1</v>
      </c>
      <c r="E62" s="98" t="str">
        <f t="shared" si="3"/>
        <v>0571</v>
      </c>
      <c r="F62" s="177" t="s">
        <v>42</v>
      </c>
      <c r="G62" s="15" t="s">
        <v>7</v>
      </c>
      <c r="H62" s="99">
        <v>168.9</v>
      </c>
      <c r="I62" s="108">
        <v>0</v>
      </c>
      <c r="J62" s="102">
        <f t="shared" si="1"/>
        <v>0</v>
      </c>
      <c r="K62" s="99">
        <f t="shared" ref="K62" si="72">H62+I62</f>
        <v>168.9</v>
      </c>
      <c r="L62" s="148">
        <v>147</v>
      </c>
      <c r="M62" s="108">
        <v>0</v>
      </c>
      <c r="N62" s="102">
        <f t="shared" si="2"/>
        <v>0</v>
      </c>
      <c r="O62" s="99">
        <f t="shared" ref="O62" si="73">L62+M62</f>
        <v>147</v>
      </c>
      <c r="P62" s="46"/>
      <c r="Q62" s="1"/>
    </row>
    <row r="63" spans="1:17" x14ac:dyDescent="0.3">
      <c r="A63" s="173"/>
      <c r="B63" s="14">
        <v>0</v>
      </c>
      <c r="C63" s="68">
        <v>57</v>
      </c>
      <c r="D63" s="14">
        <v>2</v>
      </c>
      <c r="E63" s="98" t="str">
        <f t="shared" si="3"/>
        <v>0572</v>
      </c>
      <c r="F63" s="176"/>
      <c r="G63" s="24" t="s">
        <v>104</v>
      </c>
      <c r="H63" s="100">
        <v>102.6</v>
      </c>
      <c r="I63" s="107">
        <v>0</v>
      </c>
      <c r="J63" s="103">
        <f t="shared" si="1"/>
        <v>0</v>
      </c>
      <c r="K63" s="100">
        <f t="shared" ref="K63" si="74">H63</f>
        <v>102.6</v>
      </c>
      <c r="L63" s="149">
        <v>62</v>
      </c>
      <c r="M63" s="107">
        <v>0</v>
      </c>
      <c r="N63" s="103">
        <f t="shared" si="2"/>
        <v>0</v>
      </c>
      <c r="O63" s="100">
        <f t="shared" si="5"/>
        <v>62</v>
      </c>
      <c r="P63" s="47"/>
      <c r="Q63" s="1"/>
    </row>
    <row r="64" spans="1:17" x14ac:dyDescent="0.3">
      <c r="A64" s="173"/>
      <c r="B64" s="14">
        <v>0</v>
      </c>
      <c r="C64" s="68">
        <v>59</v>
      </c>
      <c r="D64" s="14">
        <v>1</v>
      </c>
      <c r="E64" s="98" t="str">
        <f t="shared" si="3"/>
        <v>0591</v>
      </c>
      <c r="F64" s="177" t="s">
        <v>43</v>
      </c>
      <c r="G64" s="15" t="s">
        <v>7</v>
      </c>
      <c r="H64" s="99">
        <v>150.5</v>
      </c>
      <c r="I64" s="108">
        <v>0</v>
      </c>
      <c r="J64" s="102">
        <f t="shared" si="1"/>
        <v>0</v>
      </c>
      <c r="K64" s="99">
        <f t="shared" ref="K64" si="75">H64+I64</f>
        <v>150.5</v>
      </c>
      <c r="L64" s="148">
        <v>108</v>
      </c>
      <c r="M64" s="108">
        <v>0</v>
      </c>
      <c r="N64" s="102">
        <f t="shared" si="2"/>
        <v>0</v>
      </c>
      <c r="O64" s="99">
        <f t="shared" ref="O64" si="76">L64+M64</f>
        <v>108</v>
      </c>
      <c r="P64" s="46"/>
      <c r="Q64" s="1"/>
    </row>
    <row r="65" spans="1:17" x14ac:dyDescent="0.3">
      <c r="A65" s="173"/>
      <c r="B65" s="14">
        <v>0</v>
      </c>
      <c r="C65" s="68">
        <v>59</v>
      </c>
      <c r="D65" s="14">
        <v>2</v>
      </c>
      <c r="E65" s="98" t="str">
        <f t="shared" si="3"/>
        <v>0592</v>
      </c>
      <c r="F65" s="176"/>
      <c r="G65" s="24" t="s">
        <v>104</v>
      </c>
      <c r="H65" s="100">
        <v>120.2</v>
      </c>
      <c r="I65" s="107">
        <v>0</v>
      </c>
      <c r="J65" s="103">
        <f t="shared" si="1"/>
        <v>0</v>
      </c>
      <c r="K65" s="100">
        <f t="shared" ref="K65" si="77">H65</f>
        <v>120.2</v>
      </c>
      <c r="L65" s="149">
        <v>65</v>
      </c>
      <c r="M65" s="107">
        <v>0</v>
      </c>
      <c r="N65" s="103">
        <f t="shared" si="2"/>
        <v>0</v>
      </c>
      <c r="O65" s="100">
        <f t="shared" si="5"/>
        <v>65</v>
      </c>
      <c r="P65" s="47"/>
      <c r="Q65" s="1"/>
    </row>
    <row r="66" spans="1:17" x14ac:dyDescent="0.3">
      <c r="A66" s="173"/>
      <c r="B66" s="14">
        <v>0</v>
      </c>
      <c r="C66" s="68">
        <v>61</v>
      </c>
      <c r="D66" s="14">
        <v>1</v>
      </c>
      <c r="E66" s="98" t="str">
        <f t="shared" si="3"/>
        <v>0611</v>
      </c>
      <c r="F66" s="188" t="s">
        <v>44</v>
      </c>
      <c r="G66" s="15" t="s">
        <v>7</v>
      </c>
      <c r="H66" s="99">
        <v>138.30000000000001</v>
      </c>
      <c r="I66" s="108">
        <v>0</v>
      </c>
      <c r="J66" s="102">
        <f t="shared" si="1"/>
        <v>0</v>
      </c>
      <c r="K66" s="99">
        <f t="shared" ref="K66" si="78">H66+I66</f>
        <v>138.30000000000001</v>
      </c>
      <c r="L66" s="148">
        <v>114</v>
      </c>
      <c r="M66" s="108">
        <v>0</v>
      </c>
      <c r="N66" s="102">
        <f t="shared" si="2"/>
        <v>0</v>
      </c>
      <c r="O66" s="99">
        <f t="shared" ref="O66" si="79">L66+M66</f>
        <v>114</v>
      </c>
      <c r="P66" s="46"/>
      <c r="Q66" s="1"/>
    </row>
    <row r="67" spans="1:17" x14ac:dyDescent="0.3">
      <c r="A67" s="173"/>
      <c r="B67" s="14">
        <v>0</v>
      </c>
      <c r="C67" s="68">
        <v>61</v>
      </c>
      <c r="D67" s="14">
        <v>2</v>
      </c>
      <c r="E67" s="98" t="str">
        <f t="shared" si="3"/>
        <v>0612</v>
      </c>
      <c r="F67" s="186"/>
      <c r="G67" s="24" t="s">
        <v>104</v>
      </c>
      <c r="H67" s="100">
        <v>97.8</v>
      </c>
      <c r="I67" s="107">
        <v>0</v>
      </c>
      <c r="J67" s="103">
        <f t="shared" si="1"/>
        <v>0</v>
      </c>
      <c r="K67" s="100">
        <f t="shared" ref="K67" si="80">H67</f>
        <v>97.8</v>
      </c>
      <c r="L67" s="149">
        <v>61</v>
      </c>
      <c r="M67" s="107">
        <v>0</v>
      </c>
      <c r="N67" s="103">
        <f t="shared" si="2"/>
        <v>0</v>
      </c>
      <c r="O67" s="100">
        <f t="shared" si="5"/>
        <v>61</v>
      </c>
      <c r="P67" s="47"/>
      <c r="Q67" s="1"/>
    </row>
    <row r="68" spans="1:17" x14ac:dyDescent="0.3">
      <c r="A68" s="173"/>
      <c r="B68" s="14">
        <v>0</v>
      </c>
      <c r="C68" s="14">
        <v>58</v>
      </c>
      <c r="D68" s="14">
        <v>1</v>
      </c>
      <c r="E68" s="98" t="str">
        <f t="shared" si="3"/>
        <v>0581</v>
      </c>
      <c r="F68" s="184" t="s">
        <v>46</v>
      </c>
      <c r="G68" s="15" t="s">
        <v>7</v>
      </c>
      <c r="H68" s="99">
        <v>13.1</v>
      </c>
      <c r="I68" s="108">
        <v>0</v>
      </c>
      <c r="J68" s="102">
        <f t="shared" si="1"/>
        <v>0</v>
      </c>
      <c r="K68" s="99">
        <f t="shared" ref="K68" si="81">H68+I68</f>
        <v>13.1</v>
      </c>
      <c r="L68" s="148">
        <v>15</v>
      </c>
      <c r="M68" s="108">
        <v>0</v>
      </c>
      <c r="N68" s="102">
        <f t="shared" si="2"/>
        <v>0</v>
      </c>
      <c r="O68" s="99">
        <f t="shared" ref="O68" si="82">L68+M68</f>
        <v>15</v>
      </c>
      <c r="P68" s="46"/>
      <c r="Q68" s="1"/>
    </row>
    <row r="69" spans="1:17" x14ac:dyDescent="0.3">
      <c r="A69" s="173"/>
      <c r="B69" s="14">
        <v>0</v>
      </c>
      <c r="C69" s="14">
        <v>58</v>
      </c>
      <c r="D69" s="14">
        <v>2</v>
      </c>
      <c r="E69" s="98" t="str">
        <f t="shared" si="3"/>
        <v>0582</v>
      </c>
      <c r="F69" s="176"/>
      <c r="G69" s="24" t="s">
        <v>104</v>
      </c>
      <c r="H69" s="100">
        <v>29.8</v>
      </c>
      <c r="I69" s="107">
        <v>0</v>
      </c>
      <c r="J69" s="103">
        <f t="shared" si="1"/>
        <v>0</v>
      </c>
      <c r="K69" s="100">
        <f t="shared" ref="K69" si="83">H69</f>
        <v>29.8</v>
      </c>
      <c r="L69" s="149">
        <v>22</v>
      </c>
      <c r="M69" s="107">
        <v>0</v>
      </c>
      <c r="N69" s="103">
        <f t="shared" si="2"/>
        <v>0</v>
      </c>
      <c r="O69" s="100">
        <f t="shared" si="5"/>
        <v>22</v>
      </c>
      <c r="P69" s="47"/>
      <c r="Q69" s="1"/>
    </row>
    <row r="70" spans="1:17" x14ac:dyDescent="0.3">
      <c r="A70" s="173"/>
      <c r="B70" s="14">
        <v>0</v>
      </c>
      <c r="C70" s="14">
        <v>60</v>
      </c>
      <c r="D70" s="14">
        <v>1</v>
      </c>
      <c r="E70" s="98" t="str">
        <f t="shared" si="3"/>
        <v>0601</v>
      </c>
      <c r="F70" s="184" t="s">
        <v>47</v>
      </c>
      <c r="G70" s="15" t="s">
        <v>7</v>
      </c>
      <c r="H70" s="99">
        <v>2.7</v>
      </c>
      <c r="I70" s="108">
        <v>0</v>
      </c>
      <c r="J70" s="102">
        <f t="shared" si="1"/>
        <v>0</v>
      </c>
      <c r="K70" s="99">
        <f t="shared" ref="K70" si="84">H70+I70</f>
        <v>2.7</v>
      </c>
      <c r="L70" s="148">
        <v>3</v>
      </c>
      <c r="M70" s="108">
        <v>0</v>
      </c>
      <c r="N70" s="102">
        <f t="shared" si="2"/>
        <v>0</v>
      </c>
      <c r="O70" s="99">
        <f t="shared" ref="O70" si="85">L70+M70</f>
        <v>3</v>
      </c>
      <c r="P70" s="46"/>
      <c r="Q70" s="1"/>
    </row>
    <row r="71" spans="1:17" x14ac:dyDescent="0.3">
      <c r="A71" s="174"/>
      <c r="B71" s="14">
        <v>0</v>
      </c>
      <c r="C71" s="14">
        <v>60</v>
      </c>
      <c r="D71" s="14">
        <v>2</v>
      </c>
      <c r="E71" s="98" t="str">
        <f t="shared" si="3"/>
        <v>0602</v>
      </c>
      <c r="F71" s="176"/>
      <c r="G71" s="24" t="s">
        <v>104</v>
      </c>
      <c r="H71" s="100">
        <v>6.6</v>
      </c>
      <c r="I71" s="107">
        <v>0</v>
      </c>
      <c r="J71" s="103">
        <f t="shared" si="1"/>
        <v>0</v>
      </c>
      <c r="K71" s="100">
        <f t="shared" ref="K71" si="86">H71</f>
        <v>6.6</v>
      </c>
      <c r="L71" s="149">
        <v>2</v>
      </c>
      <c r="M71" s="107">
        <v>0</v>
      </c>
      <c r="N71" s="103">
        <f t="shared" si="2"/>
        <v>0</v>
      </c>
      <c r="O71" s="100">
        <f t="shared" si="5"/>
        <v>2</v>
      </c>
      <c r="P71" s="47"/>
      <c r="Q71" s="1"/>
    </row>
    <row r="72" spans="1:17" x14ac:dyDescent="0.3">
      <c r="A72" s="172" t="s">
        <v>141</v>
      </c>
      <c r="B72" s="14">
        <v>0</v>
      </c>
      <c r="C72" s="14">
        <v>115</v>
      </c>
      <c r="D72" s="14">
        <v>1</v>
      </c>
      <c r="E72" s="98" t="str">
        <f t="shared" si="3"/>
        <v>01151</v>
      </c>
      <c r="F72" s="177" t="s">
        <v>142</v>
      </c>
      <c r="G72" s="15" t="s">
        <v>7</v>
      </c>
      <c r="H72" s="99">
        <v>913.9</v>
      </c>
      <c r="I72" s="108">
        <v>0</v>
      </c>
      <c r="J72" s="102">
        <f t="shared" si="1"/>
        <v>0</v>
      </c>
      <c r="K72" s="99">
        <f t="shared" ref="K72" si="87">H72+I72</f>
        <v>913.9</v>
      </c>
      <c r="L72" s="148">
        <v>577</v>
      </c>
      <c r="M72" s="108">
        <v>0</v>
      </c>
      <c r="N72" s="102">
        <f t="shared" si="2"/>
        <v>0</v>
      </c>
      <c r="O72" s="99">
        <f t="shared" ref="O72" si="88">L72+M72</f>
        <v>577</v>
      </c>
      <c r="P72" s="46"/>
      <c r="Q72" s="1"/>
    </row>
    <row r="73" spans="1:17" x14ac:dyDescent="0.3">
      <c r="A73" s="174"/>
      <c r="B73" s="14">
        <v>0</v>
      </c>
      <c r="C73" s="14">
        <v>115</v>
      </c>
      <c r="D73" s="14">
        <v>2</v>
      </c>
      <c r="E73" s="98" t="str">
        <f t="shared" si="3"/>
        <v>01152</v>
      </c>
      <c r="F73" s="189"/>
      <c r="G73" s="24" t="s">
        <v>104</v>
      </c>
      <c r="H73" s="100">
        <v>446.2</v>
      </c>
      <c r="I73" s="107">
        <v>0</v>
      </c>
      <c r="J73" s="103">
        <f t="shared" si="1"/>
        <v>0</v>
      </c>
      <c r="K73" s="100">
        <f t="shared" ref="K73" si="89">H73</f>
        <v>446.2</v>
      </c>
      <c r="L73" s="149">
        <v>390</v>
      </c>
      <c r="M73" s="107">
        <v>0</v>
      </c>
      <c r="N73" s="103">
        <f t="shared" si="2"/>
        <v>0</v>
      </c>
      <c r="O73" s="100">
        <f t="shared" si="5"/>
        <v>390</v>
      </c>
      <c r="P73" s="47"/>
      <c r="Q73" s="1"/>
    </row>
    <row r="74" spans="1:17" x14ac:dyDescent="0.3">
      <c r="A74" s="172" t="s">
        <v>143</v>
      </c>
      <c r="B74" s="14">
        <v>0</v>
      </c>
      <c r="C74" s="14">
        <v>76</v>
      </c>
      <c r="D74" s="14">
        <v>1</v>
      </c>
      <c r="E74" s="98" t="str">
        <f t="shared" si="3"/>
        <v>0761</v>
      </c>
      <c r="F74" s="184" t="s">
        <v>176</v>
      </c>
      <c r="G74" s="15" t="s">
        <v>7</v>
      </c>
      <c r="H74" s="99">
        <v>103.6</v>
      </c>
      <c r="I74" s="108">
        <v>0</v>
      </c>
      <c r="J74" s="102">
        <f t="shared" si="1"/>
        <v>0</v>
      </c>
      <c r="K74" s="99">
        <f t="shared" ref="K74" si="90">H74+I74</f>
        <v>103.6</v>
      </c>
      <c r="L74" s="148">
        <v>97</v>
      </c>
      <c r="M74" s="108">
        <v>0</v>
      </c>
      <c r="N74" s="102">
        <f t="shared" si="2"/>
        <v>0</v>
      </c>
      <c r="O74" s="99">
        <f t="shared" ref="O74" si="91">L74+M74</f>
        <v>97</v>
      </c>
      <c r="P74" s="46"/>
      <c r="Q74" s="1"/>
    </row>
    <row r="75" spans="1:17" x14ac:dyDescent="0.3">
      <c r="A75" s="174"/>
      <c r="B75" s="14">
        <v>0</v>
      </c>
      <c r="C75" s="14">
        <v>76</v>
      </c>
      <c r="D75" s="14">
        <v>2</v>
      </c>
      <c r="E75" s="98" t="str">
        <f t="shared" si="3"/>
        <v>0762</v>
      </c>
      <c r="F75" s="191"/>
      <c r="G75" s="24" t="s">
        <v>104</v>
      </c>
      <c r="H75" s="100">
        <v>9.1999999999999993</v>
      </c>
      <c r="I75" s="107">
        <v>0</v>
      </c>
      <c r="J75" s="103">
        <f t="shared" si="1"/>
        <v>0</v>
      </c>
      <c r="K75" s="100">
        <f t="shared" ref="K75" si="92">H75</f>
        <v>9.1999999999999993</v>
      </c>
      <c r="L75" s="149">
        <v>10</v>
      </c>
      <c r="M75" s="107">
        <v>0</v>
      </c>
      <c r="N75" s="103">
        <f t="shared" si="2"/>
        <v>0</v>
      </c>
      <c r="O75" s="100">
        <f t="shared" si="5"/>
        <v>10</v>
      </c>
      <c r="P75" s="71"/>
      <c r="Q75" s="1"/>
    </row>
    <row r="76" spans="1:17" x14ac:dyDescent="0.3">
      <c r="A76" s="172" t="s">
        <v>145</v>
      </c>
      <c r="B76" s="14">
        <v>0</v>
      </c>
      <c r="C76" s="14">
        <v>79</v>
      </c>
      <c r="D76" s="14">
        <v>1</v>
      </c>
      <c r="E76" s="98" t="str">
        <f t="shared" si="3"/>
        <v>0791</v>
      </c>
      <c r="F76" s="192" t="s">
        <v>52</v>
      </c>
      <c r="G76" s="15" t="s">
        <v>7</v>
      </c>
      <c r="H76" s="99">
        <v>441.1</v>
      </c>
      <c r="I76" s="108">
        <v>0</v>
      </c>
      <c r="J76" s="102">
        <f t="shared" si="1"/>
        <v>0</v>
      </c>
      <c r="K76" s="99">
        <f t="shared" ref="K76" si="93">H76+I76</f>
        <v>441.1</v>
      </c>
      <c r="L76" s="148">
        <v>271</v>
      </c>
      <c r="M76" s="108">
        <v>0</v>
      </c>
      <c r="N76" s="102">
        <f t="shared" si="2"/>
        <v>0</v>
      </c>
      <c r="O76" s="99">
        <f t="shared" ref="O76" si="94">L76+M76</f>
        <v>271</v>
      </c>
      <c r="P76" s="46"/>
      <c r="Q76" s="1"/>
    </row>
    <row r="77" spans="1:17" x14ac:dyDescent="0.3">
      <c r="A77" s="173"/>
      <c r="B77" s="14">
        <v>0</v>
      </c>
      <c r="C77" s="14">
        <v>79</v>
      </c>
      <c r="D77" s="14">
        <v>2</v>
      </c>
      <c r="E77" s="98" t="str">
        <f t="shared" si="3"/>
        <v>0792</v>
      </c>
      <c r="F77" s="189"/>
      <c r="G77" s="24" t="s">
        <v>104</v>
      </c>
      <c r="H77" s="100">
        <v>184</v>
      </c>
      <c r="I77" s="107">
        <v>0</v>
      </c>
      <c r="J77" s="103">
        <f t="shared" si="1"/>
        <v>0</v>
      </c>
      <c r="K77" s="100">
        <f t="shared" ref="K77" si="95">H77</f>
        <v>184</v>
      </c>
      <c r="L77" s="149">
        <v>114</v>
      </c>
      <c r="M77" s="107">
        <v>0</v>
      </c>
      <c r="N77" s="103">
        <f t="shared" si="2"/>
        <v>0</v>
      </c>
      <c r="O77" s="100">
        <f t="shared" si="5"/>
        <v>114</v>
      </c>
      <c r="P77" s="71"/>
      <c r="Q77" s="1"/>
    </row>
    <row r="78" spans="1:17" x14ac:dyDescent="0.3">
      <c r="A78" s="173"/>
      <c r="B78" s="14">
        <v>0</v>
      </c>
      <c r="C78" s="14">
        <v>87</v>
      </c>
      <c r="D78" s="14">
        <v>1</v>
      </c>
      <c r="E78" s="98" t="str">
        <f t="shared" si="3"/>
        <v>0871</v>
      </c>
      <c r="F78" s="192" t="s">
        <v>146</v>
      </c>
      <c r="G78" s="15" t="s">
        <v>7</v>
      </c>
      <c r="H78" s="99">
        <v>2.9</v>
      </c>
      <c r="I78" s="108">
        <v>0</v>
      </c>
      <c r="J78" s="102">
        <f t="shared" si="1"/>
        <v>0</v>
      </c>
      <c r="K78" s="99">
        <f t="shared" ref="K78" si="96">H78+I78</f>
        <v>2.9</v>
      </c>
      <c r="L78" s="148">
        <v>1</v>
      </c>
      <c r="M78" s="108">
        <v>0</v>
      </c>
      <c r="N78" s="102">
        <f t="shared" si="2"/>
        <v>0</v>
      </c>
      <c r="O78" s="99">
        <f t="shared" ref="O78" si="97">L78+M78</f>
        <v>1</v>
      </c>
      <c r="P78" s="46"/>
      <c r="Q78" s="1"/>
    </row>
    <row r="79" spans="1:17" x14ac:dyDescent="0.3">
      <c r="A79" s="174"/>
      <c r="B79" s="14">
        <v>0</v>
      </c>
      <c r="C79" s="14">
        <v>87</v>
      </c>
      <c r="D79" s="14">
        <v>2</v>
      </c>
      <c r="E79" s="98" t="str">
        <f t="shared" si="3"/>
        <v>0872</v>
      </c>
      <c r="F79" s="191"/>
      <c r="G79" s="24" t="s">
        <v>104</v>
      </c>
      <c r="H79" s="100">
        <v>0</v>
      </c>
      <c r="I79" s="107">
        <v>0</v>
      </c>
      <c r="J79" s="103" t="e">
        <f t="shared" si="1"/>
        <v>#DIV/0!</v>
      </c>
      <c r="K79" s="100">
        <f t="shared" ref="K79" si="98">H79</f>
        <v>0</v>
      </c>
      <c r="L79" s="149">
        <v>1</v>
      </c>
      <c r="M79" s="107">
        <v>0</v>
      </c>
      <c r="N79" s="103">
        <f t="shared" si="2"/>
        <v>0</v>
      </c>
      <c r="O79" s="100">
        <f t="shared" si="5"/>
        <v>1</v>
      </c>
      <c r="P79" s="71"/>
      <c r="Q79" s="1"/>
    </row>
    <row r="80" spans="1:17" x14ac:dyDescent="0.3">
      <c r="A80" s="172" t="s">
        <v>147</v>
      </c>
      <c r="B80" s="14">
        <v>0</v>
      </c>
      <c r="C80" s="68">
        <v>65</v>
      </c>
      <c r="D80" s="14">
        <v>1</v>
      </c>
      <c r="E80" s="98" t="str">
        <f t="shared" si="3"/>
        <v>0651</v>
      </c>
      <c r="F80" s="188" t="s">
        <v>55</v>
      </c>
      <c r="G80" s="15" t="s">
        <v>7</v>
      </c>
      <c r="H80" s="99">
        <v>159.6</v>
      </c>
      <c r="I80" s="108">
        <v>0</v>
      </c>
      <c r="J80" s="102">
        <f t="shared" ref="J80:J89" si="99">K80/H80-1</f>
        <v>0</v>
      </c>
      <c r="K80" s="99">
        <f t="shared" ref="K80" si="100">H80+I80</f>
        <v>159.6</v>
      </c>
      <c r="L80" s="148">
        <v>143</v>
      </c>
      <c r="M80" s="108">
        <v>0</v>
      </c>
      <c r="N80" s="102">
        <f t="shared" ref="N80:N89" si="101">O80/L80-1</f>
        <v>0</v>
      </c>
      <c r="O80" s="99">
        <f t="shared" ref="O80" si="102">L80+M80</f>
        <v>143</v>
      </c>
      <c r="P80" s="46"/>
      <c r="Q80" s="7"/>
    </row>
    <row r="81" spans="1:17" x14ac:dyDescent="0.3">
      <c r="A81" s="173"/>
      <c r="B81" s="14">
        <v>0</v>
      </c>
      <c r="C81" s="68">
        <v>65</v>
      </c>
      <c r="D81" s="14">
        <v>2</v>
      </c>
      <c r="E81" s="98" t="str">
        <f t="shared" ref="E81:E98" si="103">_xlfn.CONCAT(B81,C81,D81)</f>
        <v>0652</v>
      </c>
      <c r="F81" s="186"/>
      <c r="G81" s="24" t="s">
        <v>104</v>
      </c>
      <c r="H81" s="100">
        <v>158.9</v>
      </c>
      <c r="I81" s="107">
        <v>0</v>
      </c>
      <c r="J81" s="103">
        <f t="shared" si="99"/>
        <v>0</v>
      </c>
      <c r="K81" s="100">
        <f t="shared" ref="K81" si="104">H81</f>
        <v>158.9</v>
      </c>
      <c r="L81" s="149">
        <v>88</v>
      </c>
      <c r="M81" s="107">
        <v>0</v>
      </c>
      <c r="N81" s="103">
        <f t="shared" si="101"/>
        <v>0</v>
      </c>
      <c r="O81" s="100">
        <f t="shared" ref="O81:O105" si="105">L81</f>
        <v>88</v>
      </c>
      <c r="P81" s="71"/>
      <c r="Q81" s="7"/>
    </row>
    <row r="82" spans="1:17" x14ac:dyDescent="0.3">
      <c r="A82" s="173"/>
      <c r="B82" s="14">
        <v>0</v>
      </c>
      <c r="C82" s="14">
        <v>67</v>
      </c>
      <c r="D82" s="14">
        <v>1</v>
      </c>
      <c r="E82" s="98" t="str">
        <f t="shared" si="103"/>
        <v>0671</v>
      </c>
      <c r="F82" s="155" t="s">
        <v>148</v>
      </c>
      <c r="G82" s="15" t="s">
        <v>7</v>
      </c>
      <c r="H82" s="99">
        <v>64.8</v>
      </c>
      <c r="I82" s="108">
        <v>0</v>
      </c>
      <c r="J82" s="102">
        <f t="shared" si="99"/>
        <v>0</v>
      </c>
      <c r="K82" s="99">
        <f t="shared" ref="K82" si="106">H82+I82</f>
        <v>64.8</v>
      </c>
      <c r="L82" s="148">
        <v>95</v>
      </c>
      <c r="M82" s="108">
        <v>0</v>
      </c>
      <c r="N82" s="102">
        <f t="shared" si="101"/>
        <v>0</v>
      </c>
      <c r="O82" s="99">
        <f t="shared" ref="O82" si="107">L82+M82</f>
        <v>95</v>
      </c>
      <c r="P82" s="46"/>
      <c r="Q82" s="7"/>
    </row>
    <row r="83" spans="1:17" x14ac:dyDescent="0.3">
      <c r="A83" s="173"/>
      <c r="B83" s="14">
        <v>0</v>
      </c>
      <c r="C83" s="14">
        <v>67</v>
      </c>
      <c r="D83" s="14">
        <v>2</v>
      </c>
      <c r="E83" s="98" t="str">
        <f t="shared" si="103"/>
        <v>0672</v>
      </c>
      <c r="F83" s="176"/>
      <c r="G83" s="24" t="s">
        <v>104</v>
      </c>
      <c r="H83" s="100">
        <v>78.099999999999994</v>
      </c>
      <c r="I83" s="107">
        <v>0</v>
      </c>
      <c r="J83" s="103">
        <f t="shared" si="99"/>
        <v>0</v>
      </c>
      <c r="K83" s="100">
        <f t="shared" ref="K83" si="108">H83</f>
        <v>78.099999999999994</v>
      </c>
      <c r="L83" s="149">
        <v>48</v>
      </c>
      <c r="M83" s="107">
        <v>0</v>
      </c>
      <c r="N83" s="103">
        <f t="shared" si="101"/>
        <v>0</v>
      </c>
      <c r="O83" s="100">
        <f t="shared" si="105"/>
        <v>48</v>
      </c>
      <c r="P83" s="71"/>
      <c r="Q83" s="7"/>
    </row>
    <row r="84" spans="1:17" x14ac:dyDescent="0.3">
      <c r="A84" s="173"/>
      <c r="B84" s="14">
        <v>0</v>
      </c>
      <c r="C84" s="14">
        <v>68</v>
      </c>
      <c r="D84" s="14">
        <v>1</v>
      </c>
      <c r="E84" s="98" t="str">
        <f t="shared" si="103"/>
        <v>0681</v>
      </c>
      <c r="F84" s="155" t="s">
        <v>149</v>
      </c>
      <c r="G84" s="15" t="s">
        <v>7</v>
      </c>
      <c r="H84" s="99">
        <v>48.8</v>
      </c>
      <c r="I84" s="108">
        <v>0</v>
      </c>
      <c r="J84" s="102">
        <f t="shared" si="99"/>
        <v>0</v>
      </c>
      <c r="K84" s="99">
        <f t="shared" ref="K84" si="109">H84+I84</f>
        <v>48.8</v>
      </c>
      <c r="L84" s="148">
        <v>62</v>
      </c>
      <c r="M84" s="108">
        <v>0</v>
      </c>
      <c r="N84" s="102">
        <f t="shared" si="101"/>
        <v>0</v>
      </c>
      <c r="O84" s="99">
        <f t="shared" ref="O84" si="110">L84+M84</f>
        <v>62</v>
      </c>
      <c r="P84" s="46"/>
      <c r="Q84" s="7"/>
    </row>
    <row r="85" spans="1:17" x14ac:dyDescent="0.3">
      <c r="A85" s="174"/>
      <c r="B85" s="14">
        <v>0</v>
      </c>
      <c r="C85" s="14">
        <v>68</v>
      </c>
      <c r="D85" s="14">
        <v>2</v>
      </c>
      <c r="E85" s="98" t="str">
        <f t="shared" si="103"/>
        <v>0682</v>
      </c>
      <c r="F85" s="176"/>
      <c r="G85" s="24" t="s">
        <v>104</v>
      </c>
      <c r="H85" s="100">
        <v>174</v>
      </c>
      <c r="I85" s="107">
        <v>0</v>
      </c>
      <c r="J85" s="103">
        <f t="shared" si="99"/>
        <v>0</v>
      </c>
      <c r="K85" s="100">
        <f t="shared" ref="K85" si="111">H85</f>
        <v>174</v>
      </c>
      <c r="L85" s="149">
        <v>135</v>
      </c>
      <c r="M85" s="107">
        <v>0</v>
      </c>
      <c r="N85" s="103">
        <f t="shared" si="101"/>
        <v>0</v>
      </c>
      <c r="O85" s="100">
        <f t="shared" si="105"/>
        <v>135</v>
      </c>
      <c r="P85" s="71"/>
      <c r="Q85" s="7"/>
    </row>
    <row r="86" spans="1:17" x14ac:dyDescent="0.3">
      <c r="A86" s="172" t="s">
        <v>150</v>
      </c>
      <c r="B86" s="14">
        <v>0</v>
      </c>
      <c r="C86" s="14">
        <v>27</v>
      </c>
      <c r="D86" s="14">
        <v>1</v>
      </c>
      <c r="E86" s="98" t="str">
        <f t="shared" si="103"/>
        <v>0271</v>
      </c>
      <c r="F86" s="177" t="s">
        <v>151</v>
      </c>
      <c r="G86" s="15" t="s">
        <v>7</v>
      </c>
      <c r="H86" s="99">
        <v>169.7</v>
      </c>
      <c r="I86" s="108">
        <v>0</v>
      </c>
      <c r="J86" s="102">
        <f t="shared" si="99"/>
        <v>0</v>
      </c>
      <c r="K86" s="99">
        <f t="shared" ref="K86" si="112">H86+I86</f>
        <v>169.7</v>
      </c>
      <c r="L86" s="148">
        <v>246</v>
      </c>
      <c r="M86" s="108">
        <v>0</v>
      </c>
      <c r="N86" s="102">
        <f t="shared" si="101"/>
        <v>0</v>
      </c>
      <c r="O86" s="99">
        <f t="shared" ref="O86" si="113">L86+M86</f>
        <v>246</v>
      </c>
      <c r="P86" s="41"/>
      <c r="Q86" s="7"/>
    </row>
    <row r="87" spans="1:17" x14ac:dyDescent="0.3">
      <c r="A87" s="173"/>
      <c r="B87" s="14">
        <v>0</v>
      </c>
      <c r="C87" s="14">
        <v>27</v>
      </c>
      <c r="D87" s="14">
        <v>2</v>
      </c>
      <c r="E87" s="98" t="str">
        <f t="shared" si="103"/>
        <v>0272</v>
      </c>
      <c r="F87" s="176"/>
      <c r="G87" s="24" t="s">
        <v>104</v>
      </c>
      <c r="H87" s="100">
        <v>83.1</v>
      </c>
      <c r="I87" s="107">
        <v>0</v>
      </c>
      <c r="J87" s="103">
        <f t="shared" si="99"/>
        <v>0</v>
      </c>
      <c r="K87" s="100">
        <f t="shared" ref="K87" si="114">H87</f>
        <v>83.1</v>
      </c>
      <c r="L87" s="149">
        <v>77</v>
      </c>
      <c r="M87" s="107">
        <v>0</v>
      </c>
      <c r="N87" s="103">
        <f t="shared" si="101"/>
        <v>0</v>
      </c>
      <c r="O87" s="100">
        <f t="shared" si="105"/>
        <v>77</v>
      </c>
      <c r="P87" s="32"/>
      <c r="Q87" s="7"/>
    </row>
    <row r="88" spans="1:17" x14ac:dyDescent="0.3">
      <c r="A88" s="173"/>
      <c r="B88" s="14">
        <v>0</v>
      </c>
      <c r="C88" s="14">
        <v>28</v>
      </c>
      <c r="D88" s="14">
        <v>1</v>
      </c>
      <c r="E88" s="98" t="str">
        <f t="shared" si="103"/>
        <v>0281</v>
      </c>
      <c r="F88" s="177" t="s">
        <v>152</v>
      </c>
      <c r="G88" s="15" t="s">
        <v>7</v>
      </c>
      <c r="H88" s="99">
        <v>97.3</v>
      </c>
      <c r="I88" s="108">
        <v>0</v>
      </c>
      <c r="J88" s="102">
        <f t="shared" si="99"/>
        <v>0</v>
      </c>
      <c r="K88" s="99">
        <f t="shared" ref="K88" si="115">H88+I88</f>
        <v>97.3</v>
      </c>
      <c r="L88" s="148">
        <v>7</v>
      </c>
      <c r="M88" s="108">
        <v>0</v>
      </c>
      <c r="N88" s="102">
        <f t="shared" si="101"/>
        <v>0</v>
      </c>
      <c r="O88" s="99">
        <f t="shared" ref="O88" si="116">L88+M88</f>
        <v>7</v>
      </c>
      <c r="P88" s="41"/>
      <c r="Q88" s="7"/>
    </row>
    <row r="89" spans="1:17" x14ac:dyDescent="0.3">
      <c r="A89" s="174"/>
      <c r="B89" s="14">
        <v>0</v>
      </c>
      <c r="C89" s="14">
        <v>28</v>
      </c>
      <c r="D89" s="14">
        <v>2</v>
      </c>
      <c r="E89" s="98" t="str">
        <f t="shared" si="103"/>
        <v>0282</v>
      </c>
      <c r="F89" s="176"/>
      <c r="G89" s="24" t="s">
        <v>104</v>
      </c>
      <c r="H89" s="100">
        <v>60.7</v>
      </c>
      <c r="I89" s="107">
        <v>0</v>
      </c>
      <c r="J89" s="103">
        <f t="shared" si="99"/>
        <v>0</v>
      </c>
      <c r="K89" s="100">
        <f t="shared" ref="K89" si="117">H89</f>
        <v>60.7</v>
      </c>
      <c r="L89" s="149">
        <v>4</v>
      </c>
      <c r="M89" s="107">
        <v>0</v>
      </c>
      <c r="N89" s="103">
        <f t="shared" si="101"/>
        <v>0</v>
      </c>
      <c r="O89" s="100">
        <f t="shared" si="105"/>
        <v>4</v>
      </c>
      <c r="P89" s="32"/>
      <c r="Q89" s="7"/>
    </row>
    <row r="90" spans="1:17" x14ac:dyDescent="0.3">
      <c r="A90" s="181" t="s">
        <v>153</v>
      </c>
      <c r="B90" s="182"/>
      <c r="C90" s="182"/>
      <c r="D90" s="182"/>
      <c r="E90" s="182"/>
      <c r="F90" s="182"/>
      <c r="G90" s="182"/>
      <c r="H90" s="101"/>
      <c r="I90" s="72"/>
      <c r="J90" s="104"/>
      <c r="K90" s="105"/>
      <c r="L90" s="150"/>
      <c r="M90" s="72"/>
      <c r="N90" s="104"/>
      <c r="O90" s="105"/>
      <c r="P90" s="74"/>
      <c r="Q90" s="1"/>
    </row>
    <row r="91" spans="1:17" x14ac:dyDescent="0.3">
      <c r="A91" s="197" t="s">
        <v>154</v>
      </c>
      <c r="B91" s="75">
        <v>1</v>
      </c>
      <c r="C91" s="75">
        <v>71</v>
      </c>
      <c r="D91" s="14">
        <v>1</v>
      </c>
      <c r="E91" s="97" t="str">
        <f t="shared" si="103"/>
        <v>1711</v>
      </c>
      <c r="F91" s="209" t="s">
        <v>177</v>
      </c>
      <c r="G91" s="15" t="s">
        <v>7</v>
      </c>
      <c r="H91" s="99">
        <v>12.6</v>
      </c>
      <c r="I91" s="108">
        <v>0</v>
      </c>
      <c r="J91" s="102">
        <f t="shared" ref="J91:J98" si="118">K91/H91-1</f>
        <v>0</v>
      </c>
      <c r="K91" s="99">
        <f t="shared" ref="K91" si="119">H91</f>
        <v>12.6</v>
      </c>
      <c r="L91" s="148">
        <v>26</v>
      </c>
      <c r="M91" s="108">
        <v>0</v>
      </c>
      <c r="N91" s="102">
        <f t="shared" ref="N91:N98" si="120">O91/L91-1</f>
        <v>0</v>
      </c>
      <c r="O91" s="99">
        <f t="shared" si="105"/>
        <v>26</v>
      </c>
      <c r="P91" s="41"/>
      <c r="Q91" s="1"/>
    </row>
    <row r="92" spans="1:17" x14ac:dyDescent="0.3">
      <c r="A92" s="198"/>
      <c r="B92" s="75">
        <v>1</v>
      </c>
      <c r="C92" s="75">
        <v>71</v>
      </c>
      <c r="D92" s="14">
        <v>2</v>
      </c>
      <c r="E92" s="97" t="str">
        <f t="shared" si="103"/>
        <v>1712</v>
      </c>
      <c r="F92" s="176"/>
      <c r="G92" s="24" t="s">
        <v>104</v>
      </c>
      <c r="H92" s="100">
        <v>0</v>
      </c>
      <c r="I92" s="107">
        <v>0</v>
      </c>
      <c r="J92" s="103" t="e">
        <f t="shared" si="118"/>
        <v>#DIV/0!</v>
      </c>
      <c r="K92" s="100">
        <f t="shared" ref="K92" si="121">H92+I92</f>
        <v>0</v>
      </c>
      <c r="L92" s="149">
        <v>0</v>
      </c>
      <c r="M92" s="107">
        <v>0</v>
      </c>
      <c r="N92" s="103" t="e">
        <f t="shared" si="120"/>
        <v>#DIV/0!</v>
      </c>
      <c r="O92" s="100">
        <f t="shared" ref="O92" si="122">L92+M92</f>
        <v>0</v>
      </c>
      <c r="P92" s="32"/>
      <c r="Q92" s="1"/>
    </row>
    <row r="93" spans="1:17" x14ac:dyDescent="0.3">
      <c r="A93" s="198"/>
      <c r="B93" s="75">
        <v>1</v>
      </c>
      <c r="C93" s="75">
        <v>72</v>
      </c>
      <c r="D93" s="14">
        <v>1</v>
      </c>
      <c r="E93" s="97" t="str">
        <f t="shared" si="103"/>
        <v>1721</v>
      </c>
      <c r="F93" s="209" t="s">
        <v>178</v>
      </c>
      <c r="G93" s="15" t="s">
        <v>7</v>
      </c>
      <c r="H93" s="99">
        <v>13.8</v>
      </c>
      <c r="I93" s="108">
        <v>0</v>
      </c>
      <c r="J93" s="102">
        <f t="shared" si="118"/>
        <v>0</v>
      </c>
      <c r="K93" s="99">
        <f t="shared" ref="K93" si="123">H93</f>
        <v>13.8</v>
      </c>
      <c r="L93" s="148">
        <v>19</v>
      </c>
      <c r="M93" s="108">
        <v>0</v>
      </c>
      <c r="N93" s="102">
        <f t="shared" si="120"/>
        <v>0</v>
      </c>
      <c r="O93" s="99">
        <f t="shared" si="105"/>
        <v>19</v>
      </c>
      <c r="P93" s="46"/>
      <c r="Q93" s="1"/>
    </row>
    <row r="94" spans="1:17" x14ac:dyDescent="0.3">
      <c r="A94" s="198"/>
      <c r="B94" s="75">
        <v>1</v>
      </c>
      <c r="C94" s="75">
        <v>72</v>
      </c>
      <c r="D94" s="14">
        <v>2</v>
      </c>
      <c r="E94" s="97" t="str">
        <f t="shared" si="103"/>
        <v>1722</v>
      </c>
      <c r="F94" s="176"/>
      <c r="G94" s="24" t="s">
        <v>104</v>
      </c>
      <c r="H94" s="100">
        <v>0</v>
      </c>
      <c r="I94" s="107">
        <v>0</v>
      </c>
      <c r="J94" s="103" t="e">
        <f t="shared" si="118"/>
        <v>#DIV/0!</v>
      </c>
      <c r="K94" s="100">
        <f t="shared" ref="K94" si="124">H94+I94</f>
        <v>0</v>
      </c>
      <c r="L94" s="149">
        <v>0</v>
      </c>
      <c r="M94" s="107">
        <v>0</v>
      </c>
      <c r="N94" s="103" t="e">
        <f t="shared" si="120"/>
        <v>#DIV/0!</v>
      </c>
      <c r="O94" s="100">
        <f t="shared" ref="O94" si="125">L94+M94</f>
        <v>0</v>
      </c>
      <c r="P94" s="47"/>
      <c r="Q94" s="1"/>
    </row>
    <row r="95" spans="1:17" x14ac:dyDescent="0.3">
      <c r="A95" s="198"/>
      <c r="B95" s="75">
        <v>1</v>
      </c>
      <c r="C95" s="75">
        <v>52</v>
      </c>
      <c r="D95" s="14">
        <v>1</v>
      </c>
      <c r="E95" s="97" t="str">
        <f t="shared" si="103"/>
        <v>1521</v>
      </c>
      <c r="F95" s="177" t="s">
        <v>134</v>
      </c>
      <c r="G95" s="15" t="s">
        <v>7</v>
      </c>
      <c r="H95" s="99">
        <v>34.4</v>
      </c>
      <c r="I95" s="108">
        <v>0</v>
      </c>
      <c r="J95" s="102">
        <f t="shared" si="118"/>
        <v>0</v>
      </c>
      <c r="K95" s="99">
        <f t="shared" ref="K95" si="126">H95</f>
        <v>34.4</v>
      </c>
      <c r="L95" s="148">
        <v>27</v>
      </c>
      <c r="M95" s="108">
        <v>0</v>
      </c>
      <c r="N95" s="102">
        <f t="shared" si="120"/>
        <v>0</v>
      </c>
      <c r="O95" s="99">
        <f t="shared" si="105"/>
        <v>27</v>
      </c>
      <c r="P95" s="46"/>
      <c r="Q95" s="1"/>
    </row>
    <row r="96" spans="1:17" x14ac:dyDescent="0.3">
      <c r="A96" s="198"/>
      <c r="B96" s="75">
        <v>1</v>
      </c>
      <c r="C96" s="75">
        <v>52</v>
      </c>
      <c r="D96" s="14">
        <v>2</v>
      </c>
      <c r="E96" s="97" t="str">
        <f t="shared" si="103"/>
        <v>1522</v>
      </c>
      <c r="F96" s="189"/>
      <c r="G96" s="24" t="s">
        <v>104</v>
      </c>
      <c r="H96" s="100">
        <v>13.8</v>
      </c>
      <c r="I96" s="107">
        <v>0</v>
      </c>
      <c r="J96" s="103">
        <f t="shared" si="118"/>
        <v>0</v>
      </c>
      <c r="K96" s="100">
        <f t="shared" ref="K96" si="127">H96+I96</f>
        <v>13.8</v>
      </c>
      <c r="L96" s="149">
        <v>4</v>
      </c>
      <c r="M96" s="107">
        <v>0</v>
      </c>
      <c r="N96" s="103">
        <f t="shared" si="120"/>
        <v>0</v>
      </c>
      <c r="O96" s="100">
        <f t="shared" ref="O96" si="128">L96+M96</f>
        <v>4</v>
      </c>
      <c r="P96" s="47"/>
      <c r="Q96" s="1"/>
    </row>
    <row r="97" spans="1:17" x14ac:dyDescent="0.3">
      <c r="A97" s="198"/>
      <c r="B97" s="75">
        <v>1</v>
      </c>
      <c r="C97" s="75">
        <v>53</v>
      </c>
      <c r="D97" s="14">
        <v>1</v>
      </c>
      <c r="E97" s="97" t="str">
        <f t="shared" si="103"/>
        <v>1531</v>
      </c>
      <c r="F97" s="177" t="s">
        <v>135</v>
      </c>
      <c r="G97" s="15" t="s">
        <v>7</v>
      </c>
      <c r="H97" s="99">
        <v>38.700000000000003</v>
      </c>
      <c r="I97" s="108">
        <v>0</v>
      </c>
      <c r="J97" s="102">
        <f t="shared" si="118"/>
        <v>0</v>
      </c>
      <c r="K97" s="99">
        <f t="shared" ref="K97" si="129">H97</f>
        <v>38.700000000000003</v>
      </c>
      <c r="L97" s="148">
        <v>52</v>
      </c>
      <c r="M97" s="108">
        <v>0</v>
      </c>
      <c r="N97" s="102">
        <f t="shared" si="120"/>
        <v>0</v>
      </c>
      <c r="O97" s="99">
        <f t="shared" si="105"/>
        <v>52</v>
      </c>
      <c r="P97" s="46"/>
      <c r="Q97" s="1"/>
    </row>
    <row r="98" spans="1:17" x14ac:dyDescent="0.3">
      <c r="A98" s="199"/>
      <c r="B98" s="75">
        <v>1</v>
      </c>
      <c r="C98" s="75">
        <v>53</v>
      </c>
      <c r="D98" s="14">
        <v>2</v>
      </c>
      <c r="E98" s="97" t="str">
        <f t="shared" si="103"/>
        <v>1532</v>
      </c>
      <c r="F98" s="201"/>
      <c r="G98" s="24" t="s">
        <v>104</v>
      </c>
      <c r="H98" s="100">
        <v>4.5</v>
      </c>
      <c r="I98" s="107">
        <v>0</v>
      </c>
      <c r="J98" s="103">
        <f t="shared" si="118"/>
        <v>0</v>
      </c>
      <c r="K98" s="100">
        <f t="shared" ref="K98" si="130">H98+I98</f>
        <v>4.5</v>
      </c>
      <c r="L98" s="149">
        <v>2</v>
      </c>
      <c r="M98" s="107">
        <v>0</v>
      </c>
      <c r="N98" s="103">
        <f t="shared" si="120"/>
        <v>0</v>
      </c>
      <c r="O98" s="100">
        <f t="shared" ref="O98" si="131">L98+M98</f>
        <v>2</v>
      </c>
      <c r="P98" s="47"/>
      <c r="Q98" s="1"/>
    </row>
    <row r="99" spans="1:17" x14ac:dyDescent="0.3">
      <c r="A99" s="181" t="s">
        <v>157</v>
      </c>
      <c r="B99" s="182"/>
      <c r="C99" s="182"/>
      <c r="D99" s="182"/>
      <c r="E99" s="202"/>
      <c r="F99" s="202"/>
      <c r="G99" s="182"/>
      <c r="H99" s="101"/>
      <c r="I99" s="72"/>
      <c r="J99" s="104"/>
      <c r="K99" s="105"/>
      <c r="L99" s="150"/>
      <c r="M99" s="72"/>
      <c r="N99" s="104"/>
      <c r="O99" s="105"/>
      <c r="P99" s="76"/>
      <c r="Q99" s="1"/>
    </row>
    <row r="100" spans="1:17" x14ac:dyDescent="0.3">
      <c r="A100" s="172" t="s">
        <v>158</v>
      </c>
      <c r="B100" s="14">
        <v>2</v>
      </c>
      <c r="C100" s="14">
        <v>52</v>
      </c>
      <c r="D100" s="14">
        <v>1</v>
      </c>
      <c r="E100" s="98" t="str">
        <f t="shared" ref="E100:E105" si="132">_xlfn.CONCAT(B100,C100,D100)</f>
        <v>2521</v>
      </c>
      <c r="F100" s="177" t="s">
        <v>134</v>
      </c>
      <c r="G100" s="15" t="s">
        <v>7</v>
      </c>
      <c r="H100" s="99">
        <v>14.1</v>
      </c>
      <c r="I100" s="108">
        <v>0</v>
      </c>
      <c r="J100" s="102">
        <f t="shared" ref="J100:J105" si="133">K100/H100-1</f>
        <v>0</v>
      </c>
      <c r="K100" s="99">
        <f t="shared" ref="K100" si="134">H100+I100</f>
        <v>14.1</v>
      </c>
      <c r="L100" s="148">
        <v>37</v>
      </c>
      <c r="M100" s="108">
        <v>0</v>
      </c>
      <c r="N100" s="102">
        <f t="shared" ref="N100:N105" si="135">O100/L100-1</f>
        <v>0</v>
      </c>
      <c r="O100" s="99">
        <f t="shared" ref="O100" si="136">L100+M100</f>
        <v>37</v>
      </c>
      <c r="P100" s="41"/>
      <c r="Q100" s="1"/>
    </row>
    <row r="101" spans="1:17" x14ac:dyDescent="0.3">
      <c r="A101" s="173"/>
      <c r="B101" s="14">
        <v>2</v>
      </c>
      <c r="C101" s="14">
        <v>52</v>
      </c>
      <c r="D101" s="14">
        <v>2</v>
      </c>
      <c r="E101" s="98" t="str">
        <f t="shared" si="132"/>
        <v>2522</v>
      </c>
      <c r="F101" s="176"/>
      <c r="G101" s="24" t="s">
        <v>104</v>
      </c>
      <c r="H101" s="100">
        <v>0</v>
      </c>
      <c r="I101" s="107">
        <v>0</v>
      </c>
      <c r="J101" s="103" t="e">
        <f t="shared" si="133"/>
        <v>#DIV/0!</v>
      </c>
      <c r="K101" s="100">
        <f t="shared" ref="K101" si="137">H101</f>
        <v>0</v>
      </c>
      <c r="L101" s="149">
        <v>2</v>
      </c>
      <c r="M101" s="107">
        <v>0</v>
      </c>
      <c r="N101" s="103">
        <f t="shared" si="135"/>
        <v>0</v>
      </c>
      <c r="O101" s="100">
        <f t="shared" si="105"/>
        <v>2</v>
      </c>
      <c r="P101" s="32"/>
      <c r="Q101" s="1"/>
    </row>
    <row r="102" spans="1:17" x14ac:dyDescent="0.3">
      <c r="A102" s="173"/>
      <c r="B102" s="14">
        <v>2</v>
      </c>
      <c r="C102" s="14">
        <v>53</v>
      </c>
      <c r="D102" s="14">
        <v>1</v>
      </c>
      <c r="E102" s="98" t="str">
        <f t="shared" si="132"/>
        <v>2531</v>
      </c>
      <c r="F102" s="177" t="s">
        <v>135</v>
      </c>
      <c r="G102" s="15" t="s">
        <v>7</v>
      </c>
      <c r="H102" s="99">
        <v>24.1</v>
      </c>
      <c r="I102" s="108">
        <v>0</v>
      </c>
      <c r="J102" s="102">
        <f t="shared" si="133"/>
        <v>0</v>
      </c>
      <c r="K102" s="99">
        <f t="shared" ref="K102" si="138">H102+I102</f>
        <v>24.1</v>
      </c>
      <c r="L102" s="148">
        <v>25</v>
      </c>
      <c r="M102" s="108">
        <v>0</v>
      </c>
      <c r="N102" s="102">
        <f t="shared" si="135"/>
        <v>0</v>
      </c>
      <c r="O102" s="99">
        <f t="shared" ref="O102" si="139">L102+M102</f>
        <v>25</v>
      </c>
      <c r="P102" s="41"/>
      <c r="Q102" s="1"/>
    </row>
    <row r="103" spans="1:17" x14ac:dyDescent="0.3">
      <c r="A103" s="173"/>
      <c r="B103" s="14">
        <v>2</v>
      </c>
      <c r="C103" s="14">
        <v>53</v>
      </c>
      <c r="D103" s="14">
        <v>2</v>
      </c>
      <c r="E103" s="98" t="str">
        <f t="shared" si="132"/>
        <v>2532</v>
      </c>
      <c r="F103" s="176"/>
      <c r="G103" s="24" t="s">
        <v>104</v>
      </c>
      <c r="H103" s="100">
        <v>0</v>
      </c>
      <c r="I103" s="107">
        <v>0</v>
      </c>
      <c r="J103" s="103" t="e">
        <f t="shared" si="133"/>
        <v>#DIV/0!</v>
      </c>
      <c r="K103" s="100">
        <f t="shared" ref="K103" si="140">H103</f>
        <v>0</v>
      </c>
      <c r="L103" s="149">
        <v>0</v>
      </c>
      <c r="M103" s="107">
        <v>0</v>
      </c>
      <c r="N103" s="103" t="e">
        <f t="shared" si="135"/>
        <v>#DIV/0!</v>
      </c>
      <c r="O103" s="100">
        <f t="shared" si="105"/>
        <v>0</v>
      </c>
      <c r="P103" s="32"/>
      <c r="Q103" s="1"/>
    </row>
    <row r="104" spans="1:17" x14ac:dyDescent="0.3">
      <c r="A104" s="173"/>
      <c r="B104" s="14">
        <v>2</v>
      </c>
      <c r="C104" s="68">
        <v>54</v>
      </c>
      <c r="D104" s="14">
        <v>1</v>
      </c>
      <c r="E104" s="98" t="str">
        <f t="shared" si="132"/>
        <v>2541</v>
      </c>
      <c r="F104" s="188" t="s">
        <v>159</v>
      </c>
      <c r="G104" s="15" t="s">
        <v>7</v>
      </c>
      <c r="H104" s="99">
        <v>26</v>
      </c>
      <c r="I104" s="108">
        <v>0</v>
      </c>
      <c r="J104" s="102">
        <f t="shared" si="133"/>
        <v>0</v>
      </c>
      <c r="K104" s="99">
        <f t="shared" ref="K104" si="141">H104+I104</f>
        <v>26</v>
      </c>
      <c r="L104" s="148">
        <v>33</v>
      </c>
      <c r="M104" s="108">
        <v>0</v>
      </c>
      <c r="N104" s="102">
        <f t="shared" si="135"/>
        <v>0</v>
      </c>
      <c r="O104" s="99">
        <f t="shared" ref="O104" si="142">L104+M104</f>
        <v>33</v>
      </c>
      <c r="P104" s="41"/>
      <c r="Q104" s="1"/>
    </row>
    <row r="105" spans="1:17" ht="15" thickBot="1" x14ac:dyDescent="0.35">
      <c r="A105" s="203"/>
      <c r="B105" s="77">
        <v>2</v>
      </c>
      <c r="C105" s="78">
        <v>54</v>
      </c>
      <c r="D105" s="77">
        <v>2</v>
      </c>
      <c r="E105" s="98" t="str">
        <f t="shared" si="132"/>
        <v>2542</v>
      </c>
      <c r="F105" s="204"/>
      <c r="G105" s="79" t="s">
        <v>104</v>
      </c>
      <c r="H105" s="100">
        <v>19.3</v>
      </c>
      <c r="I105" s="107">
        <v>0</v>
      </c>
      <c r="J105" s="103">
        <f t="shared" si="133"/>
        <v>0</v>
      </c>
      <c r="K105" s="100">
        <f t="shared" ref="K105" si="143">H105</f>
        <v>19.3</v>
      </c>
      <c r="L105" s="149">
        <v>21</v>
      </c>
      <c r="M105" s="107">
        <v>0</v>
      </c>
      <c r="N105" s="103">
        <f t="shared" si="135"/>
        <v>0</v>
      </c>
      <c r="O105" s="100">
        <f t="shared" si="105"/>
        <v>21</v>
      </c>
      <c r="P105" s="32"/>
      <c r="Q105" s="1"/>
    </row>
    <row r="106" spans="1:17" ht="73.5" customHeight="1" x14ac:dyDescent="0.3">
      <c r="A106" s="193" t="e">
        <f t="shared" ref="A106" si="144">_xlfn.CONCAT(#REF!,#REF!,#REF!)</f>
        <v>#REF!</v>
      </c>
      <c r="B106" s="193" t="e">
        <f t="shared" ref="B106" si="145">_xlfn.CONCAT(#REF!,#REF!,A106)</f>
        <v>#REF!</v>
      </c>
      <c r="C106" s="193" t="e">
        <f t="shared" ref="C106:G106" si="146">_xlfn.CONCAT(#REF!,A106,B106)</f>
        <v>#REF!</v>
      </c>
      <c r="D106" s="193" t="e">
        <f t="shared" si="146"/>
        <v>#REF!</v>
      </c>
      <c r="E106" s="193" t="e">
        <f t="shared" si="146"/>
        <v>#REF!</v>
      </c>
      <c r="F106" s="193" t="e">
        <f t="shared" si="146"/>
        <v>#REF!</v>
      </c>
      <c r="G106" s="193" t="e">
        <f t="shared" si="146"/>
        <v>#REF!</v>
      </c>
      <c r="H106" s="193"/>
      <c r="I106" s="193"/>
      <c r="J106" s="193"/>
      <c r="K106" s="193"/>
      <c r="L106" s="193" t="e">
        <f>_xlfn.CONCAT(#REF!,#REF!,#REF!)</f>
        <v>#REF!</v>
      </c>
      <c r="M106" s="193"/>
      <c r="N106" s="193"/>
      <c r="O106" s="193" t="e">
        <f>_xlfn.CONCAT(#REF!,L106,#REF!)</f>
        <v>#REF!</v>
      </c>
      <c r="P106" s="193" t="e">
        <f>_xlfn.CONCAT(#REF!,#REF!,O106)</f>
        <v>#REF!</v>
      </c>
      <c r="Q106" s="1"/>
    </row>
    <row r="107" spans="1:17" ht="35.25" customHeight="1" x14ac:dyDescent="0.3">
      <c r="A107" s="194"/>
      <c r="B107" s="194"/>
      <c r="C107" s="194"/>
      <c r="D107" s="194"/>
      <c r="E107" s="194"/>
      <c r="F107" s="194"/>
      <c r="G107" s="194"/>
      <c r="H107" s="194"/>
      <c r="I107" s="194"/>
      <c r="J107" s="194"/>
      <c r="K107" s="194"/>
      <c r="L107" s="194"/>
      <c r="M107" s="194"/>
      <c r="N107" s="194"/>
      <c r="O107" s="194"/>
      <c r="P107" s="194"/>
      <c r="Q107" s="1"/>
    </row>
    <row r="108" spans="1:17" x14ac:dyDescent="0.3">
      <c r="H108" s="86"/>
      <c r="I108" s="86"/>
      <c r="J108" s="86"/>
      <c r="K108" s="86"/>
      <c r="L108" s="86"/>
      <c r="M108" s="86"/>
      <c r="N108" s="86"/>
      <c r="O108" s="86"/>
      <c r="P108" s="87"/>
      <c r="Q108" s="1"/>
    </row>
    <row r="109" spans="1:17" x14ac:dyDescent="0.3">
      <c r="A109" s="195"/>
      <c r="B109" s="195"/>
      <c r="C109" s="195"/>
      <c r="D109" s="195"/>
      <c r="E109" s="195"/>
      <c r="F109" s="195"/>
      <c r="G109" s="195"/>
      <c r="H109" s="89"/>
      <c r="I109" s="89"/>
      <c r="J109" s="89"/>
      <c r="K109" s="89"/>
      <c r="L109" s="89"/>
      <c r="M109" s="89"/>
      <c r="N109" s="89"/>
      <c r="O109" s="89"/>
      <c r="P109" s="87"/>
      <c r="Q109" s="1"/>
    </row>
    <row r="110" spans="1:17" x14ac:dyDescent="0.3">
      <c r="A110" s="196"/>
      <c r="B110" s="196"/>
      <c r="C110" s="196"/>
      <c r="D110" s="196"/>
      <c r="E110" s="196"/>
      <c r="F110" s="196"/>
      <c r="G110" s="196"/>
      <c r="H110" s="89"/>
      <c r="I110" s="89"/>
      <c r="J110" s="89"/>
      <c r="K110" s="89"/>
      <c r="L110" s="89"/>
      <c r="M110" s="89"/>
      <c r="N110" s="89"/>
      <c r="O110" s="89"/>
      <c r="P110" s="87"/>
      <c r="Q110" s="1"/>
    </row>
    <row r="111" spans="1:17" x14ac:dyDescent="0.3">
      <c r="A111" s="194"/>
      <c r="B111" s="194"/>
      <c r="C111" s="194"/>
      <c r="D111" s="194"/>
      <c r="E111" s="194"/>
      <c r="F111" s="194"/>
      <c r="G111" s="194"/>
      <c r="H111" s="3"/>
      <c r="I111" s="3"/>
      <c r="J111" s="3"/>
      <c r="K111" s="3"/>
      <c r="L111" s="3"/>
      <c r="M111" s="3"/>
      <c r="N111" s="3"/>
      <c r="O111" s="3"/>
      <c r="P111" s="87"/>
      <c r="Q111" s="1"/>
    </row>
    <row r="112" spans="1:17" x14ac:dyDescent="0.3">
      <c r="A112" s="1"/>
      <c r="B112" s="1"/>
      <c r="C112" s="1"/>
      <c r="D112" s="1"/>
      <c r="E112" s="1"/>
      <c r="F112" s="65"/>
      <c r="G112" s="93"/>
      <c r="H112" s="3"/>
      <c r="I112" s="3"/>
      <c r="J112" s="3"/>
      <c r="K112" s="3"/>
      <c r="L112" s="3"/>
      <c r="M112" s="3"/>
      <c r="N112" s="3"/>
      <c r="O112" s="3"/>
      <c r="P112" s="87"/>
      <c r="Q112" s="1"/>
    </row>
    <row r="113" spans="1:17" x14ac:dyDescent="0.3">
      <c r="A113" s="1"/>
      <c r="B113" s="1"/>
      <c r="C113" s="1"/>
      <c r="D113" s="1"/>
      <c r="E113" s="1"/>
      <c r="F113" s="65"/>
      <c r="G113" s="93"/>
      <c r="H113" s="3"/>
      <c r="I113" s="3"/>
      <c r="J113" s="3"/>
      <c r="K113" s="3"/>
      <c r="L113" s="3"/>
      <c r="M113" s="3"/>
      <c r="N113" s="3"/>
      <c r="O113" s="3"/>
      <c r="P113" s="87"/>
      <c r="Q113" s="1"/>
    </row>
    <row r="114" spans="1:17" x14ac:dyDescent="0.3">
      <c r="A114" s="1"/>
      <c r="B114" s="1"/>
      <c r="C114" s="1"/>
      <c r="D114" s="1"/>
      <c r="E114" s="1"/>
      <c r="F114" s="65"/>
      <c r="G114" s="93"/>
      <c r="H114" s="3"/>
      <c r="I114" s="3"/>
      <c r="J114" s="3"/>
      <c r="K114" s="3"/>
      <c r="L114" s="3"/>
      <c r="M114" s="3"/>
      <c r="N114" s="3"/>
      <c r="O114" s="3"/>
      <c r="P114" s="87"/>
      <c r="Q114" s="1"/>
    </row>
    <row r="115" spans="1:17" x14ac:dyDescent="0.3">
      <c r="A115" s="1"/>
      <c r="B115" s="1"/>
      <c r="C115" s="1"/>
      <c r="D115" s="1"/>
      <c r="E115" s="1"/>
      <c r="F115" s="65"/>
      <c r="G115" s="93"/>
      <c r="H115" s="3"/>
      <c r="I115" s="3"/>
      <c r="J115" s="3"/>
      <c r="K115" s="3"/>
      <c r="L115" s="3"/>
      <c r="M115" s="3"/>
      <c r="N115" s="3"/>
      <c r="O115" s="3"/>
      <c r="P115" s="87"/>
      <c r="Q115" s="1"/>
    </row>
    <row r="116" spans="1:17" x14ac:dyDescent="0.3">
      <c r="A116" s="1"/>
      <c r="B116" s="1"/>
      <c r="C116" s="1"/>
      <c r="D116" s="1"/>
      <c r="E116" s="1"/>
      <c r="F116" s="65"/>
      <c r="G116" s="93"/>
      <c r="H116" s="3"/>
      <c r="I116" s="3"/>
      <c r="J116" s="3"/>
      <c r="K116" s="3"/>
      <c r="L116" s="3"/>
      <c r="M116" s="3"/>
      <c r="N116" s="3"/>
      <c r="O116" s="3"/>
      <c r="P116" s="87"/>
      <c r="Q116" s="1"/>
    </row>
    <row r="117" spans="1:17" x14ac:dyDescent="0.3">
      <c r="A117" s="1"/>
      <c r="B117" s="1"/>
      <c r="C117" s="1"/>
      <c r="D117" s="1"/>
      <c r="E117" s="1"/>
      <c r="F117" s="65"/>
      <c r="G117" s="93"/>
      <c r="H117" s="3"/>
      <c r="I117" s="3"/>
      <c r="J117" s="3"/>
      <c r="K117" s="3"/>
      <c r="L117" s="3"/>
      <c r="M117" s="3"/>
      <c r="N117" s="3"/>
      <c r="O117" s="3"/>
      <c r="P117" s="87"/>
      <c r="Q117" s="1"/>
    </row>
    <row r="118" spans="1:17" x14ac:dyDescent="0.3">
      <c r="A118" s="1"/>
      <c r="B118" s="1"/>
      <c r="C118" s="1"/>
      <c r="D118" s="1"/>
      <c r="E118" s="1"/>
      <c r="F118" s="65"/>
      <c r="G118" s="93"/>
      <c r="H118" s="3"/>
      <c r="I118" s="3"/>
      <c r="J118" s="3"/>
      <c r="K118" s="3"/>
      <c r="L118" s="3"/>
      <c r="M118" s="3"/>
      <c r="N118" s="3"/>
      <c r="O118" s="3"/>
      <c r="P118" s="87"/>
      <c r="Q118" s="1"/>
    </row>
    <row r="119" spans="1:17" x14ac:dyDescent="0.3">
      <c r="A119" s="1"/>
      <c r="B119" s="1"/>
      <c r="C119" s="1"/>
      <c r="D119" s="1"/>
      <c r="E119" s="1"/>
      <c r="F119" s="65"/>
      <c r="G119" s="93"/>
      <c r="H119" s="3"/>
      <c r="I119" s="3"/>
      <c r="J119" s="3"/>
      <c r="K119" s="3"/>
      <c r="L119" s="3"/>
      <c r="M119" s="3"/>
      <c r="N119" s="3"/>
      <c r="O119" s="3"/>
      <c r="P119" s="87"/>
      <c r="Q119" s="1"/>
    </row>
    <row r="120" spans="1:17" x14ac:dyDescent="0.3">
      <c r="A120" s="1"/>
      <c r="B120" s="1"/>
      <c r="C120" s="1"/>
      <c r="D120" s="1"/>
      <c r="E120" s="1"/>
      <c r="F120" s="65"/>
      <c r="G120" s="93"/>
      <c r="H120" s="3"/>
      <c r="I120" s="3"/>
      <c r="J120" s="3"/>
      <c r="K120" s="3"/>
      <c r="L120" s="3"/>
      <c r="M120" s="3"/>
      <c r="N120" s="3"/>
      <c r="O120" s="3"/>
      <c r="P120" s="87"/>
      <c r="Q120" s="1"/>
    </row>
    <row r="121" spans="1:17" x14ac:dyDescent="0.3">
      <c r="A121" s="1"/>
      <c r="B121" s="1"/>
      <c r="C121" s="1"/>
      <c r="D121" s="1"/>
      <c r="E121" s="1"/>
      <c r="F121" s="65"/>
      <c r="G121" s="93"/>
      <c r="H121" s="3"/>
      <c r="I121" s="3"/>
      <c r="J121" s="3"/>
      <c r="K121" s="3"/>
      <c r="L121" s="3"/>
      <c r="M121" s="3"/>
      <c r="N121" s="3"/>
      <c r="O121" s="3"/>
      <c r="P121" s="87"/>
      <c r="Q121" s="1"/>
    </row>
    <row r="122" spans="1:17" x14ac:dyDescent="0.3">
      <c r="A122" s="1"/>
      <c r="B122" s="1"/>
      <c r="C122" s="1"/>
      <c r="D122" s="1"/>
      <c r="E122" s="1"/>
      <c r="F122" s="65"/>
      <c r="G122" s="93"/>
      <c r="H122" s="3"/>
      <c r="I122" s="3"/>
      <c r="J122" s="3"/>
      <c r="K122" s="3"/>
      <c r="L122" s="3"/>
      <c r="M122" s="3"/>
      <c r="N122" s="3"/>
      <c r="O122" s="3"/>
      <c r="P122" s="87"/>
      <c r="Q122" s="1"/>
    </row>
    <row r="123" spans="1:17" x14ac:dyDescent="0.3">
      <c r="A123" s="1"/>
      <c r="B123" s="1"/>
      <c r="C123" s="1"/>
      <c r="D123" s="1"/>
      <c r="E123" s="1"/>
      <c r="F123" s="65"/>
      <c r="G123" s="93"/>
      <c r="H123" s="3"/>
      <c r="I123" s="3"/>
      <c r="J123" s="3"/>
      <c r="K123" s="3"/>
      <c r="L123" s="3"/>
      <c r="M123" s="3"/>
      <c r="N123" s="3"/>
      <c r="O123" s="3"/>
      <c r="P123" s="87"/>
      <c r="Q123" s="1"/>
    </row>
    <row r="124" spans="1:17" x14ac:dyDescent="0.3">
      <c r="A124" s="1"/>
      <c r="B124" s="1"/>
      <c r="C124" s="1"/>
      <c r="D124" s="1"/>
      <c r="E124" s="1"/>
      <c r="F124" s="65"/>
      <c r="G124" s="93"/>
      <c r="H124" s="3"/>
      <c r="I124" s="3"/>
      <c r="J124" s="3"/>
      <c r="K124" s="3"/>
      <c r="L124" s="3"/>
      <c r="M124" s="3"/>
      <c r="N124" s="3"/>
      <c r="O124" s="3"/>
      <c r="P124" s="87"/>
      <c r="Q124" s="1"/>
    </row>
    <row r="125" spans="1:17" x14ac:dyDescent="0.3">
      <c r="A125" s="1"/>
      <c r="B125" s="1"/>
      <c r="C125" s="1"/>
      <c r="D125" s="1"/>
      <c r="E125" s="1"/>
      <c r="F125" s="65"/>
      <c r="G125" s="93"/>
      <c r="H125" s="3"/>
      <c r="I125" s="3"/>
      <c r="J125" s="3"/>
      <c r="K125" s="3"/>
      <c r="L125" s="3"/>
      <c r="M125" s="3"/>
      <c r="N125" s="3"/>
      <c r="O125" s="3"/>
      <c r="P125" s="87"/>
      <c r="Q125" s="1"/>
    </row>
    <row r="126" spans="1:17" x14ac:dyDescent="0.3">
      <c r="A126" s="1"/>
      <c r="B126" s="1"/>
      <c r="C126" s="1"/>
      <c r="D126" s="1"/>
      <c r="E126" s="1"/>
      <c r="F126" s="65"/>
      <c r="G126" s="93"/>
      <c r="H126" s="3"/>
      <c r="I126" s="3"/>
      <c r="J126" s="3"/>
      <c r="K126" s="3"/>
      <c r="L126" s="3"/>
      <c r="M126" s="3"/>
      <c r="N126" s="3"/>
      <c r="O126" s="3"/>
      <c r="P126" s="87"/>
      <c r="Q126" s="1"/>
    </row>
    <row r="127" spans="1:17" x14ac:dyDescent="0.3">
      <c r="A127" s="1"/>
      <c r="B127" s="1"/>
      <c r="C127" s="1"/>
      <c r="D127" s="1"/>
      <c r="E127" s="1"/>
      <c r="F127" s="65"/>
      <c r="G127" s="93"/>
      <c r="H127" s="3"/>
      <c r="I127" s="3"/>
      <c r="J127" s="3"/>
      <c r="K127" s="3"/>
      <c r="L127" s="3"/>
      <c r="M127" s="3"/>
      <c r="N127" s="3"/>
      <c r="O127" s="3"/>
      <c r="P127" s="87"/>
      <c r="Q127" s="1"/>
    </row>
    <row r="128" spans="1:17" x14ac:dyDescent="0.3">
      <c r="A128" s="1"/>
      <c r="B128" s="1"/>
      <c r="C128" s="1"/>
      <c r="D128" s="1"/>
      <c r="E128" s="1"/>
      <c r="F128" s="65"/>
      <c r="G128" s="93"/>
      <c r="H128" s="3"/>
      <c r="I128" s="3"/>
      <c r="J128" s="3"/>
      <c r="K128" s="3"/>
      <c r="L128" s="3"/>
      <c r="M128" s="3"/>
      <c r="N128" s="3"/>
      <c r="O128" s="3"/>
      <c r="P128" s="87"/>
      <c r="Q128" s="1"/>
    </row>
    <row r="129" spans="1:17" x14ac:dyDescent="0.3">
      <c r="A129" s="1"/>
      <c r="B129" s="1"/>
      <c r="C129" s="1"/>
      <c r="D129" s="1"/>
      <c r="E129" s="1"/>
      <c r="F129" s="65"/>
      <c r="G129" s="93"/>
      <c r="H129" s="3"/>
      <c r="I129" s="3"/>
      <c r="J129" s="3"/>
      <c r="K129" s="3"/>
      <c r="L129" s="3"/>
      <c r="M129" s="3"/>
      <c r="N129" s="3"/>
      <c r="O129" s="3"/>
      <c r="P129" s="87"/>
      <c r="Q129" s="1"/>
    </row>
    <row r="130" spans="1:17" x14ac:dyDescent="0.3">
      <c r="A130" s="1"/>
      <c r="B130" s="1"/>
      <c r="C130" s="1"/>
      <c r="D130" s="1"/>
      <c r="E130" s="1"/>
      <c r="F130" s="65"/>
      <c r="G130" s="93"/>
      <c r="H130" s="3"/>
      <c r="I130" s="3"/>
      <c r="J130" s="3"/>
      <c r="K130" s="3"/>
      <c r="L130" s="3"/>
      <c r="M130" s="3"/>
      <c r="N130" s="3"/>
      <c r="O130" s="3"/>
      <c r="P130" s="87"/>
      <c r="Q130" s="1"/>
    </row>
    <row r="131" spans="1:17" x14ac:dyDescent="0.3">
      <c r="A131" s="1"/>
      <c r="B131" s="1"/>
      <c r="C131" s="1"/>
      <c r="D131" s="1"/>
      <c r="E131" s="1"/>
      <c r="F131" s="65"/>
      <c r="G131" s="93"/>
      <c r="H131" s="3"/>
      <c r="I131" s="3"/>
      <c r="J131" s="3"/>
      <c r="K131" s="3"/>
      <c r="L131" s="3"/>
      <c r="M131" s="3"/>
      <c r="N131" s="3"/>
      <c r="O131" s="3"/>
      <c r="P131" s="87"/>
      <c r="Q131" s="1"/>
    </row>
    <row r="132" spans="1:17" x14ac:dyDescent="0.3">
      <c r="A132" s="1"/>
      <c r="B132" s="1"/>
      <c r="C132" s="1"/>
      <c r="D132" s="1"/>
      <c r="E132" s="1"/>
      <c r="F132" s="65"/>
      <c r="G132" s="93"/>
      <c r="H132" s="3"/>
      <c r="I132" s="3"/>
      <c r="J132" s="3"/>
      <c r="K132" s="3"/>
      <c r="L132" s="3"/>
      <c r="M132" s="3"/>
      <c r="N132" s="3"/>
      <c r="O132" s="3"/>
      <c r="P132" s="87"/>
      <c r="Q132" s="1"/>
    </row>
    <row r="133" spans="1:17" x14ac:dyDescent="0.3">
      <c r="A133" s="1"/>
      <c r="B133" s="1"/>
      <c r="C133" s="1"/>
      <c r="D133" s="1"/>
      <c r="E133" s="1"/>
      <c r="F133" s="65"/>
      <c r="G133" s="93"/>
      <c r="H133" s="3"/>
      <c r="I133" s="3"/>
      <c r="J133" s="3"/>
      <c r="K133" s="3"/>
      <c r="L133" s="3"/>
      <c r="M133" s="3"/>
      <c r="N133" s="3"/>
      <c r="O133" s="3"/>
      <c r="P133" s="87"/>
      <c r="Q133" s="1"/>
    </row>
    <row r="134" spans="1:17" x14ac:dyDescent="0.3">
      <c r="A134" s="1"/>
      <c r="B134" s="1"/>
      <c r="C134" s="1"/>
      <c r="D134" s="1"/>
      <c r="E134" s="1"/>
      <c r="F134" s="65"/>
      <c r="G134" s="93"/>
      <c r="H134" s="3"/>
      <c r="I134" s="3"/>
      <c r="J134" s="3"/>
      <c r="K134" s="3"/>
      <c r="L134" s="3"/>
      <c r="M134" s="3"/>
      <c r="N134" s="3"/>
      <c r="O134" s="3"/>
      <c r="P134" s="87"/>
      <c r="Q134" s="1"/>
    </row>
    <row r="135" spans="1:17" x14ac:dyDescent="0.3">
      <c r="A135" s="1"/>
      <c r="B135" s="1"/>
      <c r="C135" s="1"/>
      <c r="D135" s="1"/>
      <c r="E135" s="1"/>
      <c r="F135" s="65"/>
      <c r="G135" s="93"/>
      <c r="H135" s="3"/>
      <c r="I135" s="3"/>
      <c r="J135" s="3"/>
      <c r="K135" s="3"/>
      <c r="L135" s="3"/>
      <c r="M135" s="3"/>
      <c r="N135" s="3"/>
      <c r="O135" s="3"/>
      <c r="P135" s="87"/>
      <c r="Q135" s="1"/>
    </row>
    <row r="136" spans="1:17" x14ac:dyDescent="0.3">
      <c r="A136" s="1"/>
      <c r="B136" s="1"/>
      <c r="C136" s="1"/>
      <c r="D136" s="1"/>
      <c r="E136" s="1"/>
      <c r="F136" s="65"/>
      <c r="G136" s="93"/>
      <c r="H136" s="3"/>
      <c r="I136" s="3"/>
      <c r="J136" s="3"/>
      <c r="K136" s="3"/>
      <c r="L136" s="3"/>
      <c r="M136" s="3"/>
      <c r="N136" s="3"/>
      <c r="O136" s="3"/>
      <c r="P136" s="87"/>
      <c r="Q136" s="1"/>
    </row>
    <row r="137" spans="1:17" x14ac:dyDescent="0.3">
      <c r="A137" s="1"/>
      <c r="B137" s="1"/>
      <c r="C137" s="1"/>
      <c r="D137" s="1"/>
      <c r="E137" s="1"/>
      <c r="F137" s="65"/>
      <c r="G137" s="93"/>
      <c r="H137" s="3"/>
      <c r="I137" s="3"/>
      <c r="J137" s="3"/>
      <c r="K137" s="3"/>
      <c r="L137" s="3"/>
      <c r="M137" s="3"/>
      <c r="N137" s="3"/>
      <c r="O137" s="3"/>
      <c r="P137" s="87"/>
      <c r="Q137" s="1"/>
    </row>
    <row r="138" spans="1:17" x14ac:dyDescent="0.3">
      <c r="A138" s="1"/>
      <c r="B138" s="1"/>
      <c r="C138" s="1"/>
      <c r="D138" s="1"/>
      <c r="E138" s="1"/>
      <c r="F138" s="65"/>
      <c r="G138" s="93"/>
      <c r="H138" s="3"/>
      <c r="I138" s="3"/>
      <c r="J138" s="3"/>
      <c r="K138" s="3"/>
      <c r="L138" s="3"/>
      <c r="M138" s="3"/>
      <c r="N138" s="3"/>
      <c r="O138" s="3"/>
      <c r="P138" s="87"/>
      <c r="Q138" s="1"/>
    </row>
    <row r="139" spans="1:17" x14ac:dyDescent="0.3">
      <c r="A139" s="1"/>
      <c r="B139" s="1"/>
      <c r="C139" s="1"/>
      <c r="D139" s="1"/>
      <c r="E139" s="1"/>
      <c r="F139" s="65"/>
      <c r="G139" s="93"/>
      <c r="H139" s="3"/>
      <c r="I139" s="3"/>
      <c r="J139" s="3"/>
      <c r="K139" s="3"/>
      <c r="L139" s="3"/>
      <c r="M139" s="3"/>
      <c r="N139" s="3"/>
      <c r="O139" s="3"/>
      <c r="P139" s="87"/>
      <c r="Q139" s="1"/>
    </row>
    <row r="140" spans="1:17" x14ac:dyDescent="0.3">
      <c r="A140" s="1"/>
      <c r="B140" s="1"/>
      <c r="C140" s="1"/>
      <c r="D140" s="1"/>
      <c r="E140" s="1"/>
      <c r="F140" s="65"/>
      <c r="G140" s="93"/>
      <c r="H140" s="3"/>
      <c r="I140" s="3"/>
      <c r="J140" s="3"/>
      <c r="K140" s="3"/>
      <c r="L140" s="3"/>
      <c r="M140" s="3"/>
      <c r="N140" s="3"/>
      <c r="O140" s="3"/>
      <c r="P140" s="87"/>
      <c r="Q140" s="1"/>
    </row>
    <row r="141" spans="1:17" x14ac:dyDescent="0.3">
      <c r="A141" s="1"/>
      <c r="B141" s="1"/>
      <c r="C141" s="1"/>
      <c r="D141" s="1"/>
      <c r="E141" s="1"/>
      <c r="F141" s="65"/>
      <c r="G141" s="93"/>
      <c r="H141" s="3"/>
      <c r="I141" s="3"/>
      <c r="J141" s="3"/>
      <c r="K141" s="3"/>
      <c r="L141" s="3"/>
      <c r="M141" s="3"/>
      <c r="N141" s="3"/>
      <c r="O141" s="3"/>
      <c r="P141" s="87"/>
      <c r="Q141" s="1"/>
    </row>
    <row r="142" spans="1:17" x14ac:dyDescent="0.3">
      <c r="A142" s="1"/>
      <c r="B142" s="1"/>
      <c r="C142" s="1"/>
      <c r="D142" s="1"/>
      <c r="E142" s="1"/>
      <c r="F142" s="65"/>
      <c r="G142" s="93"/>
      <c r="H142" s="3"/>
      <c r="I142" s="3"/>
      <c r="J142" s="3"/>
      <c r="K142" s="3"/>
      <c r="L142" s="3"/>
      <c r="M142" s="3"/>
      <c r="N142" s="3"/>
      <c r="O142" s="3"/>
      <c r="P142" s="87"/>
      <c r="Q142" s="1"/>
    </row>
    <row r="143" spans="1:17" x14ac:dyDescent="0.3">
      <c r="A143" s="1"/>
      <c r="B143" s="1"/>
      <c r="C143" s="1"/>
      <c r="D143" s="1"/>
      <c r="E143" s="1"/>
      <c r="F143" s="65"/>
      <c r="G143" s="93"/>
      <c r="H143" s="3"/>
      <c r="I143" s="3"/>
      <c r="J143" s="3"/>
      <c r="K143" s="3"/>
      <c r="L143" s="3"/>
      <c r="M143" s="3"/>
      <c r="N143" s="3"/>
      <c r="O143" s="3"/>
      <c r="P143" s="87"/>
      <c r="Q143" s="1"/>
    </row>
    <row r="144" spans="1:17" x14ac:dyDescent="0.3">
      <c r="A144" s="1"/>
      <c r="B144" s="1"/>
      <c r="C144" s="1"/>
      <c r="D144" s="1"/>
      <c r="E144" s="1"/>
      <c r="F144" s="65"/>
      <c r="G144" s="93"/>
      <c r="H144" s="3"/>
      <c r="I144" s="3"/>
      <c r="J144" s="3"/>
      <c r="K144" s="3"/>
      <c r="L144" s="3"/>
      <c r="M144" s="3"/>
      <c r="N144" s="3"/>
      <c r="O144" s="3"/>
      <c r="P144" s="87"/>
      <c r="Q144" s="1"/>
    </row>
    <row r="145" spans="1:17" x14ac:dyDescent="0.3">
      <c r="A145" s="1"/>
      <c r="B145" s="1"/>
      <c r="C145" s="1"/>
      <c r="D145" s="1"/>
      <c r="E145" s="1"/>
      <c r="F145" s="65"/>
      <c r="G145" s="93"/>
      <c r="H145" s="3"/>
      <c r="I145" s="3"/>
      <c r="J145" s="3"/>
      <c r="K145" s="3"/>
      <c r="L145" s="3"/>
      <c r="M145" s="3"/>
      <c r="N145" s="3"/>
      <c r="O145" s="3"/>
      <c r="P145" s="87"/>
      <c r="Q145" s="1"/>
    </row>
    <row r="146" spans="1:17" x14ac:dyDescent="0.3">
      <c r="A146" s="1"/>
      <c r="B146" s="1"/>
      <c r="C146" s="1"/>
      <c r="D146" s="1"/>
      <c r="E146" s="1"/>
      <c r="F146" s="65"/>
      <c r="G146" s="93"/>
      <c r="H146" s="3"/>
      <c r="I146" s="3"/>
      <c r="J146" s="3"/>
      <c r="K146" s="3"/>
      <c r="L146" s="3"/>
      <c r="M146" s="3"/>
      <c r="N146" s="3"/>
      <c r="O146" s="3"/>
      <c r="P146" s="87"/>
      <c r="Q146" s="1"/>
    </row>
  </sheetData>
  <mergeCells count="85">
    <mergeCell ref="A1:P1"/>
    <mergeCell ref="A2:P2"/>
    <mergeCell ref="A3:G3"/>
    <mergeCell ref="A4:P4"/>
    <mergeCell ref="A5:A6"/>
    <mergeCell ref="F5:G6"/>
    <mergeCell ref="H5:H6"/>
    <mergeCell ref="I5:K5"/>
    <mergeCell ref="L5:L6"/>
    <mergeCell ref="M5:O5"/>
    <mergeCell ref="P5:P6"/>
    <mergeCell ref="A7:A14"/>
    <mergeCell ref="F7:F8"/>
    <mergeCell ref="P7:P14"/>
    <mergeCell ref="F9:F10"/>
    <mergeCell ref="F11:F12"/>
    <mergeCell ref="F13:F14"/>
    <mergeCell ref="A15:G15"/>
    <mergeCell ref="A16:A19"/>
    <mergeCell ref="F16:F17"/>
    <mergeCell ref="F18:F19"/>
    <mergeCell ref="A20:A35"/>
    <mergeCell ref="F20:F21"/>
    <mergeCell ref="F22:F23"/>
    <mergeCell ref="F24:F25"/>
    <mergeCell ref="F26:F27"/>
    <mergeCell ref="F28:F29"/>
    <mergeCell ref="F30:F31"/>
    <mergeCell ref="F32:F33"/>
    <mergeCell ref="F34:F35"/>
    <mergeCell ref="A36:A39"/>
    <mergeCell ref="F36:F37"/>
    <mergeCell ref="F38:F39"/>
    <mergeCell ref="A58:A61"/>
    <mergeCell ref="F58:F59"/>
    <mergeCell ref="F60:F61"/>
    <mergeCell ref="A40:A47"/>
    <mergeCell ref="F40:F41"/>
    <mergeCell ref="F42:F43"/>
    <mergeCell ref="F44:F45"/>
    <mergeCell ref="F46:F47"/>
    <mergeCell ref="A48:A51"/>
    <mergeCell ref="F48:F49"/>
    <mergeCell ref="F50:F51"/>
    <mergeCell ref="A52:A53"/>
    <mergeCell ref="F52:F53"/>
    <mergeCell ref="A54:A57"/>
    <mergeCell ref="F54:F55"/>
    <mergeCell ref="F56:F57"/>
    <mergeCell ref="A62:A71"/>
    <mergeCell ref="F62:F63"/>
    <mergeCell ref="F64:F65"/>
    <mergeCell ref="F66:F67"/>
    <mergeCell ref="F68:F69"/>
    <mergeCell ref="F70:F71"/>
    <mergeCell ref="A72:A73"/>
    <mergeCell ref="F72:F73"/>
    <mergeCell ref="A74:A75"/>
    <mergeCell ref="F74:F75"/>
    <mergeCell ref="A76:A79"/>
    <mergeCell ref="F76:F77"/>
    <mergeCell ref="F78:F79"/>
    <mergeCell ref="A80:A85"/>
    <mergeCell ref="F80:F81"/>
    <mergeCell ref="F82:F83"/>
    <mergeCell ref="F84:F85"/>
    <mergeCell ref="A86:A89"/>
    <mergeCell ref="F86:F87"/>
    <mergeCell ref="F88:F89"/>
    <mergeCell ref="A90:G90"/>
    <mergeCell ref="A91:A98"/>
    <mergeCell ref="F91:F92"/>
    <mergeCell ref="F93:F94"/>
    <mergeCell ref="F95:F96"/>
    <mergeCell ref="F97:F98"/>
    <mergeCell ref="A107:P107"/>
    <mergeCell ref="A109:G109"/>
    <mergeCell ref="A110:G110"/>
    <mergeCell ref="A111:G111"/>
    <mergeCell ref="A99:G99"/>
    <mergeCell ref="A100:A105"/>
    <mergeCell ref="F100:F101"/>
    <mergeCell ref="F102:F103"/>
    <mergeCell ref="F104:F105"/>
    <mergeCell ref="A106:P106"/>
  </mergeCells>
  <printOptions horizontalCentered="1"/>
  <pageMargins left="0.25" right="0.25" top="0.5" bottom="0.57999999999999996" header="0.3" footer="0.3"/>
  <pageSetup scale="41" fitToHeight="0" orientation="portrait" r:id="rId1"/>
  <rowBreaks count="1" manualBreakCount="1">
    <brk id="6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01319-9610-491B-AFA4-A5A6F087AC88}">
  <sheetPr codeName="Sheet5"/>
  <dimension ref="A1:G114"/>
  <sheetViews>
    <sheetView workbookViewId="0">
      <selection activeCell="C10" sqref="C10"/>
    </sheetView>
  </sheetViews>
  <sheetFormatPr defaultRowHeight="14.4" x14ac:dyDescent="0.3"/>
  <cols>
    <col min="1" max="1" width="30.44140625" bestFit="1" customWidth="1"/>
    <col min="4" max="4" width="3" bestFit="1" customWidth="1"/>
    <col min="6" max="6" width="19.109375" bestFit="1" customWidth="1"/>
    <col min="7" max="7" width="9.88671875" customWidth="1"/>
  </cols>
  <sheetData>
    <row r="1" spans="1:7" x14ac:dyDescent="0.3">
      <c r="A1" t="s">
        <v>179</v>
      </c>
      <c r="B1" t="s">
        <v>180</v>
      </c>
      <c r="E1" t="s">
        <v>181</v>
      </c>
    </row>
    <row r="2" spans="1:7" x14ac:dyDescent="0.3">
      <c r="A2" t="s">
        <v>182</v>
      </c>
      <c r="B2" t="s">
        <v>183</v>
      </c>
      <c r="D2">
        <v>1</v>
      </c>
      <c r="E2" t="s">
        <v>184</v>
      </c>
    </row>
    <row r="3" spans="1:7" x14ac:dyDescent="0.3">
      <c r="D3">
        <v>2</v>
      </c>
      <c r="E3" t="s">
        <v>185</v>
      </c>
    </row>
    <row r="4" spans="1:7" x14ac:dyDescent="0.3">
      <c r="D4">
        <v>3</v>
      </c>
      <c r="E4" t="s">
        <v>186</v>
      </c>
    </row>
    <row r="5" spans="1:7" x14ac:dyDescent="0.3">
      <c r="D5">
        <v>4</v>
      </c>
      <c r="E5" t="s">
        <v>187</v>
      </c>
    </row>
    <row r="6" spans="1:7" x14ac:dyDescent="0.3">
      <c r="D6">
        <v>5</v>
      </c>
      <c r="E6" t="s">
        <v>188</v>
      </c>
    </row>
    <row r="7" spans="1:7" x14ac:dyDescent="0.3">
      <c r="D7">
        <v>6</v>
      </c>
      <c r="E7" t="s">
        <v>189</v>
      </c>
    </row>
    <row r="8" spans="1:7" x14ac:dyDescent="0.3">
      <c r="D8">
        <v>7</v>
      </c>
      <c r="E8" t="s">
        <v>190</v>
      </c>
    </row>
    <row r="9" spans="1:7" x14ac:dyDescent="0.3">
      <c r="F9" t="s">
        <v>191</v>
      </c>
      <c r="G9" t="s">
        <v>192</v>
      </c>
    </row>
    <row r="10" spans="1:7" x14ac:dyDescent="0.3">
      <c r="F10" t="s">
        <v>193</v>
      </c>
      <c r="G10" t="s">
        <v>194</v>
      </c>
    </row>
    <row r="11" spans="1:7" x14ac:dyDescent="0.3">
      <c r="F11" t="s">
        <v>195</v>
      </c>
      <c r="G11" t="s">
        <v>196</v>
      </c>
    </row>
    <row r="12" spans="1:7" x14ac:dyDescent="0.3">
      <c r="F12" t="s">
        <v>197</v>
      </c>
      <c r="G12" t="s">
        <v>198</v>
      </c>
    </row>
    <row r="13" spans="1:7" x14ac:dyDescent="0.3">
      <c r="F13" t="s">
        <v>199</v>
      </c>
      <c r="G13" t="s">
        <v>200</v>
      </c>
    </row>
    <row r="14" spans="1:7" x14ac:dyDescent="0.3">
      <c r="D14">
        <v>8</v>
      </c>
      <c r="E14" t="s">
        <v>201</v>
      </c>
    </row>
    <row r="16" spans="1:7" x14ac:dyDescent="0.3">
      <c r="A16" t="s">
        <v>202</v>
      </c>
    </row>
    <row r="17" spans="1:1" x14ac:dyDescent="0.3">
      <c r="A17" t="s">
        <v>203</v>
      </c>
    </row>
    <row r="18" spans="1:1" x14ac:dyDescent="0.3">
      <c r="A18" t="s">
        <v>204</v>
      </c>
    </row>
    <row r="19" spans="1:1" x14ac:dyDescent="0.3">
      <c r="A19" t="s">
        <v>205</v>
      </c>
    </row>
    <row r="20" spans="1:1" x14ac:dyDescent="0.3">
      <c r="A20" t="s">
        <v>206</v>
      </c>
    </row>
    <row r="21" spans="1:1" x14ac:dyDescent="0.3">
      <c r="A21" t="s">
        <v>207</v>
      </c>
    </row>
    <row r="22" spans="1:1" x14ac:dyDescent="0.3">
      <c r="A22" t="s">
        <v>208</v>
      </c>
    </row>
    <row r="23" spans="1:1" x14ac:dyDescent="0.3">
      <c r="A23" t="s">
        <v>209</v>
      </c>
    </row>
    <row r="24" spans="1:1" x14ac:dyDescent="0.3">
      <c r="A24" t="s">
        <v>210</v>
      </c>
    </row>
    <row r="25" spans="1:1" x14ac:dyDescent="0.3">
      <c r="A25" t="s">
        <v>211</v>
      </c>
    </row>
    <row r="26" spans="1:1" x14ac:dyDescent="0.3">
      <c r="A26" t="s">
        <v>212</v>
      </c>
    </row>
    <row r="27" spans="1:1" x14ac:dyDescent="0.3">
      <c r="A27" t="s">
        <v>213</v>
      </c>
    </row>
    <row r="28" spans="1:1" x14ac:dyDescent="0.3">
      <c r="A28" t="s">
        <v>214</v>
      </c>
    </row>
    <row r="29" spans="1:1" x14ac:dyDescent="0.3">
      <c r="A29" t="s">
        <v>215</v>
      </c>
    </row>
    <row r="30" spans="1:1" x14ac:dyDescent="0.3">
      <c r="A30" t="s">
        <v>216</v>
      </c>
    </row>
    <row r="31" spans="1:1" x14ac:dyDescent="0.3">
      <c r="A31" t="s">
        <v>217</v>
      </c>
    </row>
    <row r="32" spans="1:1" x14ac:dyDescent="0.3">
      <c r="A32" t="s">
        <v>218</v>
      </c>
    </row>
    <row r="33" spans="1:1" x14ac:dyDescent="0.3">
      <c r="A33" t="s">
        <v>219</v>
      </c>
    </row>
    <row r="34" spans="1:1" x14ac:dyDescent="0.3">
      <c r="A34" t="s">
        <v>220</v>
      </c>
    </row>
    <row r="35" spans="1:1" x14ac:dyDescent="0.3">
      <c r="A35" t="s">
        <v>221</v>
      </c>
    </row>
    <row r="36" spans="1:1" x14ac:dyDescent="0.3">
      <c r="A36" t="s">
        <v>222</v>
      </c>
    </row>
    <row r="37" spans="1:1" x14ac:dyDescent="0.3">
      <c r="A37" t="s">
        <v>223</v>
      </c>
    </row>
    <row r="38" spans="1:1" x14ac:dyDescent="0.3">
      <c r="A38" t="s">
        <v>224</v>
      </c>
    </row>
    <row r="39" spans="1:1" x14ac:dyDescent="0.3">
      <c r="A39" t="s">
        <v>225</v>
      </c>
    </row>
    <row r="40" spans="1:1" x14ac:dyDescent="0.3">
      <c r="A40" t="s">
        <v>226</v>
      </c>
    </row>
    <row r="41" spans="1:1" x14ac:dyDescent="0.3">
      <c r="A41" t="s">
        <v>227</v>
      </c>
    </row>
    <row r="42" spans="1:1" x14ac:dyDescent="0.3">
      <c r="A42" t="s">
        <v>228</v>
      </c>
    </row>
    <row r="43" spans="1:1" x14ac:dyDescent="0.3">
      <c r="A43" t="s">
        <v>229</v>
      </c>
    </row>
    <row r="44" spans="1:1" x14ac:dyDescent="0.3">
      <c r="A44" t="s">
        <v>230</v>
      </c>
    </row>
    <row r="45" spans="1:1" x14ac:dyDescent="0.3">
      <c r="A45" t="s">
        <v>231</v>
      </c>
    </row>
    <row r="46" spans="1:1" x14ac:dyDescent="0.3">
      <c r="A46" t="s">
        <v>232</v>
      </c>
    </row>
    <row r="47" spans="1:1" x14ac:dyDescent="0.3">
      <c r="A47" t="s">
        <v>233</v>
      </c>
    </row>
    <row r="48" spans="1:1" x14ac:dyDescent="0.3">
      <c r="A48" t="s">
        <v>234</v>
      </c>
    </row>
    <row r="49" spans="1:1" x14ac:dyDescent="0.3">
      <c r="A49" t="s">
        <v>235</v>
      </c>
    </row>
    <row r="50" spans="1:1" x14ac:dyDescent="0.3">
      <c r="A50" t="s">
        <v>236</v>
      </c>
    </row>
    <row r="51" spans="1:1" x14ac:dyDescent="0.3">
      <c r="A51" t="s">
        <v>237</v>
      </c>
    </row>
    <row r="52" spans="1:1" x14ac:dyDescent="0.3">
      <c r="A52" t="s">
        <v>238</v>
      </c>
    </row>
    <row r="53" spans="1:1" x14ac:dyDescent="0.3">
      <c r="A53" t="s">
        <v>239</v>
      </c>
    </row>
    <row r="54" spans="1:1" x14ac:dyDescent="0.3">
      <c r="A54" t="s">
        <v>240</v>
      </c>
    </row>
    <row r="55" spans="1:1" x14ac:dyDescent="0.3">
      <c r="A55" t="s">
        <v>241</v>
      </c>
    </row>
    <row r="56" spans="1:1" x14ac:dyDescent="0.3">
      <c r="A56" t="s">
        <v>242</v>
      </c>
    </row>
    <row r="57" spans="1:1" x14ac:dyDescent="0.3">
      <c r="A57" t="s">
        <v>243</v>
      </c>
    </row>
    <row r="58" spans="1:1" x14ac:dyDescent="0.3">
      <c r="A58" t="s">
        <v>244</v>
      </c>
    </row>
    <row r="59" spans="1:1" x14ac:dyDescent="0.3">
      <c r="A59" t="s">
        <v>245</v>
      </c>
    </row>
    <row r="60" spans="1:1" x14ac:dyDescent="0.3">
      <c r="A60" t="s">
        <v>246</v>
      </c>
    </row>
    <row r="61" spans="1:1" x14ac:dyDescent="0.3">
      <c r="A61" t="s">
        <v>247</v>
      </c>
    </row>
    <row r="62" spans="1:1" x14ac:dyDescent="0.3">
      <c r="A62" t="s">
        <v>248</v>
      </c>
    </row>
    <row r="63" spans="1:1" x14ac:dyDescent="0.3">
      <c r="A63" t="s">
        <v>249</v>
      </c>
    </row>
    <row r="64" spans="1:1" x14ac:dyDescent="0.3">
      <c r="A64" t="s">
        <v>250</v>
      </c>
    </row>
    <row r="65" spans="1:1" x14ac:dyDescent="0.3">
      <c r="A65" t="s">
        <v>251</v>
      </c>
    </row>
    <row r="66" spans="1:1" x14ac:dyDescent="0.3">
      <c r="A66" t="s">
        <v>252</v>
      </c>
    </row>
    <row r="67" spans="1:1" x14ac:dyDescent="0.3">
      <c r="A67" t="s">
        <v>253</v>
      </c>
    </row>
    <row r="68" spans="1:1" x14ac:dyDescent="0.3">
      <c r="A68" t="s">
        <v>254</v>
      </c>
    </row>
    <row r="69" spans="1:1" x14ac:dyDescent="0.3">
      <c r="A69" t="s">
        <v>255</v>
      </c>
    </row>
    <row r="70" spans="1:1" x14ac:dyDescent="0.3">
      <c r="A70" t="s">
        <v>256</v>
      </c>
    </row>
    <row r="71" spans="1:1" x14ac:dyDescent="0.3">
      <c r="A71" t="s">
        <v>257</v>
      </c>
    </row>
    <row r="72" spans="1:1" x14ac:dyDescent="0.3">
      <c r="A72" t="s">
        <v>258</v>
      </c>
    </row>
    <row r="73" spans="1:1" x14ac:dyDescent="0.3">
      <c r="A73" t="s">
        <v>259</v>
      </c>
    </row>
    <row r="74" spans="1:1" x14ac:dyDescent="0.3">
      <c r="A74" t="s">
        <v>260</v>
      </c>
    </row>
    <row r="75" spans="1:1" x14ac:dyDescent="0.3">
      <c r="A75" t="s">
        <v>261</v>
      </c>
    </row>
    <row r="76" spans="1:1" x14ac:dyDescent="0.3">
      <c r="A76" t="s">
        <v>262</v>
      </c>
    </row>
    <row r="77" spans="1:1" x14ac:dyDescent="0.3">
      <c r="A77" t="s">
        <v>263</v>
      </c>
    </row>
    <row r="78" spans="1:1" x14ac:dyDescent="0.3">
      <c r="A78" t="s">
        <v>264</v>
      </c>
    </row>
    <row r="79" spans="1:1" x14ac:dyDescent="0.3">
      <c r="A79" t="s">
        <v>265</v>
      </c>
    </row>
    <row r="80" spans="1:1" x14ac:dyDescent="0.3">
      <c r="A80" t="s">
        <v>266</v>
      </c>
    </row>
    <row r="81" spans="1:1" x14ac:dyDescent="0.3">
      <c r="A81" t="s">
        <v>267</v>
      </c>
    </row>
    <row r="82" spans="1:1" x14ac:dyDescent="0.3">
      <c r="A82" t="s">
        <v>268</v>
      </c>
    </row>
    <row r="83" spans="1:1" x14ac:dyDescent="0.3">
      <c r="A83" t="s">
        <v>269</v>
      </c>
    </row>
    <row r="84" spans="1:1" x14ac:dyDescent="0.3">
      <c r="A84" t="s">
        <v>270</v>
      </c>
    </row>
    <row r="85" spans="1:1" x14ac:dyDescent="0.3">
      <c r="A85" t="s">
        <v>271</v>
      </c>
    </row>
    <row r="86" spans="1:1" x14ac:dyDescent="0.3">
      <c r="A86" t="s">
        <v>272</v>
      </c>
    </row>
    <row r="87" spans="1:1" x14ac:dyDescent="0.3">
      <c r="A87" t="s">
        <v>273</v>
      </c>
    </row>
    <row r="88" spans="1:1" x14ac:dyDescent="0.3">
      <c r="A88" t="s">
        <v>274</v>
      </c>
    </row>
    <row r="89" spans="1:1" x14ac:dyDescent="0.3">
      <c r="A89" t="s">
        <v>275</v>
      </c>
    </row>
    <row r="90" spans="1:1" x14ac:dyDescent="0.3">
      <c r="A90" t="s">
        <v>276</v>
      </c>
    </row>
    <row r="91" spans="1:1" x14ac:dyDescent="0.3">
      <c r="A91" t="s">
        <v>277</v>
      </c>
    </row>
    <row r="92" spans="1:1" x14ac:dyDescent="0.3">
      <c r="A92" t="s">
        <v>278</v>
      </c>
    </row>
    <row r="93" spans="1:1" x14ac:dyDescent="0.3">
      <c r="A93" t="s">
        <v>279</v>
      </c>
    </row>
    <row r="94" spans="1:1" x14ac:dyDescent="0.3">
      <c r="A94" t="s">
        <v>280</v>
      </c>
    </row>
    <row r="95" spans="1:1" x14ac:dyDescent="0.3">
      <c r="A95" t="s">
        <v>281</v>
      </c>
    </row>
    <row r="96" spans="1:1" x14ac:dyDescent="0.3">
      <c r="A96" t="s">
        <v>282</v>
      </c>
    </row>
    <row r="97" spans="1:1" x14ac:dyDescent="0.3">
      <c r="A97" t="s">
        <v>283</v>
      </c>
    </row>
    <row r="98" spans="1:1" x14ac:dyDescent="0.3">
      <c r="A98" t="s">
        <v>284</v>
      </c>
    </row>
    <row r="99" spans="1:1" x14ac:dyDescent="0.3">
      <c r="A99" t="s">
        <v>285</v>
      </c>
    </row>
    <row r="100" spans="1:1" x14ac:dyDescent="0.3">
      <c r="A100" t="s">
        <v>286</v>
      </c>
    </row>
    <row r="101" spans="1:1" x14ac:dyDescent="0.3">
      <c r="A101" t="s">
        <v>287</v>
      </c>
    </row>
    <row r="102" spans="1:1" x14ac:dyDescent="0.3">
      <c r="A102" t="s">
        <v>288</v>
      </c>
    </row>
    <row r="103" spans="1:1" x14ac:dyDescent="0.3">
      <c r="A103" t="s">
        <v>289</v>
      </c>
    </row>
    <row r="104" spans="1:1" x14ac:dyDescent="0.3">
      <c r="A104" t="s">
        <v>290</v>
      </c>
    </row>
    <row r="105" spans="1:1" x14ac:dyDescent="0.3">
      <c r="A105" t="s">
        <v>291</v>
      </c>
    </row>
    <row r="106" spans="1:1" x14ac:dyDescent="0.3">
      <c r="A106" t="s">
        <v>292</v>
      </c>
    </row>
    <row r="107" spans="1:1" x14ac:dyDescent="0.3">
      <c r="A107" t="s">
        <v>293</v>
      </c>
    </row>
    <row r="108" spans="1:1" x14ac:dyDescent="0.3">
      <c r="A108" t="s">
        <v>294</v>
      </c>
    </row>
    <row r="109" spans="1:1" x14ac:dyDescent="0.3">
      <c r="A109" t="s">
        <v>295</v>
      </c>
    </row>
    <row r="110" spans="1:1" x14ac:dyDescent="0.3">
      <c r="A110" t="s">
        <v>296</v>
      </c>
    </row>
    <row r="111" spans="1:1" x14ac:dyDescent="0.3">
      <c r="A111" t="s">
        <v>297</v>
      </c>
    </row>
    <row r="112" spans="1:1" x14ac:dyDescent="0.3">
      <c r="A112" t="s">
        <v>298</v>
      </c>
    </row>
    <row r="113" spans="1:1" x14ac:dyDescent="0.3">
      <c r="A113" t="s">
        <v>299</v>
      </c>
    </row>
    <row r="114" spans="1:1" x14ac:dyDescent="0.3">
      <c r="A114" t="s">
        <v>300</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Update">
                <anchor moveWithCells="1" sizeWithCells="1">
                  <from>
                    <xdr:col>0</xdr:col>
                    <xdr:colOff>0</xdr:colOff>
                    <xdr:row>3</xdr:row>
                    <xdr:rowOff>0</xdr:rowOff>
                  </from>
                  <to>
                    <xdr:col>1</xdr:col>
                    <xdr:colOff>0</xdr:colOff>
                    <xdr:row>6</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F7A1E-7BEE-41CA-A94C-F1FC407C8B0F}">
  <sheetPr codeName="Sheet3">
    <tabColor rgb="FF745896"/>
    <pageSetUpPr fitToPage="1"/>
  </sheetPr>
  <dimension ref="A1:AG146"/>
  <sheetViews>
    <sheetView zoomScaleNormal="100" workbookViewId="0">
      <pane xSplit="4" ySplit="6" topLeftCell="F64" activePane="bottomRight" state="frozen"/>
      <selection pane="topRight" activeCell="E1" sqref="E1"/>
      <selection pane="bottomLeft" activeCell="A7" sqref="A7"/>
      <selection pane="bottomRight" activeCell="AC6" sqref="AC6"/>
    </sheetView>
  </sheetViews>
  <sheetFormatPr defaultColWidth="9.109375" defaultRowHeight="14.4" outlineLevelCol="1" x14ac:dyDescent="0.3"/>
  <cols>
    <col min="1" max="1" width="25.5546875" bestFit="1" customWidth="1"/>
    <col min="2" max="2" width="12.5546875" hidden="1" customWidth="1" outlineLevel="1"/>
    <col min="3" max="3" width="8.44140625" hidden="1" customWidth="1" outlineLevel="1"/>
    <col min="4" max="5" width="8.5546875" hidden="1" customWidth="1" outlineLevel="1"/>
    <col min="6" max="6" width="79.44140625" bestFit="1" customWidth="1" collapsed="1"/>
    <col min="7" max="7" width="9.109375" customWidth="1"/>
    <col min="8" max="9" width="11.44140625" hidden="1" customWidth="1" outlineLevel="1"/>
    <col min="10" max="18" width="12.44140625" hidden="1" customWidth="1" outlineLevel="1"/>
    <col min="19" max="19" width="13.109375" hidden="1" customWidth="1" outlineLevel="1"/>
    <col min="20" max="21" width="12.44140625" hidden="1" customWidth="1" outlineLevel="1"/>
    <col min="22" max="22" width="12.44140625" hidden="1" customWidth="1" outlineLevel="1" collapsed="1"/>
    <col min="23" max="24" width="12.44140625" hidden="1" customWidth="1" outlineLevel="1"/>
    <col min="25" max="25" width="12.44140625" style="94" hidden="1" customWidth="1" outlineLevel="1" collapsed="1"/>
    <col min="26" max="26" width="12.44140625" hidden="1" customWidth="1" outlineLevel="1"/>
    <col min="27" max="27" width="12.44140625" style="95" hidden="1" customWidth="1" outlineLevel="1"/>
    <col min="28" max="28" width="12.44140625" style="95" customWidth="1" collapsed="1"/>
    <col min="29" max="31" width="12.44140625" style="95" customWidth="1"/>
    <col min="32" max="32" width="73.44140625" style="96" customWidth="1"/>
    <col min="33" max="33" width="9.109375" customWidth="1"/>
  </cols>
  <sheetData>
    <row r="1" spans="1:33" ht="17.399999999999999" x14ac:dyDescent="0.3">
      <c r="A1" s="161" t="s">
        <v>301</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
    </row>
    <row r="2" spans="1:33" x14ac:dyDescent="0.3">
      <c r="A2" s="162" t="s">
        <v>302</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
    </row>
    <row r="3" spans="1:33" ht="10.5" customHeight="1" x14ac:dyDescent="0.3">
      <c r="A3" s="163"/>
      <c r="B3" s="163"/>
      <c r="C3" s="163"/>
      <c r="D3" s="163"/>
      <c r="E3" s="163"/>
      <c r="F3" s="163"/>
      <c r="G3" s="163"/>
      <c r="H3" s="163"/>
      <c r="I3" s="163"/>
      <c r="J3" s="163"/>
      <c r="K3" s="163"/>
      <c r="L3" s="163"/>
      <c r="M3" s="163"/>
      <c r="N3" s="163"/>
      <c r="O3" s="163"/>
      <c r="P3" s="1"/>
      <c r="Q3" s="1"/>
      <c r="R3" s="1"/>
      <c r="S3" s="1"/>
      <c r="T3" s="1"/>
      <c r="U3" s="1"/>
      <c r="V3" s="1"/>
      <c r="W3" s="1"/>
      <c r="X3" s="1"/>
      <c r="Y3" s="2"/>
      <c r="Z3" s="1"/>
      <c r="AA3" s="3"/>
      <c r="AB3" s="3"/>
      <c r="AC3" s="3"/>
      <c r="AD3" s="3"/>
      <c r="AE3" s="3"/>
      <c r="AF3" s="4"/>
      <c r="AG3" s="1"/>
    </row>
    <row r="4" spans="1:33" ht="89.4" customHeight="1" thickBot="1" x14ac:dyDescent="0.35">
      <c r="A4" s="164" t="s">
        <v>303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
    </row>
    <row r="5" spans="1:33" ht="14.4" customHeight="1" x14ac:dyDescent="0.3">
      <c r="A5" s="165" t="s">
        <v>69</v>
      </c>
      <c r="B5" s="5"/>
      <c r="C5" s="5"/>
      <c r="D5" s="5"/>
      <c r="E5" s="5"/>
      <c r="F5" s="157" t="s">
        <v>70</v>
      </c>
      <c r="G5" s="158"/>
      <c r="H5" s="159" t="s">
        <v>71</v>
      </c>
      <c r="I5" s="6"/>
      <c r="J5" s="159" t="s">
        <v>72</v>
      </c>
      <c r="K5" s="157" t="s">
        <v>73</v>
      </c>
      <c r="L5" s="169"/>
      <c r="M5" s="159" t="s">
        <v>74</v>
      </c>
      <c r="N5" s="157" t="s">
        <v>75</v>
      </c>
      <c r="O5" s="158"/>
      <c r="P5" s="159" t="s">
        <v>76</v>
      </c>
      <c r="Q5" s="157" t="s">
        <v>77</v>
      </c>
      <c r="R5" s="158"/>
      <c r="S5" s="159" t="s">
        <v>78</v>
      </c>
      <c r="T5" s="157" t="s">
        <v>79</v>
      </c>
      <c r="U5" s="158"/>
      <c r="V5" s="159" t="s">
        <v>80</v>
      </c>
      <c r="W5" s="157" t="s">
        <v>81</v>
      </c>
      <c r="X5" s="158"/>
      <c r="Y5" s="159" t="s">
        <v>82</v>
      </c>
      <c r="Z5" s="157" t="s">
        <v>83</v>
      </c>
      <c r="AA5" s="158"/>
      <c r="AB5" s="159" t="s">
        <v>165</v>
      </c>
      <c r="AC5" s="211"/>
      <c r="AD5" s="211"/>
      <c r="AE5" s="158"/>
      <c r="AF5" s="170" t="s">
        <v>90</v>
      </c>
      <c r="AG5" s="7"/>
    </row>
    <row r="6" spans="1:33" ht="29.1" customHeight="1" x14ac:dyDescent="0.3">
      <c r="A6" s="166"/>
      <c r="B6" s="8" t="s">
        <v>94</v>
      </c>
      <c r="C6" s="8" t="s">
        <v>95</v>
      </c>
      <c r="D6" s="8" t="s">
        <v>96</v>
      </c>
      <c r="E6" s="8" t="s">
        <v>167</v>
      </c>
      <c r="F6" s="167"/>
      <c r="G6" s="168"/>
      <c r="H6" s="160"/>
      <c r="I6" s="9" t="s">
        <v>97</v>
      </c>
      <c r="J6" s="160"/>
      <c r="K6" s="9" t="s">
        <v>97</v>
      </c>
      <c r="L6" s="10" t="s">
        <v>98</v>
      </c>
      <c r="M6" s="160"/>
      <c r="N6" s="11" t="s">
        <v>97</v>
      </c>
      <c r="O6" s="12" t="s">
        <v>99</v>
      </c>
      <c r="P6" s="160"/>
      <c r="Q6" s="11" t="s">
        <v>97</v>
      </c>
      <c r="R6" s="12" t="s">
        <v>99</v>
      </c>
      <c r="S6" s="160"/>
      <c r="T6" s="11" t="s">
        <v>97</v>
      </c>
      <c r="U6" s="12" t="s">
        <v>99</v>
      </c>
      <c r="V6" s="160"/>
      <c r="W6" s="11" t="s">
        <v>97</v>
      </c>
      <c r="X6" s="12" t="s">
        <v>99</v>
      </c>
      <c r="Y6" s="160" t="s">
        <v>100</v>
      </c>
      <c r="Z6" s="11" t="s">
        <v>97</v>
      </c>
      <c r="AA6" s="13" t="s">
        <v>99</v>
      </c>
      <c r="AB6" s="160" t="s">
        <v>100</v>
      </c>
      <c r="AC6" s="11" t="s">
        <v>168</v>
      </c>
      <c r="AD6" s="11" t="s">
        <v>97</v>
      </c>
      <c r="AE6" s="13" t="s">
        <v>169</v>
      </c>
      <c r="AF6" s="171"/>
      <c r="AG6" s="7"/>
    </row>
    <row r="7" spans="1:33" ht="14.25" customHeight="1" x14ac:dyDescent="0.3">
      <c r="A7" s="172" t="s">
        <v>101</v>
      </c>
      <c r="B7" s="14">
        <v>0</v>
      </c>
      <c r="C7" s="14">
        <v>1</v>
      </c>
      <c r="D7" s="14">
        <v>1</v>
      </c>
      <c r="E7" s="97" t="str">
        <f>_xlfn.CONCAT(B7,C7,D7)</f>
        <v>011</v>
      </c>
      <c r="F7" s="175" t="s">
        <v>102</v>
      </c>
      <c r="G7" s="15" t="s">
        <v>7</v>
      </c>
      <c r="H7" s="16">
        <v>9694</v>
      </c>
      <c r="I7" s="17">
        <v>2.1999999999999999E-2</v>
      </c>
      <c r="J7" s="18">
        <v>9909</v>
      </c>
      <c r="K7" s="17">
        <v>2.1999999999999999E-2</v>
      </c>
      <c r="L7" s="19">
        <f>ROUND(J7*(1+K7),0)</f>
        <v>10127</v>
      </c>
      <c r="M7" s="18">
        <v>10127</v>
      </c>
      <c r="N7" s="20">
        <v>2.4E-2</v>
      </c>
      <c r="O7" s="18">
        <f>ROUND(M7*(1+N7),0)</f>
        <v>10370</v>
      </c>
      <c r="P7" s="18">
        <v>10370</v>
      </c>
      <c r="Q7" s="20">
        <v>2.5000000000000001E-2</v>
      </c>
      <c r="R7" s="18">
        <f>ROUND(P7*(1+Q7),0)</f>
        <v>10629</v>
      </c>
      <c r="S7" s="18">
        <v>10629</v>
      </c>
      <c r="T7" s="20">
        <v>2.8000000000000001E-2</v>
      </c>
      <c r="U7" s="18">
        <f>ROUND(S7*(1+T7),0)</f>
        <v>10927</v>
      </c>
      <c r="V7" s="21">
        <v>10927</v>
      </c>
      <c r="W7" s="20">
        <v>2.4E-2</v>
      </c>
      <c r="X7" s="21">
        <f>ROUNDDOWN(V7*(1+W7),0)</f>
        <v>11189</v>
      </c>
      <c r="Y7" s="18">
        <v>11189</v>
      </c>
      <c r="Z7" s="20">
        <v>0.03</v>
      </c>
      <c r="AA7" s="18">
        <f>ROUNDDOWN(Y7*(1+Z7),0)</f>
        <v>11524</v>
      </c>
      <c r="AB7" s="35" t="s">
        <v>171</v>
      </c>
      <c r="AC7" s="17" t="s">
        <v>171</v>
      </c>
      <c r="AD7" s="17" t="s">
        <v>171</v>
      </c>
      <c r="AE7" s="18" t="s">
        <v>171</v>
      </c>
      <c r="AF7" s="178" t="s">
        <v>172</v>
      </c>
      <c r="AG7" s="1"/>
    </row>
    <row r="8" spans="1:33" x14ac:dyDescent="0.3">
      <c r="A8" s="173"/>
      <c r="B8" s="14">
        <v>0</v>
      </c>
      <c r="C8" s="14">
        <v>1</v>
      </c>
      <c r="D8" s="14">
        <v>2</v>
      </c>
      <c r="E8" s="97" t="str">
        <f t="shared" ref="E8:E14" si="0">_xlfn.CONCAT(B8,C8,D8)</f>
        <v>012</v>
      </c>
      <c r="F8" s="176"/>
      <c r="G8" s="24" t="s">
        <v>104</v>
      </c>
      <c r="H8" s="25">
        <v>33732</v>
      </c>
      <c r="I8" s="26">
        <v>2.1999999999999999E-2</v>
      </c>
      <c r="J8" s="27">
        <v>34473</v>
      </c>
      <c r="K8" s="26">
        <v>0.03</v>
      </c>
      <c r="L8" s="28">
        <f t="shared" ref="L8:L14" si="1">IF(K8=0,J8,ROUND(J8*(1+K8)/3,0)*3)</f>
        <v>35508</v>
      </c>
      <c r="M8" s="27">
        <v>35508</v>
      </c>
      <c r="N8" s="29">
        <v>4.3999999999999997E-2</v>
      </c>
      <c r="O8" s="27">
        <f>IF(N8=0,M8,ROUND(M8*(1+N8)/3,0)*3)</f>
        <v>37071</v>
      </c>
      <c r="P8" s="27">
        <v>37071</v>
      </c>
      <c r="Q8" s="29">
        <v>2.5000000000000001E-2</v>
      </c>
      <c r="R8" s="27">
        <f>IF(Q8=0,P8,ROUND(P8*(1+Q8)/3,0)*3)</f>
        <v>37998</v>
      </c>
      <c r="S8" s="27">
        <v>37998</v>
      </c>
      <c r="T8" s="29">
        <v>0.02</v>
      </c>
      <c r="U8" s="27">
        <f>IF(T8=0,S8,ROUND(S8*(1+T8)/3,0)*3)</f>
        <v>38757</v>
      </c>
      <c r="V8" s="30">
        <v>38757</v>
      </c>
      <c r="W8" s="29">
        <v>2.4E-2</v>
      </c>
      <c r="X8" s="31">
        <f>IF(W8=0,V8,ROUND(V8*(1+W8)/3,0)*3)</f>
        <v>39687</v>
      </c>
      <c r="Y8" s="27">
        <v>39687</v>
      </c>
      <c r="Z8" s="29">
        <v>0.03</v>
      </c>
      <c r="AA8" s="27">
        <f>IF(Z8=0,Y8,ROUND(Y8*(1+Z8)/3,0)*3)</f>
        <v>40878</v>
      </c>
      <c r="AB8" s="30" t="s">
        <v>171</v>
      </c>
      <c r="AC8" s="26" t="s">
        <v>171</v>
      </c>
      <c r="AD8" s="26" t="s">
        <v>171</v>
      </c>
      <c r="AE8" s="27" t="s">
        <v>171</v>
      </c>
      <c r="AF8" s="179"/>
      <c r="AG8" s="1"/>
    </row>
    <row r="9" spans="1:33" x14ac:dyDescent="0.3">
      <c r="A9" s="173"/>
      <c r="B9" s="14">
        <v>0</v>
      </c>
      <c r="C9" s="14">
        <v>5</v>
      </c>
      <c r="D9" s="14">
        <v>1</v>
      </c>
      <c r="E9" s="97" t="str">
        <f t="shared" si="0"/>
        <v>051</v>
      </c>
      <c r="F9" s="177" t="s">
        <v>105</v>
      </c>
      <c r="G9" s="15" t="s">
        <v>7</v>
      </c>
      <c r="H9" s="33">
        <v>15207</v>
      </c>
      <c r="I9" s="17">
        <v>0</v>
      </c>
      <c r="J9" s="18">
        <v>15207</v>
      </c>
      <c r="K9" s="17">
        <v>0.02</v>
      </c>
      <c r="L9" s="19">
        <f t="shared" si="1"/>
        <v>15510</v>
      </c>
      <c r="M9" s="18">
        <v>15510</v>
      </c>
      <c r="N9" s="20">
        <v>2.4E-2</v>
      </c>
      <c r="O9" s="18">
        <f t="shared" ref="O9:O14" si="2">IF(N9=0,M9,ROUND(M9*(1+N9)/3,0)*3)</f>
        <v>15882</v>
      </c>
      <c r="P9" s="18">
        <v>15882</v>
      </c>
      <c r="Q9" s="20">
        <v>2.5000000000000001E-2</v>
      </c>
      <c r="R9" s="18">
        <f t="shared" ref="R9" si="3">IF(Q9=0,P9,ROUND(P9*(1+Q9)/3,0)*3)</f>
        <v>16278</v>
      </c>
      <c r="S9" s="18">
        <v>16278</v>
      </c>
      <c r="T9" s="20">
        <v>0.02</v>
      </c>
      <c r="U9" s="18">
        <f t="shared" ref="U9" si="4">IF(T9=0,S9,ROUND(S9*(1+T9)/3,0)*3)</f>
        <v>16605</v>
      </c>
      <c r="V9" s="34">
        <v>16605</v>
      </c>
      <c r="W9" s="20">
        <v>2.4E-2</v>
      </c>
      <c r="X9" s="21">
        <f t="shared" ref="X9" si="5">IF(W9=0,V9,ROUND(V9*(1+W9)/3,0)*3)</f>
        <v>17004</v>
      </c>
      <c r="Y9" s="18">
        <v>17004</v>
      </c>
      <c r="Z9" s="20">
        <v>0.03</v>
      </c>
      <c r="AA9" s="18">
        <f t="shared" ref="AA9:AA72" si="6">IF(Z9=0,Y9,ROUND(Y9*(1+Z9)/3,0)*3)</f>
        <v>17514</v>
      </c>
      <c r="AB9" s="35" t="s">
        <v>171</v>
      </c>
      <c r="AC9" s="17" t="s">
        <v>171</v>
      </c>
      <c r="AD9" s="17" t="s">
        <v>171</v>
      </c>
      <c r="AE9" s="18" t="s">
        <v>171</v>
      </c>
      <c r="AF9" s="179"/>
      <c r="AG9" s="1"/>
    </row>
    <row r="10" spans="1:33" x14ac:dyDescent="0.3">
      <c r="A10" s="173"/>
      <c r="B10" s="14">
        <v>0</v>
      </c>
      <c r="C10" s="14">
        <v>5</v>
      </c>
      <c r="D10" s="14">
        <v>2</v>
      </c>
      <c r="E10" s="97" t="str">
        <f t="shared" si="0"/>
        <v>052</v>
      </c>
      <c r="F10" s="176"/>
      <c r="G10" s="24" t="s">
        <v>104</v>
      </c>
      <c r="H10" s="25">
        <v>27255</v>
      </c>
      <c r="I10" s="26">
        <v>0</v>
      </c>
      <c r="J10" s="27">
        <v>27255</v>
      </c>
      <c r="K10" s="26">
        <v>0.02</v>
      </c>
      <c r="L10" s="28">
        <f t="shared" si="1"/>
        <v>27801</v>
      </c>
      <c r="M10" s="27">
        <v>27801</v>
      </c>
      <c r="N10" s="29">
        <v>2.4E-2</v>
      </c>
      <c r="O10" s="27">
        <f>IF(N10=0,M10,ROUND(M10*(1+N10)/3,0)*3)</f>
        <v>28467</v>
      </c>
      <c r="P10" s="27">
        <v>28467</v>
      </c>
      <c r="Q10" s="29">
        <v>2.5000000000000001E-2</v>
      </c>
      <c r="R10" s="27">
        <f>IF(Q10=0,P10,ROUND(P10*(1+Q10)/3,0)*3)</f>
        <v>29178</v>
      </c>
      <c r="S10" s="27">
        <v>29178</v>
      </c>
      <c r="T10" s="29">
        <v>0.02</v>
      </c>
      <c r="U10" s="27">
        <f>IF(T10=0,S10,ROUND(S10*(1+T10)/3,0)*3)</f>
        <v>29763</v>
      </c>
      <c r="V10" s="30">
        <v>29763</v>
      </c>
      <c r="W10" s="29">
        <v>2.4E-2</v>
      </c>
      <c r="X10" s="31">
        <f>IF(W10=0,V10,ROUND(V10*(1+W10)/3,0)*3)</f>
        <v>30477</v>
      </c>
      <c r="Y10" s="27">
        <v>30477</v>
      </c>
      <c r="Z10" s="29">
        <v>0.03</v>
      </c>
      <c r="AA10" s="27">
        <f t="shared" si="6"/>
        <v>31392</v>
      </c>
      <c r="AB10" s="30" t="s">
        <v>171</v>
      </c>
      <c r="AC10" s="26" t="s">
        <v>171</v>
      </c>
      <c r="AD10" s="26" t="s">
        <v>171</v>
      </c>
      <c r="AE10" s="27" t="s">
        <v>171</v>
      </c>
      <c r="AF10" s="179"/>
      <c r="AG10" s="1"/>
    </row>
    <row r="11" spans="1:33" x14ac:dyDescent="0.3">
      <c r="A11" s="173"/>
      <c r="B11" s="14">
        <v>0</v>
      </c>
      <c r="C11" s="14">
        <v>7</v>
      </c>
      <c r="D11" s="14">
        <v>1</v>
      </c>
      <c r="E11" s="97" t="str">
        <f t="shared" si="0"/>
        <v>071</v>
      </c>
      <c r="F11" s="177" t="s">
        <v>106</v>
      </c>
      <c r="G11" s="15" t="s">
        <v>7</v>
      </c>
      <c r="H11" s="33">
        <v>15594</v>
      </c>
      <c r="I11" s="17">
        <v>0</v>
      </c>
      <c r="J11" s="18">
        <v>15594</v>
      </c>
      <c r="K11" s="17">
        <v>0.02</v>
      </c>
      <c r="L11" s="19">
        <f t="shared" si="1"/>
        <v>15906</v>
      </c>
      <c r="M11" s="18">
        <v>15906</v>
      </c>
      <c r="N11" s="20">
        <v>2.4E-2</v>
      </c>
      <c r="O11" s="18">
        <f t="shared" si="2"/>
        <v>16287</v>
      </c>
      <c r="P11" s="18">
        <v>16287</v>
      </c>
      <c r="Q11" s="20">
        <v>2.5000000000000001E-2</v>
      </c>
      <c r="R11" s="18">
        <f t="shared" ref="R11" si="7">IF(Q11=0,P11,ROUND(P11*(1+Q11)/3,0)*3)</f>
        <v>16695</v>
      </c>
      <c r="S11" s="18">
        <v>16695</v>
      </c>
      <c r="T11" s="20">
        <v>0.02</v>
      </c>
      <c r="U11" s="18">
        <f t="shared" ref="U11" si="8">IF(T11=0,S11,ROUND(S11*(1+T11)/3,0)*3)</f>
        <v>17028</v>
      </c>
      <c r="V11" s="34">
        <v>17028</v>
      </c>
      <c r="W11" s="20">
        <v>2.4E-2</v>
      </c>
      <c r="X11" s="21">
        <f t="shared" ref="X11" si="9">IF(W11=0,V11,ROUND(V11*(1+W11)/3,0)*3)</f>
        <v>17436</v>
      </c>
      <c r="Y11" s="18">
        <v>17436</v>
      </c>
      <c r="Z11" s="20">
        <v>0.03</v>
      </c>
      <c r="AA11" s="18">
        <f t="shared" si="6"/>
        <v>17958</v>
      </c>
      <c r="AB11" s="35" t="s">
        <v>171</v>
      </c>
      <c r="AC11" s="17" t="s">
        <v>171</v>
      </c>
      <c r="AD11" s="17" t="s">
        <v>171</v>
      </c>
      <c r="AE11" s="18" t="s">
        <v>171</v>
      </c>
      <c r="AF11" s="179"/>
      <c r="AG11" s="1"/>
    </row>
    <row r="12" spans="1:33" x14ac:dyDescent="0.3">
      <c r="A12" s="173"/>
      <c r="B12" s="14">
        <v>0</v>
      </c>
      <c r="C12" s="14">
        <v>7</v>
      </c>
      <c r="D12" s="14">
        <v>2</v>
      </c>
      <c r="E12" s="97" t="str">
        <f t="shared" si="0"/>
        <v>072</v>
      </c>
      <c r="F12" s="176"/>
      <c r="G12" s="24" t="s">
        <v>104</v>
      </c>
      <c r="H12" s="25">
        <v>27837</v>
      </c>
      <c r="I12" s="26">
        <v>0</v>
      </c>
      <c r="J12" s="27">
        <v>27837</v>
      </c>
      <c r="K12" s="26">
        <v>0.02</v>
      </c>
      <c r="L12" s="28">
        <f t="shared" si="1"/>
        <v>28395</v>
      </c>
      <c r="M12" s="27">
        <v>28395</v>
      </c>
      <c r="N12" s="29">
        <v>2.4E-2</v>
      </c>
      <c r="O12" s="27">
        <f>IF(N12=0,M12,ROUND(M12*(1+N12)/3,0)*3)</f>
        <v>29076</v>
      </c>
      <c r="P12" s="27">
        <v>29076</v>
      </c>
      <c r="Q12" s="29">
        <v>2.5000000000000001E-2</v>
      </c>
      <c r="R12" s="27">
        <f>IF(Q12=0,P12,ROUND(P12*(1+Q12)/3,0)*3)</f>
        <v>29802</v>
      </c>
      <c r="S12" s="27">
        <v>29802</v>
      </c>
      <c r="T12" s="29">
        <v>0.02</v>
      </c>
      <c r="U12" s="27">
        <f>IF(T12=0,S12,ROUND(S12*(1+T12)/3,0)*3)</f>
        <v>30399</v>
      </c>
      <c r="V12" s="30">
        <v>30399</v>
      </c>
      <c r="W12" s="29">
        <v>2.4E-2</v>
      </c>
      <c r="X12" s="31">
        <f>IF(W12=0,V12,ROUND(V12*(1+W12)/3,0)*3)</f>
        <v>31128</v>
      </c>
      <c r="Y12" s="27">
        <v>31128</v>
      </c>
      <c r="Z12" s="29">
        <v>0.03</v>
      </c>
      <c r="AA12" s="27">
        <f t="shared" si="6"/>
        <v>32061</v>
      </c>
      <c r="AB12" s="30" t="s">
        <v>171</v>
      </c>
      <c r="AC12" s="26" t="s">
        <v>171</v>
      </c>
      <c r="AD12" s="26" t="s">
        <v>171</v>
      </c>
      <c r="AE12" s="27" t="s">
        <v>171</v>
      </c>
      <c r="AF12" s="179"/>
      <c r="AG12" s="1"/>
    </row>
    <row r="13" spans="1:33" x14ac:dyDescent="0.3">
      <c r="A13" s="173"/>
      <c r="B13" s="14">
        <v>0</v>
      </c>
      <c r="C13" s="14">
        <v>9</v>
      </c>
      <c r="D13" s="14">
        <v>1</v>
      </c>
      <c r="E13" s="97" t="str">
        <f t="shared" si="0"/>
        <v>091</v>
      </c>
      <c r="F13" s="177" t="s">
        <v>107</v>
      </c>
      <c r="G13" s="15" t="s">
        <v>7</v>
      </c>
      <c r="H13" s="33">
        <v>16917</v>
      </c>
      <c r="I13" s="17">
        <v>0.03</v>
      </c>
      <c r="J13" s="18">
        <v>17424</v>
      </c>
      <c r="K13" s="17">
        <v>0.02</v>
      </c>
      <c r="L13" s="19">
        <f t="shared" si="1"/>
        <v>17772</v>
      </c>
      <c r="M13" s="18">
        <v>17772</v>
      </c>
      <c r="N13" s="20">
        <v>2.4E-2</v>
      </c>
      <c r="O13" s="18">
        <f t="shared" si="2"/>
        <v>18198</v>
      </c>
      <c r="P13" s="18">
        <v>18198</v>
      </c>
      <c r="Q13" s="20">
        <v>2.5000000000000001E-2</v>
      </c>
      <c r="R13" s="18">
        <f t="shared" ref="R13:R14" si="10">IF(Q13=0,P13,ROUND(P13*(1+Q13)/3,0)*3)</f>
        <v>18654</v>
      </c>
      <c r="S13" s="18">
        <v>18654</v>
      </c>
      <c r="T13" s="20">
        <v>0.02</v>
      </c>
      <c r="U13" s="18">
        <f t="shared" ref="U13:U14" si="11">IF(T13=0,S13,ROUND(S13*(1+T13)/3,0)*3)</f>
        <v>19026</v>
      </c>
      <c r="V13" s="34">
        <v>19026</v>
      </c>
      <c r="W13" s="20">
        <v>2.4E-2</v>
      </c>
      <c r="X13" s="21">
        <f t="shared" ref="X13:X14" si="12">IF(W13=0,V13,ROUND(V13*(1+W13)/3,0)*3)</f>
        <v>19482</v>
      </c>
      <c r="Y13" s="18">
        <v>19482</v>
      </c>
      <c r="Z13" s="20">
        <v>0.03</v>
      </c>
      <c r="AA13" s="18">
        <f t="shared" si="6"/>
        <v>20067</v>
      </c>
      <c r="AB13" s="35" t="s">
        <v>171</v>
      </c>
      <c r="AC13" s="17" t="s">
        <v>171</v>
      </c>
      <c r="AD13" s="17" t="s">
        <v>171</v>
      </c>
      <c r="AE13" s="18" t="s">
        <v>171</v>
      </c>
      <c r="AF13" s="179"/>
      <c r="AG13" s="1"/>
    </row>
    <row r="14" spans="1:33" x14ac:dyDescent="0.3">
      <c r="A14" s="174"/>
      <c r="B14" s="14">
        <v>0</v>
      </c>
      <c r="C14" s="14">
        <v>9</v>
      </c>
      <c r="D14" s="14">
        <v>2</v>
      </c>
      <c r="E14" s="97" t="str">
        <f t="shared" si="0"/>
        <v>092</v>
      </c>
      <c r="F14" s="176"/>
      <c r="G14" s="24" t="s">
        <v>104</v>
      </c>
      <c r="H14" s="25">
        <v>30153</v>
      </c>
      <c r="I14" s="26">
        <v>0.03</v>
      </c>
      <c r="J14" s="27">
        <v>31059</v>
      </c>
      <c r="K14" s="26">
        <v>0.02</v>
      </c>
      <c r="L14" s="28">
        <f t="shared" si="1"/>
        <v>31680</v>
      </c>
      <c r="M14" s="27">
        <v>31680</v>
      </c>
      <c r="N14" s="29">
        <v>2.4E-2</v>
      </c>
      <c r="O14" s="27">
        <f t="shared" si="2"/>
        <v>32439</v>
      </c>
      <c r="P14" s="27">
        <v>32439</v>
      </c>
      <c r="Q14" s="29">
        <v>2.5000000000000001E-2</v>
      </c>
      <c r="R14" s="27">
        <f t="shared" si="10"/>
        <v>33249</v>
      </c>
      <c r="S14" s="27">
        <v>33249</v>
      </c>
      <c r="T14" s="29">
        <v>0.02</v>
      </c>
      <c r="U14" s="27">
        <f t="shared" si="11"/>
        <v>33915</v>
      </c>
      <c r="V14" s="30">
        <v>33915</v>
      </c>
      <c r="W14" s="29">
        <v>2.4E-2</v>
      </c>
      <c r="X14" s="31">
        <f t="shared" si="12"/>
        <v>34728</v>
      </c>
      <c r="Y14" s="27">
        <v>34728</v>
      </c>
      <c r="Z14" s="29">
        <v>0.03</v>
      </c>
      <c r="AA14" s="27">
        <f t="shared" si="6"/>
        <v>35769</v>
      </c>
      <c r="AB14" s="30" t="s">
        <v>171</v>
      </c>
      <c r="AC14" s="26" t="s">
        <v>171</v>
      </c>
      <c r="AD14" s="26" t="s">
        <v>171</v>
      </c>
      <c r="AE14" s="27" t="s">
        <v>171</v>
      </c>
      <c r="AF14" s="180"/>
      <c r="AG14" s="1"/>
    </row>
    <row r="15" spans="1:33" x14ac:dyDescent="0.3">
      <c r="A15" s="181" t="s">
        <v>108</v>
      </c>
      <c r="B15" s="182"/>
      <c r="C15" s="182"/>
      <c r="D15" s="182"/>
      <c r="E15" s="182"/>
      <c r="F15" s="182"/>
      <c r="G15" s="182"/>
      <c r="H15" s="182"/>
      <c r="I15" s="182"/>
      <c r="J15" s="182"/>
      <c r="K15" s="182"/>
      <c r="L15" s="182"/>
      <c r="M15" s="182"/>
      <c r="N15" s="182"/>
      <c r="O15" s="183"/>
      <c r="P15" s="36"/>
      <c r="Q15" s="36"/>
      <c r="R15" s="37"/>
      <c r="S15" s="36"/>
      <c r="T15" s="36"/>
      <c r="U15" s="37"/>
      <c r="V15" s="38"/>
      <c r="W15" s="38"/>
      <c r="X15" s="37"/>
      <c r="Y15" s="38"/>
      <c r="Z15" s="38"/>
      <c r="AA15" s="37"/>
      <c r="AB15" s="38"/>
      <c r="AC15" s="38"/>
      <c r="AD15" s="38"/>
      <c r="AE15" s="37"/>
      <c r="AF15" s="39"/>
      <c r="AG15" s="1"/>
    </row>
    <row r="16" spans="1:33" x14ac:dyDescent="0.3">
      <c r="A16" s="172" t="s">
        <v>109</v>
      </c>
      <c r="B16" s="14">
        <v>0</v>
      </c>
      <c r="C16" s="14">
        <v>38</v>
      </c>
      <c r="D16" s="14">
        <v>1</v>
      </c>
      <c r="E16" s="98" t="str">
        <f>_xlfn.CONCAT(B16,C16,D16)</f>
        <v>0381</v>
      </c>
      <c r="F16" s="155" t="s">
        <v>173</v>
      </c>
      <c r="G16" s="15" t="s">
        <v>7</v>
      </c>
      <c r="H16" s="33">
        <v>15954</v>
      </c>
      <c r="I16" s="17">
        <v>0</v>
      </c>
      <c r="J16" s="18">
        <v>15954</v>
      </c>
      <c r="K16" s="17">
        <v>0.03</v>
      </c>
      <c r="L16" s="19">
        <f t="shared" ref="L16:L77" si="13">IF(K16=0,J16,ROUND(J16*(1+K16)/3,0)*3)</f>
        <v>16434</v>
      </c>
      <c r="M16" s="18">
        <v>16434</v>
      </c>
      <c r="N16" s="20">
        <v>0</v>
      </c>
      <c r="O16" s="18">
        <f t="shared" ref="O16:O77" si="14">IF(N16=0,M16,ROUND(M16*(1+N16)/3,0)*3)</f>
        <v>16434</v>
      </c>
      <c r="P16" s="18">
        <v>16434</v>
      </c>
      <c r="Q16" s="20">
        <v>0</v>
      </c>
      <c r="R16" s="18">
        <f t="shared" ref="R16:R77" si="15">IF(Q16=0,P16,ROUND(P16*(1+Q16)/3,0)*3)</f>
        <v>16434</v>
      </c>
      <c r="S16" s="18">
        <v>16434</v>
      </c>
      <c r="T16" s="20">
        <v>2.1999999999999999E-2</v>
      </c>
      <c r="U16" s="18">
        <f t="shared" ref="U16:X77" si="16">IF(T16=0,S16,ROUND(S16*(1+T16)/3,0)*3)</f>
        <v>16797</v>
      </c>
      <c r="V16" s="22">
        <v>16797</v>
      </c>
      <c r="W16" s="20">
        <v>0.01</v>
      </c>
      <c r="X16" s="21">
        <f t="shared" si="16"/>
        <v>16965</v>
      </c>
      <c r="Y16" s="40">
        <v>16965</v>
      </c>
      <c r="Z16" s="20">
        <v>0</v>
      </c>
      <c r="AA16" s="18">
        <f>IF(Z16=0,Y16,ROUND(Y16*(1+Z16)/3,0)*3)</f>
        <v>16965</v>
      </c>
      <c r="AB16" s="99">
        <v>80.8</v>
      </c>
      <c r="AC16" s="106">
        <v>0</v>
      </c>
      <c r="AD16" s="102">
        <f t="shared" ref="AD16:AD47" si="17">AE16/AB16-1</f>
        <v>0</v>
      </c>
      <c r="AE16" s="99">
        <f>AB16+AC16</f>
        <v>80.8</v>
      </c>
      <c r="AF16" s="41"/>
      <c r="AG16" s="7"/>
    </row>
    <row r="17" spans="1:33" x14ac:dyDescent="0.3">
      <c r="A17" s="173"/>
      <c r="B17" s="14">
        <v>0</v>
      </c>
      <c r="C17" s="14">
        <v>38</v>
      </c>
      <c r="D17" s="14">
        <v>2</v>
      </c>
      <c r="E17" s="98" t="str">
        <f t="shared" ref="E17:E80" si="18">_xlfn.CONCAT(B17,C17,D17)</f>
        <v>0382</v>
      </c>
      <c r="F17" s="156"/>
      <c r="G17" s="24" t="s">
        <v>104</v>
      </c>
      <c r="H17" s="25">
        <v>28413</v>
      </c>
      <c r="I17" s="26">
        <v>0</v>
      </c>
      <c r="J17" s="27">
        <v>28413</v>
      </c>
      <c r="K17" s="26">
        <v>0.03</v>
      </c>
      <c r="L17" s="28">
        <f t="shared" si="13"/>
        <v>29265</v>
      </c>
      <c r="M17" s="27">
        <v>29265</v>
      </c>
      <c r="N17" s="29">
        <v>0</v>
      </c>
      <c r="O17" s="27">
        <f t="shared" si="14"/>
        <v>29265</v>
      </c>
      <c r="P17" s="27">
        <v>29265</v>
      </c>
      <c r="Q17" s="29">
        <v>0</v>
      </c>
      <c r="R17" s="27">
        <f t="shared" si="15"/>
        <v>29265</v>
      </c>
      <c r="S17" s="27">
        <v>29265</v>
      </c>
      <c r="T17" s="29">
        <v>2.1999999999999999E-2</v>
      </c>
      <c r="U17" s="27">
        <f t="shared" si="16"/>
        <v>29910</v>
      </c>
      <c r="V17" s="30">
        <v>29910</v>
      </c>
      <c r="W17" s="29">
        <v>0.01</v>
      </c>
      <c r="X17" s="31">
        <f t="shared" si="16"/>
        <v>30210</v>
      </c>
      <c r="Y17" s="42">
        <v>30210</v>
      </c>
      <c r="Z17" s="29">
        <v>0</v>
      </c>
      <c r="AA17" s="27">
        <f>IF(Z17=0,Y17,ROUND(Y17*(1+Z17)/3,0)*3)</f>
        <v>30210</v>
      </c>
      <c r="AB17" s="100">
        <v>127.7</v>
      </c>
      <c r="AC17" s="107">
        <v>0</v>
      </c>
      <c r="AD17" s="103">
        <f t="shared" si="17"/>
        <v>0</v>
      </c>
      <c r="AE17" s="100">
        <f t="shared" ref="AE17:AE79" si="19">AB17</f>
        <v>127.7</v>
      </c>
      <c r="AF17" s="32"/>
      <c r="AG17" s="7"/>
    </row>
    <row r="18" spans="1:33" x14ac:dyDescent="0.3">
      <c r="A18" s="173"/>
      <c r="B18" s="14">
        <v>0</v>
      </c>
      <c r="C18" s="14">
        <v>40</v>
      </c>
      <c r="D18" s="14">
        <v>1</v>
      </c>
      <c r="E18" s="98" t="str">
        <f t="shared" si="18"/>
        <v>0401</v>
      </c>
      <c r="F18" s="155" t="s">
        <v>114</v>
      </c>
      <c r="G18" s="15" t="s">
        <v>7</v>
      </c>
      <c r="H18" s="33">
        <v>16875</v>
      </c>
      <c r="I18" s="17">
        <v>0</v>
      </c>
      <c r="J18" s="18">
        <v>16875</v>
      </c>
      <c r="K18" s="17">
        <v>0.03</v>
      </c>
      <c r="L18" s="19">
        <f t="shared" si="13"/>
        <v>17382</v>
      </c>
      <c r="M18" s="18">
        <v>17382</v>
      </c>
      <c r="N18" s="20">
        <v>0</v>
      </c>
      <c r="O18" s="18">
        <f t="shared" si="14"/>
        <v>17382</v>
      </c>
      <c r="P18" s="18">
        <v>17382</v>
      </c>
      <c r="Q18" s="20">
        <v>0</v>
      </c>
      <c r="R18" s="18">
        <f t="shared" si="15"/>
        <v>17382</v>
      </c>
      <c r="S18" s="18">
        <v>17382</v>
      </c>
      <c r="T18" s="20">
        <v>2.1999999999999999E-2</v>
      </c>
      <c r="U18" s="18">
        <f t="shared" si="16"/>
        <v>17763</v>
      </c>
      <c r="V18" s="22">
        <v>17763</v>
      </c>
      <c r="W18" s="20">
        <v>0.01</v>
      </c>
      <c r="X18" s="21">
        <f t="shared" si="16"/>
        <v>17940</v>
      </c>
      <c r="Y18" s="40">
        <v>17940</v>
      </c>
      <c r="Z18" s="20">
        <v>0</v>
      </c>
      <c r="AA18" s="18">
        <f t="shared" si="6"/>
        <v>17940</v>
      </c>
      <c r="AB18" s="99">
        <v>110.7</v>
      </c>
      <c r="AC18" s="108">
        <v>0</v>
      </c>
      <c r="AD18" s="102">
        <f t="shared" si="17"/>
        <v>0</v>
      </c>
      <c r="AE18" s="99">
        <f t="shared" ref="AE18" si="20">AB18+AC18</f>
        <v>110.7</v>
      </c>
      <c r="AF18" s="41"/>
      <c r="AG18" s="7"/>
    </row>
    <row r="19" spans="1:33" x14ac:dyDescent="0.3">
      <c r="A19" s="174"/>
      <c r="B19" s="14">
        <v>0</v>
      </c>
      <c r="C19" s="14">
        <v>40</v>
      </c>
      <c r="D19" s="14">
        <v>2</v>
      </c>
      <c r="E19" s="98" t="str">
        <f t="shared" si="18"/>
        <v>0402</v>
      </c>
      <c r="F19" s="156"/>
      <c r="G19" s="24" t="s">
        <v>104</v>
      </c>
      <c r="H19" s="25">
        <v>35535</v>
      </c>
      <c r="I19" s="26">
        <v>0</v>
      </c>
      <c r="J19" s="27">
        <v>35535</v>
      </c>
      <c r="K19" s="26">
        <v>0.03</v>
      </c>
      <c r="L19" s="28">
        <f t="shared" si="13"/>
        <v>36600</v>
      </c>
      <c r="M19" s="27">
        <v>36600</v>
      </c>
      <c r="N19" s="29">
        <v>0</v>
      </c>
      <c r="O19" s="27">
        <f t="shared" si="14"/>
        <v>36600</v>
      </c>
      <c r="P19" s="27">
        <v>36600</v>
      </c>
      <c r="Q19" s="29">
        <v>0</v>
      </c>
      <c r="R19" s="27">
        <f t="shared" si="15"/>
        <v>36600</v>
      </c>
      <c r="S19" s="27">
        <v>36600</v>
      </c>
      <c r="T19" s="29">
        <v>2.1999999999999999E-2</v>
      </c>
      <c r="U19" s="27">
        <f t="shared" si="16"/>
        <v>37404</v>
      </c>
      <c r="V19" s="30">
        <v>37404</v>
      </c>
      <c r="W19" s="29">
        <v>0.01</v>
      </c>
      <c r="X19" s="31">
        <f t="shared" si="16"/>
        <v>37779</v>
      </c>
      <c r="Y19" s="42">
        <v>37779</v>
      </c>
      <c r="Z19" s="29">
        <v>0</v>
      </c>
      <c r="AA19" s="27">
        <f t="shared" si="6"/>
        <v>37779</v>
      </c>
      <c r="AB19" s="100">
        <v>121.3</v>
      </c>
      <c r="AC19" s="107">
        <v>0</v>
      </c>
      <c r="AD19" s="103">
        <f t="shared" si="17"/>
        <v>0</v>
      </c>
      <c r="AE19" s="100">
        <f t="shared" si="19"/>
        <v>121.3</v>
      </c>
      <c r="AF19" s="32"/>
      <c r="AG19" s="7"/>
    </row>
    <row r="20" spans="1:33" x14ac:dyDescent="0.3">
      <c r="A20" s="172" t="s">
        <v>115</v>
      </c>
      <c r="B20" s="14">
        <v>0</v>
      </c>
      <c r="C20" s="14">
        <v>91</v>
      </c>
      <c r="D20" s="14">
        <v>1</v>
      </c>
      <c r="E20" s="98" t="str">
        <f t="shared" si="18"/>
        <v>0911</v>
      </c>
      <c r="F20" s="155" t="s">
        <v>116</v>
      </c>
      <c r="G20" s="15" t="s">
        <v>7</v>
      </c>
      <c r="H20" s="33">
        <v>45816</v>
      </c>
      <c r="I20" s="17">
        <v>0.03</v>
      </c>
      <c r="J20" s="18">
        <v>47190</v>
      </c>
      <c r="K20" s="17">
        <v>0</v>
      </c>
      <c r="L20" s="19">
        <f t="shared" si="13"/>
        <v>47190</v>
      </c>
      <c r="M20" s="18">
        <v>47190</v>
      </c>
      <c r="N20" s="20">
        <v>0</v>
      </c>
      <c r="O20" s="18">
        <f t="shared" si="14"/>
        <v>47190</v>
      </c>
      <c r="P20" s="18">
        <v>47190</v>
      </c>
      <c r="Q20" s="20">
        <v>0</v>
      </c>
      <c r="R20" s="18">
        <f t="shared" si="15"/>
        <v>47190</v>
      </c>
      <c r="S20" s="18">
        <v>47190</v>
      </c>
      <c r="T20" s="20">
        <v>0</v>
      </c>
      <c r="U20" s="18">
        <f t="shared" si="16"/>
        <v>47190</v>
      </c>
      <c r="V20" s="22">
        <v>47190</v>
      </c>
      <c r="W20" s="20">
        <v>0</v>
      </c>
      <c r="X20" s="18">
        <f t="shared" si="16"/>
        <v>47190</v>
      </c>
      <c r="Y20" s="43">
        <v>47190</v>
      </c>
      <c r="Z20" s="20">
        <v>0.02</v>
      </c>
      <c r="AA20" s="18">
        <f t="shared" si="6"/>
        <v>48135</v>
      </c>
      <c r="AB20" s="99">
        <v>90.3</v>
      </c>
      <c r="AC20" s="108">
        <v>0</v>
      </c>
      <c r="AD20" s="102">
        <f t="shared" si="17"/>
        <v>0</v>
      </c>
      <c r="AE20" s="99">
        <f t="shared" ref="AE20" si="21">AB20+AC20</f>
        <v>90.3</v>
      </c>
      <c r="AF20" s="41"/>
      <c r="AG20" s="1"/>
    </row>
    <row r="21" spans="1:33" x14ac:dyDescent="0.3">
      <c r="A21" s="173"/>
      <c r="B21" s="14">
        <v>0</v>
      </c>
      <c r="C21" s="14">
        <v>91</v>
      </c>
      <c r="D21" s="14">
        <v>2</v>
      </c>
      <c r="E21" s="98" t="str">
        <f t="shared" si="18"/>
        <v>0912</v>
      </c>
      <c r="F21" s="176"/>
      <c r="G21" s="24" t="s">
        <v>104</v>
      </c>
      <c r="H21" s="25">
        <v>70644</v>
      </c>
      <c r="I21" s="26">
        <v>0.03</v>
      </c>
      <c r="J21" s="27">
        <v>72762</v>
      </c>
      <c r="K21" s="26">
        <v>0</v>
      </c>
      <c r="L21" s="28">
        <f t="shared" si="13"/>
        <v>72762</v>
      </c>
      <c r="M21" s="27">
        <v>72762</v>
      </c>
      <c r="N21" s="29">
        <v>0</v>
      </c>
      <c r="O21" s="27">
        <f t="shared" si="14"/>
        <v>72762</v>
      </c>
      <c r="P21" s="27">
        <v>72762</v>
      </c>
      <c r="Q21" s="29">
        <v>0</v>
      </c>
      <c r="R21" s="27">
        <f t="shared" si="15"/>
        <v>72762</v>
      </c>
      <c r="S21" s="27">
        <v>72762</v>
      </c>
      <c r="T21" s="29">
        <v>0</v>
      </c>
      <c r="U21" s="27">
        <f t="shared" si="16"/>
        <v>72762</v>
      </c>
      <c r="V21" s="30">
        <v>72762</v>
      </c>
      <c r="W21" s="29">
        <v>0</v>
      </c>
      <c r="X21" s="27">
        <f t="shared" si="16"/>
        <v>72762</v>
      </c>
      <c r="Y21" s="44">
        <v>72762</v>
      </c>
      <c r="Z21" s="29">
        <v>0</v>
      </c>
      <c r="AA21" s="27">
        <f t="shared" si="6"/>
        <v>72762</v>
      </c>
      <c r="AB21" s="100">
        <v>33.1</v>
      </c>
      <c r="AC21" s="107">
        <v>0</v>
      </c>
      <c r="AD21" s="103">
        <f t="shared" si="17"/>
        <v>0</v>
      </c>
      <c r="AE21" s="100">
        <f t="shared" si="19"/>
        <v>33.1</v>
      </c>
      <c r="AF21" s="32"/>
      <c r="AG21" s="1"/>
    </row>
    <row r="22" spans="1:33" x14ac:dyDescent="0.3">
      <c r="A22" s="173"/>
      <c r="B22" s="14">
        <v>0</v>
      </c>
      <c r="C22" s="14">
        <v>92</v>
      </c>
      <c r="D22" s="14">
        <v>1</v>
      </c>
      <c r="E22" s="98" t="str">
        <f t="shared" si="18"/>
        <v>0921</v>
      </c>
      <c r="F22" s="177" t="s">
        <v>117</v>
      </c>
      <c r="G22" s="15" t="s">
        <v>7</v>
      </c>
      <c r="H22" s="33">
        <v>45816</v>
      </c>
      <c r="I22" s="17">
        <v>0.03</v>
      </c>
      <c r="J22" s="18">
        <v>47190</v>
      </c>
      <c r="K22" s="17">
        <v>0</v>
      </c>
      <c r="L22" s="19">
        <f t="shared" si="13"/>
        <v>47190</v>
      </c>
      <c r="M22" s="18">
        <v>47190</v>
      </c>
      <c r="N22" s="20">
        <v>0</v>
      </c>
      <c r="O22" s="18">
        <f t="shared" si="14"/>
        <v>47190</v>
      </c>
      <c r="P22" s="18">
        <v>47190</v>
      </c>
      <c r="Q22" s="20">
        <v>0</v>
      </c>
      <c r="R22" s="18">
        <f t="shared" si="15"/>
        <v>47190</v>
      </c>
      <c r="S22" s="18">
        <v>47190</v>
      </c>
      <c r="T22" s="20">
        <v>0</v>
      </c>
      <c r="U22" s="18">
        <f t="shared" si="16"/>
        <v>47190</v>
      </c>
      <c r="V22" s="22">
        <v>47190</v>
      </c>
      <c r="W22" s="20">
        <v>0</v>
      </c>
      <c r="X22" s="18">
        <f t="shared" si="16"/>
        <v>47190</v>
      </c>
      <c r="Y22" s="43">
        <v>47190</v>
      </c>
      <c r="Z22" s="20">
        <v>0.02</v>
      </c>
      <c r="AA22" s="18">
        <f t="shared" si="6"/>
        <v>48135</v>
      </c>
      <c r="AB22" s="99">
        <v>100.8</v>
      </c>
      <c r="AC22" s="108">
        <v>0</v>
      </c>
      <c r="AD22" s="102">
        <f t="shared" si="17"/>
        <v>0</v>
      </c>
      <c r="AE22" s="99">
        <f t="shared" ref="AE22" si="22">AB22+AC22</f>
        <v>100.8</v>
      </c>
      <c r="AF22" s="41"/>
      <c r="AG22" s="1"/>
    </row>
    <row r="23" spans="1:33" x14ac:dyDescent="0.3">
      <c r="A23" s="173"/>
      <c r="B23" s="14">
        <v>0</v>
      </c>
      <c r="C23" s="14">
        <v>92</v>
      </c>
      <c r="D23" s="14">
        <v>2</v>
      </c>
      <c r="E23" s="98" t="str">
        <f t="shared" si="18"/>
        <v>0922</v>
      </c>
      <c r="F23" s="176"/>
      <c r="G23" s="24" t="s">
        <v>104</v>
      </c>
      <c r="H23" s="25">
        <v>70644</v>
      </c>
      <c r="I23" s="26">
        <v>0.03</v>
      </c>
      <c r="J23" s="27">
        <v>72762</v>
      </c>
      <c r="K23" s="26">
        <v>0</v>
      </c>
      <c r="L23" s="28">
        <f t="shared" si="13"/>
        <v>72762</v>
      </c>
      <c r="M23" s="27">
        <v>72762</v>
      </c>
      <c r="N23" s="29">
        <v>0</v>
      </c>
      <c r="O23" s="27">
        <f t="shared" si="14"/>
        <v>72762</v>
      </c>
      <c r="P23" s="27">
        <v>72762</v>
      </c>
      <c r="Q23" s="29">
        <v>0</v>
      </c>
      <c r="R23" s="27">
        <f t="shared" si="15"/>
        <v>72762</v>
      </c>
      <c r="S23" s="27">
        <v>72762</v>
      </c>
      <c r="T23" s="29">
        <v>0</v>
      </c>
      <c r="U23" s="27">
        <f t="shared" si="16"/>
        <v>72762</v>
      </c>
      <c r="V23" s="30">
        <v>72762</v>
      </c>
      <c r="W23" s="29">
        <v>0</v>
      </c>
      <c r="X23" s="27">
        <f t="shared" si="16"/>
        <v>72762</v>
      </c>
      <c r="Y23" s="45">
        <v>72762</v>
      </c>
      <c r="Z23" s="29">
        <v>0</v>
      </c>
      <c r="AA23" s="27">
        <f t="shared" si="6"/>
        <v>72762</v>
      </c>
      <c r="AB23" s="100">
        <v>22.2</v>
      </c>
      <c r="AC23" s="107">
        <v>0</v>
      </c>
      <c r="AD23" s="103">
        <f t="shared" si="17"/>
        <v>0</v>
      </c>
      <c r="AE23" s="100">
        <f t="shared" si="19"/>
        <v>22.2</v>
      </c>
      <c r="AF23" s="32"/>
      <c r="AG23" s="1"/>
    </row>
    <row r="24" spans="1:33" x14ac:dyDescent="0.3">
      <c r="A24" s="173"/>
      <c r="B24" s="14">
        <v>0</v>
      </c>
      <c r="C24" s="14">
        <v>93</v>
      </c>
      <c r="D24" s="14">
        <v>1</v>
      </c>
      <c r="E24" s="98" t="str">
        <f t="shared" si="18"/>
        <v>0931</v>
      </c>
      <c r="F24" s="177" t="s">
        <v>118</v>
      </c>
      <c r="G24" s="15" t="s">
        <v>7</v>
      </c>
      <c r="H24" s="33">
        <v>45810</v>
      </c>
      <c r="I24" s="17">
        <v>0.03</v>
      </c>
      <c r="J24" s="18">
        <v>47184</v>
      </c>
      <c r="K24" s="17">
        <v>0</v>
      </c>
      <c r="L24" s="19">
        <f t="shared" si="13"/>
        <v>47184</v>
      </c>
      <c r="M24" s="18">
        <v>47184</v>
      </c>
      <c r="N24" s="20">
        <v>0</v>
      </c>
      <c r="O24" s="18">
        <f t="shared" si="14"/>
        <v>47184</v>
      </c>
      <c r="P24" s="18">
        <v>47184</v>
      </c>
      <c r="Q24" s="20">
        <v>0</v>
      </c>
      <c r="R24" s="18">
        <f t="shared" si="15"/>
        <v>47184</v>
      </c>
      <c r="S24" s="18">
        <v>47184</v>
      </c>
      <c r="T24" s="20">
        <v>0</v>
      </c>
      <c r="U24" s="18">
        <f t="shared" si="16"/>
        <v>47184</v>
      </c>
      <c r="V24" s="22">
        <v>47184</v>
      </c>
      <c r="W24" s="20">
        <v>0</v>
      </c>
      <c r="X24" s="18">
        <f t="shared" si="16"/>
        <v>47184</v>
      </c>
      <c r="Y24" s="43">
        <v>47184</v>
      </c>
      <c r="Z24" s="20">
        <v>0.02</v>
      </c>
      <c r="AA24" s="18">
        <f t="shared" si="6"/>
        <v>48129</v>
      </c>
      <c r="AB24" s="99">
        <v>109.6</v>
      </c>
      <c r="AC24" s="108">
        <v>0</v>
      </c>
      <c r="AD24" s="102">
        <f t="shared" si="17"/>
        <v>0</v>
      </c>
      <c r="AE24" s="99">
        <f t="shared" ref="AE24" si="23">AB24+AC24</f>
        <v>109.6</v>
      </c>
      <c r="AF24" s="41"/>
      <c r="AG24" s="1"/>
    </row>
    <row r="25" spans="1:33" x14ac:dyDescent="0.3">
      <c r="A25" s="173"/>
      <c r="B25" s="14">
        <v>0</v>
      </c>
      <c r="C25" s="14">
        <v>93</v>
      </c>
      <c r="D25" s="14">
        <v>2</v>
      </c>
      <c r="E25" s="98" t="str">
        <f t="shared" si="18"/>
        <v>0932</v>
      </c>
      <c r="F25" s="176"/>
      <c r="G25" s="24" t="s">
        <v>104</v>
      </c>
      <c r="H25" s="25">
        <v>70644</v>
      </c>
      <c r="I25" s="26">
        <v>0.03</v>
      </c>
      <c r="J25" s="27">
        <v>72762</v>
      </c>
      <c r="K25" s="26">
        <v>0</v>
      </c>
      <c r="L25" s="28">
        <f t="shared" si="13"/>
        <v>72762</v>
      </c>
      <c r="M25" s="27">
        <v>72762</v>
      </c>
      <c r="N25" s="29">
        <v>0</v>
      </c>
      <c r="O25" s="27">
        <f t="shared" si="14"/>
        <v>72762</v>
      </c>
      <c r="P25" s="27">
        <v>72762</v>
      </c>
      <c r="Q25" s="29">
        <v>0</v>
      </c>
      <c r="R25" s="27">
        <f t="shared" si="15"/>
        <v>72762</v>
      </c>
      <c r="S25" s="27">
        <v>72762</v>
      </c>
      <c r="T25" s="29">
        <v>0</v>
      </c>
      <c r="U25" s="27">
        <f t="shared" si="16"/>
        <v>72762</v>
      </c>
      <c r="V25" s="30">
        <v>72762</v>
      </c>
      <c r="W25" s="29">
        <v>0</v>
      </c>
      <c r="X25" s="27">
        <f t="shared" si="16"/>
        <v>72762</v>
      </c>
      <c r="Y25" s="45">
        <v>72762</v>
      </c>
      <c r="Z25" s="29">
        <v>0</v>
      </c>
      <c r="AA25" s="27">
        <f t="shared" si="6"/>
        <v>72762</v>
      </c>
      <c r="AB25" s="100">
        <v>18.8</v>
      </c>
      <c r="AC25" s="107">
        <v>0</v>
      </c>
      <c r="AD25" s="103">
        <f t="shared" si="17"/>
        <v>0</v>
      </c>
      <c r="AE25" s="100">
        <f t="shared" si="19"/>
        <v>18.8</v>
      </c>
      <c r="AF25" s="32"/>
      <c r="AG25" s="1"/>
    </row>
    <row r="26" spans="1:33" x14ac:dyDescent="0.3">
      <c r="A26" s="173"/>
      <c r="B26" s="14">
        <v>0</v>
      </c>
      <c r="C26" s="14">
        <v>94</v>
      </c>
      <c r="D26" s="14">
        <v>1</v>
      </c>
      <c r="E26" s="98" t="str">
        <f t="shared" si="18"/>
        <v>0941</v>
      </c>
      <c r="F26" s="177" t="s">
        <v>119</v>
      </c>
      <c r="G26" s="15" t="s">
        <v>7</v>
      </c>
      <c r="H26" s="33">
        <v>42348</v>
      </c>
      <c r="I26" s="17">
        <v>0.03</v>
      </c>
      <c r="J26" s="18">
        <v>43617</v>
      </c>
      <c r="K26" s="17">
        <v>0</v>
      </c>
      <c r="L26" s="19">
        <f t="shared" si="13"/>
        <v>43617</v>
      </c>
      <c r="M26" s="18">
        <v>43617</v>
      </c>
      <c r="N26" s="20">
        <v>0</v>
      </c>
      <c r="O26" s="18">
        <f t="shared" si="14"/>
        <v>43617</v>
      </c>
      <c r="P26" s="18">
        <v>43617</v>
      </c>
      <c r="Q26" s="20">
        <v>0</v>
      </c>
      <c r="R26" s="18">
        <f t="shared" si="15"/>
        <v>43617</v>
      </c>
      <c r="S26" s="18">
        <v>43617</v>
      </c>
      <c r="T26" s="20">
        <v>0</v>
      </c>
      <c r="U26" s="18">
        <f t="shared" si="16"/>
        <v>43617</v>
      </c>
      <c r="V26" s="22">
        <v>43617</v>
      </c>
      <c r="W26" s="20">
        <v>0</v>
      </c>
      <c r="X26" s="18">
        <f t="shared" si="16"/>
        <v>43617</v>
      </c>
      <c r="Y26" s="43">
        <v>43617</v>
      </c>
      <c r="Z26" s="20">
        <v>0.02</v>
      </c>
      <c r="AA26" s="18">
        <f t="shared" si="6"/>
        <v>44490</v>
      </c>
      <c r="AB26" s="99">
        <v>98.5</v>
      </c>
      <c r="AC26" s="108">
        <v>0</v>
      </c>
      <c r="AD26" s="102">
        <f t="shared" si="17"/>
        <v>0</v>
      </c>
      <c r="AE26" s="99">
        <f t="shared" ref="AE26" si="24">AB26+AC26</f>
        <v>98.5</v>
      </c>
      <c r="AF26" s="41"/>
      <c r="AG26" s="1"/>
    </row>
    <row r="27" spans="1:33" x14ac:dyDescent="0.3">
      <c r="A27" s="173"/>
      <c r="B27" s="14">
        <v>0</v>
      </c>
      <c r="C27" s="14">
        <v>94</v>
      </c>
      <c r="D27" s="14">
        <v>2</v>
      </c>
      <c r="E27" s="98" t="str">
        <f t="shared" si="18"/>
        <v>0942</v>
      </c>
      <c r="F27" s="176"/>
      <c r="G27" s="24" t="s">
        <v>104</v>
      </c>
      <c r="H27" s="25">
        <v>70644</v>
      </c>
      <c r="I27" s="26">
        <v>0.03</v>
      </c>
      <c r="J27" s="27">
        <v>72762</v>
      </c>
      <c r="K27" s="26">
        <v>0</v>
      </c>
      <c r="L27" s="28">
        <f t="shared" si="13"/>
        <v>72762</v>
      </c>
      <c r="M27" s="27">
        <v>72762</v>
      </c>
      <c r="N27" s="29">
        <v>0</v>
      </c>
      <c r="O27" s="27">
        <f t="shared" si="14"/>
        <v>72762</v>
      </c>
      <c r="P27" s="27">
        <v>72762</v>
      </c>
      <c r="Q27" s="29">
        <v>0</v>
      </c>
      <c r="R27" s="27">
        <f t="shared" si="15"/>
        <v>72762</v>
      </c>
      <c r="S27" s="27">
        <v>72762</v>
      </c>
      <c r="T27" s="29">
        <v>0</v>
      </c>
      <c r="U27" s="27">
        <f t="shared" si="16"/>
        <v>72762</v>
      </c>
      <c r="V27" s="30">
        <v>72762</v>
      </c>
      <c r="W27" s="29">
        <v>0</v>
      </c>
      <c r="X27" s="27">
        <f t="shared" si="16"/>
        <v>72762</v>
      </c>
      <c r="Y27" s="45">
        <v>72762</v>
      </c>
      <c r="Z27" s="29">
        <v>0</v>
      </c>
      <c r="AA27" s="27">
        <f t="shared" si="6"/>
        <v>72762</v>
      </c>
      <c r="AB27" s="100">
        <v>8.8000000000000007</v>
      </c>
      <c r="AC27" s="107">
        <v>0</v>
      </c>
      <c r="AD27" s="103">
        <f t="shared" si="17"/>
        <v>0</v>
      </c>
      <c r="AE27" s="100">
        <f t="shared" si="19"/>
        <v>8.8000000000000007</v>
      </c>
      <c r="AF27" s="32"/>
      <c r="AG27" s="1"/>
    </row>
    <row r="28" spans="1:33" x14ac:dyDescent="0.3">
      <c r="A28" s="173"/>
      <c r="B28" s="14">
        <v>0</v>
      </c>
      <c r="C28" s="14">
        <v>98</v>
      </c>
      <c r="D28" s="14">
        <v>1</v>
      </c>
      <c r="E28" s="98" t="str">
        <f t="shared" si="18"/>
        <v>0981</v>
      </c>
      <c r="F28" s="184" t="s">
        <v>120</v>
      </c>
      <c r="G28" s="15" t="s">
        <v>7</v>
      </c>
      <c r="H28" s="33">
        <v>15336</v>
      </c>
      <c r="I28" s="17">
        <v>0.03</v>
      </c>
      <c r="J28" s="18">
        <v>15795</v>
      </c>
      <c r="K28" s="17">
        <v>0.02</v>
      </c>
      <c r="L28" s="19">
        <f t="shared" si="13"/>
        <v>16110</v>
      </c>
      <c r="M28" s="18">
        <v>16110</v>
      </c>
      <c r="N28" s="20">
        <v>0.02</v>
      </c>
      <c r="O28" s="18">
        <f t="shared" si="14"/>
        <v>16431</v>
      </c>
      <c r="P28" s="18">
        <v>16431</v>
      </c>
      <c r="Q28" s="20">
        <v>0.02</v>
      </c>
      <c r="R28" s="18">
        <f t="shared" si="15"/>
        <v>16761</v>
      </c>
      <c r="S28" s="18">
        <v>16761</v>
      </c>
      <c r="T28" s="20">
        <v>0</v>
      </c>
      <c r="U28" s="18">
        <f t="shared" si="16"/>
        <v>16761</v>
      </c>
      <c r="V28" s="22">
        <v>16761</v>
      </c>
      <c r="W28" s="20">
        <v>0.02</v>
      </c>
      <c r="X28" s="18">
        <f t="shared" si="16"/>
        <v>17097</v>
      </c>
      <c r="Y28" s="43">
        <v>17097</v>
      </c>
      <c r="Z28" s="20">
        <v>0.02</v>
      </c>
      <c r="AA28" s="18">
        <f t="shared" si="6"/>
        <v>17439</v>
      </c>
      <c r="AB28" s="99">
        <v>3.2</v>
      </c>
      <c r="AC28" s="108">
        <v>0</v>
      </c>
      <c r="AD28" s="102">
        <f t="shared" si="17"/>
        <v>0</v>
      </c>
      <c r="AE28" s="99">
        <f t="shared" ref="AE28" si="25">AB28+AC28</f>
        <v>3.2</v>
      </c>
      <c r="AF28" s="46"/>
      <c r="AG28" s="1"/>
    </row>
    <row r="29" spans="1:33" x14ac:dyDescent="0.3">
      <c r="A29" s="173"/>
      <c r="B29" s="14">
        <v>0</v>
      </c>
      <c r="C29" s="14">
        <v>98</v>
      </c>
      <c r="D29" s="14">
        <v>2</v>
      </c>
      <c r="E29" s="98" t="str">
        <f t="shared" si="18"/>
        <v>0982</v>
      </c>
      <c r="F29" s="176"/>
      <c r="G29" s="24" t="s">
        <v>104</v>
      </c>
      <c r="H29" s="25">
        <v>29616</v>
      </c>
      <c r="I29" s="26">
        <v>0.03</v>
      </c>
      <c r="J29" s="27">
        <v>30504</v>
      </c>
      <c r="K29" s="26">
        <v>0.02</v>
      </c>
      <c r="L29" s="28">
        <f t="shared" si="13"/>
        <v>31113</v>
      </c>
      <c r="M29" s="27">
        <v>31113</v>
      </c>
      <c r="N29" s="29">
        <v>0.02</v>
      </c>
      <c r="O29" s="27">
        <f t="shared" si="14"/>
        <v>31734</v>
      </c>
      <c r="P29" s="27">
        <v>31734</v>
      </c>
      <c r="Q29" s="29">
        <v>0.02</v>
      </c>
      <c r="R29" s="27">
        <f t="shared" si="15"/>
        <v>32370</v>
      </c>
      <c r="S29" s="27">
        <v>32370</v>
      </c>
      <c r="T29" s="29">
        <v>0</v>
      </c>
      <c r="U29" s="27">
        <f t="shared" si="16"/>
        <v>32370</v>
      </c>
      <c r="V29" s="30">
        <v>32370</v>
      </c>
      <c r="W29" s="29">
        <v>0.02</v>
      </c>
      <c r="X29" s="27">
        <f t="shared" si="16"/>
        <v>33018</v>
      </c>
      <c r="Y29" s="45">
        <v>33018</v>
      </c>
      <c r="Z29" s="29">
        <v>0.02</v>
      </c>
      <c r="AA29" s="27">
        <f t="shared" si="6"/>
        <v>33678</v>
      </c>
      <c r="AB29" s="100">
        <v>7.2</v>
      </c>
      <c r="AC29" s="107">
        <v>0</v>
      </c>
      <c r="AD29" s="103">
        <f t="shared" si="17"/>
        <v>0</v>
      </c>
      <c r="AE29" s="100">
        <f t="shared" si="19"/>
        <v>7.2</v>
      </c>
      <c r="AF29" s="47"/>
      <c r="AG29" s="1"/>
    </row>
    <row r="30" spans="1:33" x14ac:dyDescent="0.3">
      <c r="A30" s="173"/>
      <c r="B30" s="14">
        <v>0</v>
      </c>
      <c r="C30" s="14">
        <v>100</v>
      </c>
      <c r="D30" s="14">
        <v>1</v>
      </c>
      <c r="E30" s="98" t="str">
        <f t="shared" si="18"/>
        <v>01001</v>
      </c>
      <c r="F30" s="177" t="s">
        <v>121</v>
      </c>
      <c r="G30" s="15" t="s">
        <v>7</v>
      </c>
      <c r="H30" s="33">
        <v>17031</v>
      </c>
      <c r="I30" s="17">
        <v>0.03</v>
      </c>
      <c r="J30" s="18">
        <v>17541</v>
      </c>
      <c r="K30" s="17">
        <v>0.02</v>
      </c>
      <c r="L30" s="19">
        <f t="shared" si="13"/>
        <v>17892</v>
      </c>
      <c r="M30" s="18">
        <v>17892</v>
      </c>
      <c r="N30" s="20">
        <v>0.02</v>
      </c>
      <c r="O30" s="18">
        <f t="shared" si="14"/>
        <v>18249</v>
      </c>
      <c r="P30" s="18">
        <v>18249</v>
      </c>
      <c r="Q30" s="20">
        <v>0.02</v>
      </c>
      <c r="R30" s="18">
        <f t="shared" si="15"/>
        <v>18615</v>
      </c>
      <c r="S30" s="18">
        <v>18615</v>
      </c>
      <c r="T30" s="20">
        <v>0</v>
      </c>
      <c r="U30" s="18">
        <f t="shared" si="16"/>
        <v>18615</v>
      </c>
      <c r="V30" s="22">
        <v>18615</v>
      </c>
      <c r="W30" s="20">
        <v>0.02</v>
      </c>
      <c r="X30" s="18">
        <f t="shared" si="16"/>
        <v>18987</v>
      </c>
      <c r="Y30" s="43">
        <v>18987</v>
      </c>
      <c r="Z30" s="20">
        <v>0.02</v>
      </c>
      <c r="AA30" s="18">
        <f t="shared" si="6"/>
        <v>19368</v>
      </c>
      <c r="AB30" s="99">
        <v>18.7</v>
      </c>
      <c r="AC30" s="108">
        <v>0</v>
      </c>
      <c r="AD30" s="102">
        <f t="shared" si="17"/>
        <v>0</v>
      </c>
      <c r="AE30" s="99">
        <f t="shared" ref="AE30" si="26">AB30+AC30</f>
        <v>18.7</v>
      </c>
      <c r="AF30" s="46"/>
      <c r="AG30" s="1"/>
    </row>
    <row r="31" spans="1:33" x14ac:dyDescent="0.3">
      <c r="A31" s="173"/>
      <c r="B31" s="14">
        <v>0</v>
      </c>
      <c r="C31" s="14">
        <v>100</v>
      </c>
      <c r="D31" s="14">
        <v>2</v>
      </c>
      <c r="E31" s="98" t="str">
        <f t="shared" si="18"/>
        <v>01002</v>
      </c>
      <c r="F31" s="176"/>
      <c r="G31" s="24" t="s">
        <v>104</v>
      </c>
      <c r="H31" s="25">
        <v>32277</v>
      </c>
      <c r="I31" s="26">
        <v>0.03</v>
      </c>
      <c r="J31" s="27">
        <v>33246</v>
      </c>
      <c r="K31" s="26">
        <v>0.02</v>
      </c>
      <c r="L31" s="28">
        <f t="shared" si="13"/>
        <v>33912</v>
      </c>
      <c r="M31" s="27">
        <v>33912</v>
      </c>
      <c r="N31" s="29">
        <v>0.02</v>
      </c>
      <c r="O31" s="27">
        <f t="shared" si="14"/>
        <v>34590</v>
      </c>
      <c r="P31" s="27">
        <v>34590</v>
      </c>
      <c r="Q31" s="29">
        <v>0.02</v>
      </c>
      <c r="R31" s="27">
        <f t="shared" si="15"/>
        <v>35283</v>
      </c>
      <c r="S31" s="27">
        <v>35283</v>
      </c>
      <c r="T31" s="29">
        <v>0</v>
      </c>
      <c r="U31" s="27">
        <f t="shared" si="16"/>
        <v>35283</v>
      </c>
      <c r="V31" s="30">
        <v>35283</v>
      </c>
      <c r="W31" s="29">
        <v>0.02</v>
      </c>
      <c r="X31" s="27">
        <f t="shared" si="16"/>
        <v>35988</v>
      </c>
      <c r="Y31" s="45">
        <v>35988</v>
      </c>
      <c r="Z31" s="29">
        <v>0.02</v>
      </c>
      <c r="AA31" s="27">
        <f t="shared" si="6"/>
        <v>36708</v>
      </c>
      <c r="AB31" s="100">
        <v>21.6</v>
      </c>
      <c r="AC31" s="107">
        <v>0</v>
      </c>
      <c r="AD31" s="103">
        <f t="shared" si="17"/>
        <v>0</v>
      </c>
      <c r="AE31" s="100">
        <f t="shared" si="19"/>
        <v>21.6</v>
      </c>
      <c r="AF31" s="47"/>
      <c r="AG31" s="1"/>
    </row>
    <row r="32" spans="1:33" x14ac:dyDescent="0.3">
      <c r="A32" s="173"/>
      <c r="B32" s="14">
        <v>0</v>
      </c>
      <c r="C32" s="14">
        <v>102</v>
      </c>
      <c r="D32" s="14">
        <v>1</v>
      </c>
      <c r="E32" s="98" t="str">
        <f t="shared" si="18"/>
        <v>01021</v>
      </c>
      <c r="F32" s="184" t="s">
        <v>122</v>
      </c>
      <c r="G32" s="15" t="s">
        <v>7</v>
      </c>
      <c r="H32" s="33">
        <v>18732</v>
      </c>
      <c r="I32" s="17">
        <v>0.03</v>
      </c>
      <c r="J32" s="18">
        <v>19293</v>
      </c>
      <c r="K32" s="17">
        <v>0.02</v>
      </c>
      <c r="L32" s="19">
        <f t="shared" si="13"/>
        <v>19680</v>
      </c>
      <c r="M32" s="18">
        <v>19680</v>
      </c>
      <c r="N32" s="20">
        <v>0.02</v>
      </c>
      <c r="O32" s="18">
        <f t="shared" si="14"/>
        <v>20073</v>
      </c>
      <c r="P32" s="18">
        <v>20073</v>
      </c>
      <c r="Q32" s="20">
        <v>0.02</v>
      </c>
      <c r="R32" s="18">
        <f t="shared" si="15"/>
        <v>20475</v>
      </c>
      <c r="S32" s="18">
        <v>20475</v>
      </c>
      <c r="T32" s="20">
        <v>0</v>
      </c>
      <c r="U32" s="18">
        <f t="shared" si="16"/>
        <v>20475</v>
      </c>
      <c r="V32" s="22">
        <v>20475</v>
      </c>
      <c r="W32" s="20">
        <v>0.02</v>
      </c>
      <c r="X32" s="18">
        <f t="shared" si="16"/>
        <v>20886</v>
      </c>
      <c r="Y32" s="43">
        <v>20886</v>
      </c>
      <c r="Z32" s="20">
        <v>0</v>
      </c>
      <c r="AA32" s="18">
        <f t="shared" si="6"/>
        <v>20886</v>
      </c>
      <c r="AB32" s="99">
        <v>5.6</v>
      </c>
      <c r="AC32" s="108">
        <v>0</v>
      </c>
      <c r="AD32" s="102">
        <f t="shared" si="17"/>
        <v>0</v>
      </c>
      <c r="AE32" s="99">
        <f t="shared" ref="AE32" si="27">AB32+AC32</f>
        <v>5.6</v>
      </c>
      <c r="AF32" s="46"/>
      <c r="AG32" s="1"/>
    </row>
    <row r="33" spans="1:33" x14ac:dyDescent="0.3">
      <c r="A33" s="173"/>
      <c r="B33" s="14">
        <v>0</v>
      </c>
      <c r="C33" s="14">
        <v>102</v>
      </c>
      <c r="D33" s="14">
        <v>2</v>
      </c>
      <c r="E33" s="98" t="str">
        <f t="shared" si="18"/>
        <v>01022</v>
      </c>
      <c r="F33" s="176"/>
      <c r="G33" s="24" t="s">
        <v>104</v>
      </c>
      <c r="H33" s="25">
        <v>32277</v>
      </c>
      <c r="I33" s="26">
        <v>0.03</v>
      </c>
      <c r="J33" s="27">
        <v>33246</v>
      </c>
      <c r="K33" s="26">
        <v>0.02</v>
      </c>
      <c r="L33" s="28">
        <f t="shared" si="13"/>
        <v>33912</v>
      </c>
      <c r="M33" s="27">
        <v>33912</v>
      </c>
      <c r="N33" s="29">
        <v>0.02</v>
      </c>
      <c r="O33" s="27">
        <f t="shared" si="14"/>
        <v>34590</v>
      </c>
      <c r="P33" s="27">
        <v>34590</v>
      </c>
      <c r="Q33" s="29">
        <v>0.02</v>
      </c>
      <c r="R33" s="27">
        <f t="shared" si="15"/>
        <v>35283</v>
      </c>
      <c r="S33" s="27">
        <v>35283</v>
      </c>
      <c r="T33" s="29">
        <v>0</v>
      </c>
      <c r="U33" s="27">
        <f t="shared" si="16"/>
        <v>35283</v>
      </c>
      <c r="V33" s="30">
        <v>35283</v>
      </c>
      <c r="W33" s="29">
        <v>0.02</v>
      </c>
      <c r="X33" s="27">
        <f t="shared" si="16"/>
        <v>35988</v>
      </c>
      <c r="Y33" s="45">
        <v>35988</v>
      </c>
      <c r="Z33" s="29">
        <v>0.02</v>
      </c>
      <c r="AA33" s="27">
        <f t="shared" si="6"/>
        <v>36708</v>
      </c>
      <c r="AB33" s="100">
        <v>5.8</v>
      </c>
      <c r="AC33" s="107">
        <v>0</v>
      </c>
      <c r="AD33" s="103">
        <f t="shared" si="17"/>
        <v>0</v>
      </c>
      <c r="AE33" s="100">
        <f t="shared" si="19"/>
        <v>5.8</v>
      </c>
      <c r="AF33" s="47"/>
      <c r="AG33" s="1"/>
    </row>
    <row r="34" spans="1:33" x14ac:dyDescent="0.3">
      <c r="A34" s="173"/>
      <c r="B34" s="14">
        <v>0</v>
      </c>
      <c r="C34" s="14">
        <v>104</v>
      </c>
      <c r="D34" s="14">
        <v>1</v>
      </c>
      <c r="E34" s="98" t="str">
        <f t="shared" si="18"/>
        <v>01041</v>
      </c>
      <c r="F34" s="184" t="s">
        <v>123</v>
      </c>
      <c r="G34" s="15" t="s">
        <v>7</v>
      </c>
      <c r="H34" s="33">
        <v>23853</v>
      </c>
      <c r="I34" s="17">
        <v>0.03</v>
      </c>
      <c r="J34" s="18">
        <v>24570</v>
      </c>
      <c r="K34" s="17">
        <v>0.02</v>
      </c>
      <c r="L34" s="19">
        <f t="shared" si="13"/>
        <v>25062</v>
      </c>
      <c r="M34" s="18">
        <v>25062</v>
      </c>
      <c r="N34" s="20">
        <v>0.02</v>
      </c>
      <c r="O34" s="18">
        <f t="shared" si="14"/>
        <v>25563</v>
      </c>
      <c r="P34" s="18">
        <v>25563</v>
      </c>
      <c r="Q34" s="20">
        <v>0.02</v>
      </c>
      <c r="R34" s="18">
        <f t="shared" si="15"/>
        <v>26073</v>
      </c>
      <c r="S34" s="18">
        <v>26073</v>
      </c>
      <c r="T34" s="20">
        <v>0</v>
      </c>
      <c r="U34" s="18">
        <f t="shared" si="16"/>
        <v>26073</v>
      </c>
      <c r="V34" s="22">
        <v>26073</v>
      </c>
      <c r="W34" s="20">
        <v>0.02</v>
      </c>
      <c r="X34" s="18">
        <f t="shared" si="16"/>
        <v>26595</v>
      </c>
      <c r="Y34" s="43">
        <v>26595</v>
      </c>
      <c r="Z34" s="20">
        <v>0</v>
      </c>
      <c r="AA34" s="18">
        <f t="shared" si="6"/>
        <v>26595</v>
      </c>
      <c r="AB34" s="99">
        <v>9.1</v>
      </c>
      <c r="AC34" s="108">
        <v>0</v>
      </c>
      <c r="AD34" s="102">
        <f t="shared" si="17"/>
        <v>0</v>
      </c>
      <c r="AE34" s="99">
        <f t="shared" ref="AE34" si="28">AB34+AC34</f>
        <v>9.1</v>
      </c>
      <c r="AF34" s="46"/>
      <c r="AG34" s="1"/>
    </row>
    <row r="35" spans="1:33" x14ac:dyDescent="0.3">
      <c r="A35" s="174"/>
      <c r="B35" s="14">
        <v>0</v>
      </c>
      <c r="C35" s="14">
        <v>104</v>
      </c>
      <c r="D35" s="14">
        <v>2</v>
      </c>
      <c r="E35" s="98" t="str">
        <f t="shared" si="18"/>
        <v>01042</v>
      </c>
      <c r="F35" s="176"/>
      <c r="G35" s="24" t="s">
        <v>104</v>
      </c>
      <c r="H35" s="25">
        <v>32277</v>
      </c>
      <c r="I35" s="26">
        <v>0.03</v>
      </c>
      <c r="J35" s="27">
        <v>33246</v>
      </c>
      <c r="K35" s="26">
        <v>0.02</v>
      </c>
      <c r="L35" s="28">
        <f t="shared" si="13"/>
        <v>33912</v>
      </c>
      <c r="M35" s="27">
        <v>33912</v>
      </c>
      <c r="N35" s="29">
        <v>0.02</v>
      </c>
      <c r="O35" s="27">
        <f t="shared" si="14"/>
        <v>34590</v>
      </c>
      <c r="P35" s="27">
        <v>34590</v>
      </c>
      <c r="Q35" s="29">
        <v>0.02</v>
      </c>
      <c r="R35" s="27">
        <f t="shared" si="15"/>
        <v>35283</v>
      </c>
      <c r="S35" s="27">
        <v>35283</v>
      </c>
      <c r="T35" s="29">
        <v>0</v>
      </c>
      <c r="U35" s="27">
        <f t="shared" si="16"/>
        <v>35283</v>
      </c>
      <c r="V35" s="30">
        <v>35283</v>
      </c>
      <c r="W35" s="29">
        <v>0.02</v>
      </c>
      <c r="X35" s="27">
        <f t="shared" si="16"/>
        <v>35988</v>
      </c>
      <c r="Y35" s="45">
        <v>35988</v>
      </c>
      <c r="Z35" s="29">
        <v>0.02</v>
      </c>
      <c r="AA35" s="27">
        <f t="shared" si="6"/>
        <v>36708</v>
      </c>
      <c r="AB35" s="100">
        <v>9.9</v>
      </c>
      <c r="AC35" s="107">
        <v>0</v>
      </c>
      <c r="AD35" s="103">
        <f t="shared" si="17"/>
        <v>0</v>
      </c>
      <c r="AE35" s="100">
        <f t="shared" si="19"/>
        <v>9.9</v>
      </c>
      <c r="AF35" s="47"/>
      <c r="AG35" s="1"/>
    </row>
    <row r="36" spans="1:33" x14ac:dyDescent="0.3">
      <c r="A36" s="172" t="s">
        <v>124</v>
      </c>
      <c r="B36" s="14">
        <v>0</v>
      </c>
      <c r="C36" s="14">
        <v>14</v>
      </c>
      <c r="D36" s="14">
        <v>1</v>
      </c>
      <c r="E36" s="98" t="str">
        <f t="shared" si="18"/>
        <v>0141</v>
      </c>
      <c r="F36" s="184" t="s">
        <v>22</v>
      </c>
      <c r="G36" s="15" t="s">
        <v>7</v>
      </c>
      <c r="H36" s="33">
        <v>15930</v>
      </c>
      <c r="I36" s="17">
        <v>0.03</v>
      </c>
      <c r="J36" s="18">
        <v>16407</v>
      </c>
      <c r="K36" s="17">
        <v>0.03</v>
      </c>
      <c r="L36" s="19">
        <f t="shared" si="13"/>
        <v>16899</v>
      </c>
      <c r="M36" s="18">
        <v>16899</v>
      </c>
      <c r="N36" s="20">
        <v>0.03</v>
      </c>
      <c r="O36" s="18">
        <f t="shared" si="14"/>
        <v>17406</v>
      </c>
      <c r="P36" s="18">
        <v>17406</v>
      </c>
      <c r="Q36" s="20">
        <v>0</v>
      </c>
      <c r="R36" s="18">
        <f t="shared" si="15"/>
        <v>17406</v>
      </c>
      <c r="S36" s="18">
        <v>17406</v>
      </c>
      <c r="T36" s="20">
        <v>0</v>
      </c>
      <c r="U36" s="18">
        <f t="shared" si="16"/>
        <v>17406</v>
      </c>
      <c r="V36" s="22">
        <v>17406</v>
      </c>
      <c r="W36" s="20">
        <v>0.03</v>
      </c>
      <c r="X36" s="18">
        <f t="shared" si="16"/>
        <v>17928</v>
      </c>
      <c r="Y36" s="43">
        <v>17928</v>
      </c>
      <c r="Z36" s="20">
        <v>0.03</v>
      </c>
      <c r="AA36" s="18">
        <f t="shared" si="6"/>
        <v>18465</v>
      </c>
      <c r="AB36" s="99">
        <v>354</v>
      </c>
      <c r="AC36" s="108">
        <v>0</v>
      </c>
      <c r="AD36" s="102">
        <f t="shared" si="17"/>
        <v>0</v>
      </c>
      <c r="AE36" s="99">
        <f t="shared" ref="AE36" si="29">AB36+AC36</f>
        <v>354</v>
      </c>
      <c r="AF36" s="41"/>
      <c r="AG36" s="1"/>
    </row>
    <row r="37" spans="1:33" x14ac:dyDescent="0.3">
      <c r="A37" s="173"/>
      <c r="B37" s="14">
        <v>0</v>
      </c>
      <c r="C37" s="14">
        <v>14</v>
      </c>
      <c r="D37" s="14">
        <v>2</v>
      </c>
      <c r="E37" s="98" t="str">
        <f t="shared" si="18"/>
        <v>0142</v>
      </c>
      <c r="F37" s="176"/>
      <c r="G37" s="24" t="s">
        <v>104</v>
      </c>
      <c r="H37" s="25">
        <v>29532</v>
      </c>
      <c r="I37" s="26">
        <v>0.03</v>
      </c>
      <c r="J37" s="27">
        <v>30417</v>
      </c>
      <c r="K37" s="26">
        <v>0.03</v>
      </c>
      <c r="L37" s="28">
        <f t="shared" si="13"/>
        <v>31329</v>
      </c>
      <c r="M37" s="27">
        <v>31329</v>
      </c>
      <c r="N37" s="29">
        <v>0.03</v>
      </c>
      <c r="O37" s="27">
        <f t="shared" si="14"/>
        <v>32268</v>
      </c>
      <c r="P37" s="27">
        <v>32268</v>
      </c>
      <c r="Q37" s="29">
        <v>0</v>
      </c>
      <c r="R37" s="27">
        <f t="shared" si="15"/>
        <v>32268</v>
      </c>
      <c r="S37" s="27">
        <v>32268</v>
      </c>
      <c r="T37" s="29">
        <v>0</v>
      </c>
      <c r="U37" s="27">
        <f t="shared" si="16"/>
        <v>32268</v>
      </c>
      <c r="V37" s="30">
        <v>32268</v>
      </c>
      <c r="W37" s="29">
        <v>0.03</v>
      </c>
      <c r="X37" s="27">
        <f t="shared" si="16"/>
        <v>33237</v>
      </c>
      <c r="Y37" s="45">
        <v>33237</v>
      </c>
      <c r="Z37" s="29">
        <v>0.03</v>
      </c>
      <c r="AA37" s="27">
        <f t="shared" si="6"/>
        <v>34233</v>
      </c>
      <c r="AB37" s="100">
        <v>103.8</v>
      </c>
      <c r="AC37" s="107">
        <v>0</v>
      </c>
      <c r="AD37" s="103">
        <f t="shared" si="17"/>
        <v>0</v>
      </c>
      <c r="AE37" s="100">
        <f t="shared" si="19"/>
        <v>103.8</v>
      </c>
      <c r="AF37" s="48"/>
      <c r="AG37" s="1"/>
    </row>
    <row r="38" spans="1:33" x14ac:dyDescent="0.3">
      <c r="A38" s="173"/>
      <c r="B38" s="14">
        <v>0</v>
      </c>
      <c r="C38" s="14">
        <v>16</v>
      </c>
      <c r="D38" s="14">
        <v>1</v>
      </c>
      <c r="E38" s="98" t="str">
        <f t="shared" si="18"/>
        <v>0161</v>
      </c>
      <c r="F38" s="184" t="s">
        <v>23</v>
      </c>
      <c r="G38" s="15" t="s">
        <v>7</v>
      </c>
      <c r="H38" s="33">
        <v>15930</v>
      </c>
      <c r="I38" s="17">
        <v>0.03</v>
      </c>
      <c r="J38" s="18">
        <v>16407</v>
      </c>
      <c r="K38" s="17">
        <v>0.03</v>
      </c>
      <c r="L38" s="19">
        <f t="shared" si="13"/>
        <v>16899</v>
      </c>
      <c r="M38" s="18">
        <v>16899</v>
      </c>
      <c r="N38" s="20">
        <v>0.03</v>
      </c>
      <c r="O38" s="18">
        <f t="shared" si="14"/>
        <v>17406</v>
      </c>
      <c r="P38" s="18">
        <v>17406</v>
      </c>
      <c r="Q38" s="20">
        <v>0</v>
      </c>
      <c r="R38" s="18">
        <f t="shared" si="15"/>
        <v>17406</v>
      </c>
      <c r="S38" s="18">
        <v>17406</v>
      </c>
      <c r="T38" s="20">
        <v>0</v>
      </c>
      <c r="U38" s="18">
        <f t="shared" si="16"/>
        <v>17406</v>
      </c>
      <c r="V38" s="35">
        <v>17406</v>
      </c>
      <c r="W38" s="20">
        <v>0.03</v>
      </c>
      <c r="X38" s="18">
        <f t="shared" si="16"/>
        <v>17928</v>
      </c>
      <c r="Y38" s="43">
        <v>17928</v>
      </c>
      <c r="Z38" s="20">
        <v>0.03</v>
      </c>
      <c r="AA38" s="18">
        <f t="shared" si="6"/>
        <v>18465</v>
      </c>
      <c r="AB38" s="99">
        <v>65.900000000000006</v>
      </c>
      <c r="AC38" s="108">
        <v>0</v>
      </c>
      <c r="AD38" s="102">
        <f t="shared" si="17"/>
        <v>0</v>
      </c>
      <c r="AE38" s="99">
        <f t="shared" ref="AE38" si="30">AB38+AC38</f>
        <v>65.900000000000006</v>
      </c>
      <c r="AF38" s="41"/>
      <c r="AG38" s="1"/>
    </row>
    <row r="39" spans="1:33" x14ac:dyDescent="0.3">
      <c r="A39" s="174"/>
      <c r="B39" s="14">
        <v>0</v>
      </c>
      <c r="C39" s="14">
        <v>16</v>
      </c>
      <c r="D39" s="14">
        <v>2</v>
      </c>
      <c r="E39" s="98" t="str">
        <f t="shared" si="18"/>
        <v>0162</v>
      </c>
      <c r="F39" s="176"/>
      <c r="G39" s="24" t="s">
        <v>104</v>
      </c>
      <c r="H39" s="25">
        <v>29532</v>
      </c>
      <c r="I39" s="26">
        <v>0.03</v>
      </c>
      <c r="J39" s="27">
        <v>30417</v>
      </c>
      <c r="K39" s="26">
        <v>0.03</v>
      </c>
      <c r="L39" s="28">
        <f t="shared" si="13"/>
        <v>31329</v>
      </c>
      <c r="M39" s="27">
        <v>31329</v>
      </c>
      <c r="N39" s="29">
        <v>0.03</v>
      </c>
      <c r="O39" s="27">
        <f t="shared" si="14"/>
        <v>32268</v>
      </c>
      <c r="P39" s="27">
        <v>32268</v>
      </c>
      <c r="Q39" s="29">
        <v>0</v>
      </c>
      <c r="R39" s="27">
        <f t="shared" si="15"/>
        <v>32268</v>
      </c>
      <c r="S39" s="27">
        <v>32268</v>
      </c>
      <c r="T39" s="29">
        <v>0</v>
      </c>
      <c r="U39" s="27">
        <f t="shared" si="16"/>
        <v>32268</v>
      </c>
      <c r="V39" s="49">
        <v>32268</v>
      </c>
      <c r="W39" s="29">
        <v>0.03</v>
      </c>
      <c r="X39" s="27">
        <f t="shared" si="16"/>
        <v>33237</v>
      </c>
      <c r="Y39" s="50">
        <v>33237</v>
      </c>
      <c r="Z39" s="29">
        <v>0.03</v>
      </c>
      <c r="AA39" s="27">
        <f t="shared" si="6"/>
        <v>34233</v>
      </c>
      <c r="AB39" s="100">
        <v>90</v>
      </c>
      <c r="AC39" s="107">
        <v>0</v>
      </c>
      <c r="AD39" s="103">
        <f t="shared" si="17"/>
        <v>0</v>
      </c>
      <c r="AE39" s="100">
        <f t="shared" si="19"/>
        <v>90</v>
      </c>
      <c r="AF39" s="48"/>
      <c r="AG39" s="1"/>
    </row>
    <row r="40" spans="1:33" x14ac:dyDescent="0.3">
      <c r="A40" s="172" t="s">
        <v>125</v>
      </c>
      <c r="B40" s="14">
        <v>0</v>
      </c>
      <c r="C40" s="14">
        <v>49</v>
      </c>
      <c r="D40" s="14">
        <v>1</v>
      </c>
      <c r="E40" s="98" t="str">
        <f t="shared" si="18"/>
        <v>0491</v>
      </c>
      <c r="F40" s="184" t="s">
        <v>28</v>
      </c>
      <c r="G40" s="15" t="s">
        <v>7</v>
      </c>
      <c r="H40" s="33">
        <v>21135</v>
      </c>
      <c r="I40" s="17">
        <v>0.02</v>
      </c>
      <c r="J40" s="18">
        <v>21558</v>
      </c>
      <c r="K40" s="17">
        <v>0.02</v>
      </c>
      <c r="L40" s="19">
        <f t="shared" si="13"/>
        <v>21990</v>
      </c>
      <c r="M40" s="18">
        <v>21990</v>
      </c>
      <c r="N40" s="20">
        <v>0.03</v>
      </c>
      <c r="O40" s="18">
        <f t="shared" si="14"/>
        <v>22650</v>
      </c>
      <c r="P40" s="18">
        <v>22650</v>
      </c>
      <c r="Q40" s="20">
        <v>2.5000000000000001E-2</v>
      </c>
      <c r="R40" s="18">
        <f t="shared" si="15"/>
        <v>23217</v>
      </c>
      <c r="S40" s="18">
        <v>23217</v>
      </c>
      <c r="T40" s="20">
        <v>2.3E-2</v>
      </c>
      <c r="U40" s="18">
        <f t="shared" si="16"/>
        <v>23751</v>
      </c>
      <c r="V40" s="21">
        <v>23751</v>
      </c>
      <c r="W40" s="20">
        <v>0.03</v>
      </c>
      <c r="X40" s="18">
        <f t="shared" si="16"/>
        <v>24465</v>
      </c>
      <c r="Y40" s="40">
        <v>24465</v>
      </c>
      <c r="Z40" s="20">
        <v>0.02</v>
      </c>
      <c r="AA40" s="18">
        <f t="shared" si="6"/>
        <v>24954</v>
      </c>
      <c r="AB40" s="99">
        <v>13.9</v>
      </c>
      <c r="AC40" s="108">
        <v>0</v>
      </c>
      <c r="AD40" s="102">
        <f t="shared" si="17"/>
        <v>0</v>
      </c>
      <c r="AE40" s="99">
        <f t="shared" ref="AE40" si="31">AB40+AC40</f>
        <v>13.9</v>
      </c>
      <c r="AF40" s="51"/>
      <c r="AG40" s="7"/>
    </row>
    <row r="41" spans="1:33" x14ac:dyDescent="0.3">
      <c r="A41" s="173"/>
      <c r="B41" s="14">
        <v>0</v>
      </c>
      <c r="C41" s="14">
        <v>49</v>
      </c>
      <c r="D41" s="14">
        <v>2</v>
      </c>
      <c r="E41" s="98" t="str">
        <f t="shared" si="18"/>
        <v>0492</v>
      </c>
      <c r="F41" s="176"/>
      <c r="G41" s="24" t="s">
        <v>104</v>
      </c>
      <c r="H41" s="25">
        <v>33324</v>
      </c>
      <c r="I41" s="26">
        <v>0.02</v>
      </c>
      <c r="J41" s="27">
        <v>33990</v>
      </c>
      <c r="K41" s="26">
        <v>0.02</v>
      </c>
      <c r="L41" s="28">
        <f t="shared" si="13"/>
        <v>34671</v>
      </c>
      <c r="M41" s="27">
        <v>34671</v>
      </c>
      <c r="N41" s="29">
        <v>0.03</v>
      </c>
      <c r="O41" s="27">
        <f t="shared" si="14"/>
        <v>35712</v>
      </c>
      <c r="P41" s="27">
        <v>35712</v>
      </c>
      <c r="Q41" s="29">
        <v>2.5000000000000001E-2</v>
      </c>
      <c r="R41" s="27">
        <f t="shared" si="15"/>
        <v>36606</v>
      </c>
      <c r="S41" s="27">
        <v>36606</v>
      </c>
      <c r="T41" s="29">
        <v>2.3E-2</v>
      </c>
      <c r="U41" s="27">
        <f t="shared" si="16"/>
        <v>37449</v>
      </c>
      <c r="V41" s="52">
        <v>37449</v>
      </c>
      <c r="W41" s="29">
        <v>0.03</v>
      </c>
      <c r="X41" s="27">
        <f t="shared" si="16"/>
        <v>38571</v>
      </c>
      <c r="Y41" s="45">
        <v>38571</v>
      </c>
      <c r="Z41" s="29">
        <v>0.02</v>
      </c>
      <c r="AA41" s="27">
        <f t="shared" si="6"/>
        <v>39342</v>
      </c>
      <c r="AB41" s="100">
        <v>13.9</v>
      </c>
      <c r="AC41" s="107">
        <v>0</v>
      </c>
      <c r="AD41" s="103">
        <f t="shared" si="17"/>
        <v>0</v>
      </c>
      <c r="AE41" s="100">
        <f t="shared" si="19"/>
        <v>13.9</v>
      </c>
      <c r="AF41" s="47"/>
      <c r="AG41" s="7"/>
    </row>
    <row r="42" spans="1:33" x14ac:dyDescent="0.3">
      <c r="A42" s="173"/>
      <c r="B42" s="14">
        <v>0</v>
      </c>
      <c r="C42" s="14">
        <v>45</v>
      </c>
      <c r="D42" s="14">
        <v>1</v>
      </c>
      <c r="E42" s="98" t="str">
        <f t="shared" si="18"/>
        <v>0451</v>
      </c>
      <c r="F42" s="184" t="s">
        <v>126</v>
      </c>
      <c r="G42" s="15" t="s">
        <v>7</v>
      </c>
      <c r="H42" s="33">
        <v>21135</v>
      </c>
      <c r="I42" s="17">
        <v>0.02</v>
      </c>
      <c r="J42" s="18">
        <v>21558</v>
      </c>
      <c r="K42" s="17">
        <v>0.02</v>
      </c>
      <c r="L42" s="19">
        <f t="shared" si="13"/>
        <v>21990</v>
      </c>
      <c r="M42" s="18">
        <v>21990</v>
      </c>
      <c r="N42" s="20">
        <v>0.03</v>
      </c>
      <c r="O42" s="18">
        <f t="shared" si="14"/>
        <v>22650</v>
      </c>
      <c r="P42" s="18">
        <v>22650</v>
      </c>
      <c r="Q42" s="20">
        <v>2.5000000000000001E-2</v>
      </c>
      <c r="R42" s="18">
        <f t="shared" si="15"/>
        <v>23217</v>
      </c>
      <c r="S42" s="18">
        <v>23217</v>
      </c>
      <c r="T42" s="20">
        <v>2.3E-2</v>
      </c>
      <c r="U42" s="18">
        <f t="shared" si="16"/>
        <v>23751</v>
      </c>
      <c r="V42" s="34">
        <v>23751</v>
      </c>
      <c r="W42" s="20">
        <v>0.03</v>
      </c>
      <c r="X42" s="18">
        <f t="shared" si="16"/>
        <v>24465</v>
      </c>
      <c r="Y42" s="53">
        <v>24465</v>
      </c>
      <c r="Z42" s="20">
        <v>0.02</v>
      </c>
      <c r="AA42" s="18">
        <f t="shared" si="6"/>
        <v>24954</v>
      </c>
      <c r="AB42" s="99">
        <v>16.899999999999999</v>
      </c>
      <c r="AC42" s="108">
        <v>0</v>
      </c>
      <c r="AD42" s="102">
        <f t="shared" si="17"/>
        <v>0</v>
      </c>
      <c r="AE42" s="99">
        <f t="shared" ref="AE42" si="32">AB42+AC42</f>
        <v>16.899999999999999</v>
      </c>
      <c r="AF42" s="54"/>
      <c r="AG42" s="7"/>
    </row>
    <row r="43" spans="1:33" x14ac:dyDescent="0.3">
      <c r="A43" s="173"/>
      <c r="B43" s="14">
        <v>0</v>
      </c>
      <c r="C43" s="14">
        <v>45</v>
      </c>
      <c r="D43" s="14">
        <v>2</v>
      </c>
      <c r="E43" s="98" t="str">
        <f t="shared" si="18"/>
        <v>0452</v>
      </c>
      <c r="F43" s="176"/>
      <c r="G43" s="24" t="s">
        <v>104</v>
      </c>
      <c r="H43" s="25">
        <v>33324</v>
      </c>
      <c r="I43" s="26">
        <v>0.02</v>
      </c>
      <c r="J43" s="27">
        <v>33990</v>
      </c>
      <c r="K43" s="26">
        <v>0.02</v>
      </c>
      <c r="L43" s="28">
        <f t="shared" si="13"/>
        <v>34671</v>
      </c>
      <c r="M43" s="27">
        <v>34671</v>
      </c>
      <c r="N43" s="29">
        <v>0.03</v>
      </c>
      <c r="O43" s="27">
        <f t="shared" si="14"/>
        <v>35712</v>
      </c>
      <c r="P43" s="27">
        <v>35712</v>
      </c>
      <c r="Q43" s="29">
        <v>2.5000000000000001E-2</v>
      </c>
      <c r="R43" s="27">
        <f t="shared" si="15"/>
        <v>36606</v>
      </c>
      <c r="S43" s="27">
        <v>36606</v>
      </c>
      <c r="T43" s="29">
        <v>2.3E-2</v>
      </c>
      <c r="U43" s="27">
        <f t="shared" si="16"/>
        <v>37449</v>
      </c>
      <c r="V43" s="52">
        <v>37449</v>
      </c>
      <c r="W43" s="29">
        <v>0.03</v>
      </c>
      <c r="X43" s="27">
        <f t="shared" si="16"/>
        <v>38571</v>
      </c>
      <c r="Y43" s="45">
        <v>38571</v>
      </c>
      <c r="Z43" s="29">
        <v>0.02</v>
      </c>
      <c r="AA43" s="27">
        <f t="shared" si="6"/>
        <v>39342</v>
      </c>
      <c r="AB43" s="100">
        <v>5.0999999999999996</v>
      </c>
      <c r="AC43" s="107">
        <v>0</v>
      </c>
      <c r="AD43" s="103">
        <f t="shared" si="17"/>
        <v>0</v>
      </c>
      <c r="AE43" s="100">
        <f t="shared" si="19"/>
        <v>5.0999999999999996</v>
      </c>
      <c r="AF43" s="47"/>
      <c r="AG43" s="7"/>
    </row>
    <row r="44" spans="1:33" x14ac:dyDescent="0.3">
      <c r="A44" s="173"/>
      <c r="B44" s="14">
        <v>0</v>
      </c>
      <c r="C44" s="14">
        <v>43</v>
      </c>
      <c r="D44" s="14">
        <v>1</v>
      </c>
      <c r="E44" s="98" t="str">
        <f t="shared" si="18"/>
        <v>0431</v>
      </c>
      <c r="F44" s="177" t="s">
        <v>127</v>
      </c>
      <c r="G44" s="15" t="s">
        <v>7</v>
      </c>
      <c r="H44" s="33">
        <v>21135</v>
      </c>
      <c r="I44" s="17">
        <v>0.02</v>
      </c>
      <c r="J44" s="18">
        <v>21558</v>
      </c>
      <c r="K44" s="17">
        <v>0.02</v>
      </c>
      <c r="L44" s="19">
        <f t="shared" si="13"/>
        <v>21990</v>
      </c>
      <c r="M44" s="18">
        <v>21990</v>
      </c>
      <c r="N44" s="20">
        <v>0.03</v>
      </c>
      <c r="O44" s="18">
        <f t="shared" si="14"/>
        <v>22650</v>
      </c>
      <c r="P44" s="18">
        <v>22650</v>
      </c>
      <c r="Q44" s="20">
        <v>2.5000000000000001E-2</v>
      </c>
      <c r="R44" s="18">
        <f t="shared" si="15"/>
        <v>23217</v>
      </c>
      <c r="S44" s="18">
        <v>23217</v>
      </c>
      <c r="T44" s="20">
        <v>2.3E-2</v>
      </c>
      <c r="U44" s="18">
        <f t="shared" si="16"/>
        <v>23751</v>
      </c>
      <c r="V44" s="34">
        <v>23751</v>
      </c>
      <c r="W44" s="20">
        <v>0.03</v>
      </c>
      <c r="X44" s="18">
        <f t="shared" si="16"/>
        <v>24465</v>
      </c>
      <c r="Y44" s="53">
        <v>24465</v>
      </c>
      <c r="Z44" s="20">
        <v>0.02</v>
      </c>
      <c r="AA44" s="18">
        <f t="shared" si="6"/>
        <v>24954</v>
      </c>
      <c r="AB44" s="99">
        <v>34.4</v>
      </c>
      <c r="AC44" s="108">
        <v>0</v>
      </c>
      <c r="AD44" s="102">
        <f t="shared" si="17"/>
        <v>0</v>
      </c>
      <c r="AE44" s="99">
        <f t="shared" ref="AE44" si="33">AB44+AC44</f>
        <v>34.4</v>
      </c>
      <c r="AF44" s="54"/>
      <c r="AG44" s="7"/>
    </row>
    <row r="45" spans="1:33" x14ac:dyDescent="0.3">
      <c r="A45" s="173"/>
      <c r="B45" s="14">
        <v>0</v>
      </c>
      <c r="C45" s="14">
        <v>43</v>
      </c>
      <c r="D45" s="14">
        <v>2</v>
      </c>
      <c r="E45" s="98" t="str">
        <f t="shared" si="18"/>
        <v>0432</v>
      </c>
      <c r="F45" s="176"/>
      <c r="G45" s="24" t="s">
        <v>104</v>
      </c>
      <c r="H45" s="25">
        <v>33324</v>
      </c>
      <c r="I45" s="26">
        <v>0.02</v>
      </c>
      <c r="J45" s="27">
        <v>33990</v>
      </c>
      <c r="K45" s="26">
        <v>0.02</v>
      </c>
      <c r="L45" s="28">
        <f t="shared" si="13"/>
        <v>34671</v>
      </c>
      <c r="M45" s="27">
        <v>34671</v>
      </c>
      <c r="N45" s="29">
        <v>0.03</v>
      </c>
      <c r="O45" s="27">
        <f t="shared" si="14"/>
        <v>35712</v>
      </c>
      <c r="P45" s="27">
        <v>35712</v>
      </c>
      <c r="Q45" s="29">
        <v>2.5000000000000001E-2</v>
      </c>
      <c r="R45" s="27">
        <f t="shared" si="15"/>
        <v>36606</v>
      </c>
      <c r="S45" s="27">
        <v>36606</v>
      </c>
      <c r="T45" s="29">
        <v>2.3E-2</v>
      </c>
      <c r="U45" s="27">
        <f t="shared" si="16"/>
        <v>37449</v>
      </c>
      <c r="V45" s="31">
        <v>37449</v>
      </c>
      <c r="W45" s="29">
        <v>0.03</v>
      </c>
      <c r="X45" s="27">
        <f t="shared" si="16"/>
        <v>38571</v>
      </c>
      <c r="Y45" s="42">
        <v>38571</v>
      </c>
      <c r="Z45" s="29">
        <v>0.02</v>
      </c>
      <c r="AA45" s="27">
        <f t="shared" si="6"/>
        <v>39342</v>
      </c>
      <c r="AB45" s="100">
        <v>45.6</v>
      </c>
      <c r="AC45" s="107">
        <v>0</v>
      </c>
      <c r="AD45" s="103">
        <f t="shared" si="17"/>
        <v>0</v>
      </c>
      <c r="AE45" s="100">
        <f t="shared" si="19"/>
        <v>45.6</v>
      </c>
      <c r="AF45" s="55"/>
      <c r="AG45" s="7"/>
    </row>
    <row r="46" spans="1:33" x14ac:dyDescent="0.3">
      <c r="A46" s="173"/>
      <c r="B46" s="14">
        <v>0</v>
      </c>
      <c r="C46" s="14">
        <v>47</v>
      </c>
      <c r="D46" s="14">
        <v>1</v>
      </c>
      <c r="E46" s="98" t="str">
        <f t="shared" si="18"/>
        <v>0471</v>
      </c>
      <c r="F46" s="155" t="s">
        <v>128</v>
      </c>
      <c r="G46" s="15" t="s">
        <v>7</v>
      </c>
      <c r="H46" s="33">
        <v>30000</v>
      </c>
      <c r="I46" s="17">
        <v>0.02</v>
      </c>
      <c r="J46" s="18">
        <v>30600</v>
      </c>
      <c r="K46" s="17">
        <v>0.03</v>
      </c>
      <c r="L46" s="56">
        <f t="shared" si="13"/>
        <v>31518</v>
      </c>
      <c r="M46" s="33">
        <v>23639</v>
      </c>
      <c r="N46" s="20">
        <v>0.25385999999999997</v>
      </c>
      <c r="O46" s="33">
        <f t="shared" si="14"/>
        <v>29640</v>
      </c>
      <c r="P46" s="33">
        <v>29640</v>
      </c>
      <c r="Q46" s="20">
        <v>0.03</v>
      </c>
      <c r="R46" s="33">
        <f t="shared" si="15"/>
        <v>30528</v>
      </c>
      <c r="S46" s="33">
        <v>30528</v>
      </c>
      <c r="T46" s="20">
        <v>0.01</v>
      </c>
      <c r="U46" s="33">
        <f t="shared" si="16"/>
        <v>30834</v>
      </c>
      <c r="V46" s="57">
        <v>30834</v>
      </c>
      <c r="W46" s="20">
        <v>0.03</v>
      </c>
      <c r="X46" s="33">
        <f t="shared" si="16"/>
        <v>31758</v>
      </c>
      <c r="Y46" s="58">
        <v>31758</v>
      </c>
      <c r="Z46" s="20">
        <v>0.02</v>
      </c>
      <c r="AA46" s="33">
        <f t="shared" si="6"/>
        <v>32394</v>
      </c>
      <c r="AB46" s="99">
        <v>17.7</v>
      </c>
      <c r="AC46" s="108">
        <v>0</v>
      </c>
      <c r="AD46" s="102">
        <f t="shared" si="17"/>
        <v>0</v>
      </c>
      <c r="AE46" s="99">
        <f t="shared" ref="AE46" si="34">AB46+AC46</f>
        <v>17.7</v>
      </c>
      <c r="AF46" s="46"/>
      <c r="AG46" s="59"/>
    </row>
    <row r="47" spans="1:33" x14ac:dyDescent="0.3">
      <c r="A47" s="174"/>
      <c r="B47" s="14">
        <v>0</v>
      </c>
      <c r="C47" s="14">
        <v>47</v>
      </c>
      <c r="D47" s="14">
        <v>2</v>
      </c>
      <c r="E47" s="98" t="str">
        <f t="shared" si="18"/>
        <v>0472</v>
      </c>
      <c r="F47" s="156"/>
      <c r="G47" s="24" t="s">
        <v>104</v>
      </c>
      <c r="H47" s="25">
        <v>36000</v>
      </c>
      <c r="I47" s="26">
        <v>0.02</v>
      </c>
      <c r="J47" s="27">
        <v>36720</v>
      </c>
      <c r="K47" s="26">
        <v>0.03</v>
      </c>
      <c r="L47" s="61">
        <f t="shared" si="13"/>
        <v>37821</v>
      </c>
      <c r="M47" s="25">
        <v>28366</v>
      </c>
      <c r="N47" s="29">
        <v>0.25390000000000001</v>
      </c>
      <c r="O47" s="25">
        <f t="shared" si="14"/>
        <v>35568</v>
      </c>
      <c r="P47" s="25">
        <v>35568</v>
      </c>
      <c r="Q47" s="29">
        <v>0.03</v>
      </c>
      <c r="R47" s="25">
        <f t="shared" si="15"/>
        <v>36636</v>
      </c>
      <c r="S47" s="25">
        <v>36636</v>
      </c>
      <c r="T47" s="29">
        <v>0.01</v>
      </c>
      <c r="U47" s="25">
        <f t="shared" si="16"/>
        <v>37002</v>
      </c>
      <c r="V47" s="62">
        <v>37002</v>
      </c>
      <c r="W47" s="29">
        <v>0.03</v>
      </c>
      <c r="X47" s="25">
        <f t="shared" si="16"/>
        <v>38112</v>
      </c>
      <c r="Y47" s="63">
        <v>38112</v>
      </c>
      <c r="Z47" s="64">
        <v>3.2300000000000002E-2</v>
      </c>
      <c r="AA47" s="25">
        <f t="shared" si="6"/>
        <v>39342</v>
      </c>
      <c r="AB47" s="100">
        <v>24</v>
      </c>
      <c r="AC47" s="107">
        <v>0</v>
      </c>
      <c r="AD47" s="103">
        <f t="shared" si="17"/>
        <v>0</v>
      </c>
      <c r="AE47" s="100">
        <f t="shared" si="19"/>
        <v>24</v>
      </c>
      <c r="AF47" s="47"/>
      <c r="AG47" s="7"/>
    </row>
    <row r="48" spans="1:33" x14ac:dyDescent="0.3">
      <c r="A48" s="172" t="s">
        <v>129</v>
      </c>
      <c r="B48" s="14">
        <v>0</v>
      </c>
      <c r="C48" s="14">
        <v>30</v>
      </c>
      <c r="D48" s="14">
        <v>1</v>
      </c>
      <c r="E48" s="98" t="str">
        <f t="shared" si="18"/>
        <v>0301</v>
      </c>
      <c r="F48" s="155" t="s">
        <v>30</v>
      </c>
      <c r="G48" s="15" t="s">
        <v>7</v>
      </c>
      <c r="H48" s="33">
        <v>15594</v>
      </c>
      <c r="I48" s="17">
        <v>0</v>
      </c>
      <c r="J48" s="18">
        <v>15594</v>
      </c>
      <c r="K48" s="17">
        <v>0.02</v>
      </c>
      <c r="L48" s="19">
        <f t="shared" si="13"/>
        <v>15906</v>
      </c>
      <c r="M48" s="18">
        <v>15906</v>
      </c>
      <c r="N48" s="20">
        <f>N11</f>
        <v>2.4E-2</v>
      </c>
      <c r="O48" s="18">
        <f t="shared" si="14"/>
        <v>16287</v>
      </c>
      <c r="P48" s="18">
        <v>16287</v>
      </c>
      <c r="Q48" s="20">
        <v>2.5000000000000001E-2</v>
      </c>
      <c r="R48" s="18">
        <f t="shared" si="15"/>
        <v>16695</v>
      </c>
      <c r="S48" s="18">
        <v>16695</v>
      </c>
      <c r="T48" s="20">
        <v>0.02</v>
      </c>
      <c r="U48" s="18">
        <f t="shared" si="16"/>
        <v>17028</v>
      </c>
      <c r="V48" s="21">
        <v>17028</v>
      </c>
      <c r="W48" s="20">
        <v>2.4E-2</v>
      </c>
      <c r="X48" s="18">
        <f t="shared" si="16"/>
        <v>17436</v>
      </c>
      <c r="Y48" s="40">
        <v>17436</v>
      </c>
      <c r="Z48" s="20">
        <v>0.03</v>
      </c>
      <c r="AA48" s="18">
        <f t="shared" si="6"/>
        <v>17958</v>
      </c>
      <c r="AB48" s="99">
        <v>124.5</v>
      </c>
      <c r="AC48" s="108">
        <v>0</v>
      </c>
      <c r="AD48" s="102">
        <f t="shared" ref="AD48:AD79" si="35">AE48/AB48-1</f>
        <v>0</v>
      </c>
      <c r="AE48" s="99">
        <f t="shared" ref="AE48" si="36">AB48+AC48</f>
        <v>124.5</v>
      </c>
      <c r="AF48" s="51"/>
      <c r="AG48" s="1"/>
    </row>
    <row r="49" spans="1:33" x14ac:dyDescent="0.3">
      <c r="A49" s="173"/>
      <c r="B49" s="14">
        <v>0</v>
      </c>
      <c r="C49" s="14">
        <v>30</v>
      </c>
      <c r="D49" s="14">
        <v>2</v>
      </c>
      <c r="E49" s="98" t="str">
        <f t="shared" si="18"/>
        <v>0302</v>
      </c>
      <c r="F49" s="176"/>
      <c r="G49" s="24" t="s">
        <v>104</v>
      </c>
      <c r="H49" s="25">
        <v>27837</v>
      </c>
      <c r="I49" s="26">
        <v>0</v>
      </c>
      <c r="J49" s="27">
        <v>27837</v>
      </c>
      <c r="K49" s="26">
        <v>0.02</v>
      </c>
      <c r="L49" s="28">
        <f t="shared" si="13"/>
        <v>28395</v>
      </c>
      <c r="M49" s="27">
        <v>28395</v>
      </c>
      <c r="N49" s="29">
        <f>N12</f>
        <v>2.4E-2</v>
      </c>
      <c r="O49" s="27">
        <f t="shared" si="14"/>
        <v>29076</v>
      </c>
      <c r="P49" s="27">
        <v>29076</v>
      </c>
      <c r="Q49" s="29">
        <v>2.5000000000000001E-2</v>
      </c>
      <c r="R49" s="27">
        <f t="shared" si="15"/>
        <v>29802</v>
      </c>
      <c r="S49" s="27">
        <v>29802</v>
      </c>
      <c r="T49" s="29">
        <v>0.02</v>
      </c>
      <c r="U49" s="27">
        <f t="shared" si="16"/>
        <v>30399</v>
      </c>
      <c r="V49" s="31">
        <v>30399</v>
      </c>
      <c r="W49" s="29">
        <v>2.4E-2</v>
      </c>
      <c r="X49" s="27">
        <f t="shared" si="16"/>
        <v>31128</v>
      </c>
      <c r="Y49" s="42">
        <v>31128</v>
      </c>
      <c r="Z49" s="29">
        <v>0.03</v>
      </c>
      <c r="AA49" s="27">
        <f t="shared" si="6"/>
        <v>32061</v>
      </c>
      <c r="AB49" s="100">
        <v>326.39999999999998</v>
      </c>
      <c r="AC49" s="107">
        <v>0</v>
      </c>
      <c r="AD49" s="103">
        <f t="shared" si="35"/>
        <v>0</v>
      </c>
      <c r="AE49" s="100">
        <f t="shared" si="19"/>
        <v>326.39999999999998</v>
      </c>
      <c r="AF49" s="55"/>
      <c r="AG49" s="1"/>
    </row>
    <row r="50" spans="1:33" x14ac:dyDescent="0.3">
      <c r="A50" s="173"/>
      <c r="B50" s="14">
        <v>0</v>
      </c>
      <c r="C50" s="14">
        <v>33</v>
      </c>
      <c r="D50" s="14">
        <v>1</v>
      </c>
      <c r="E50" s="98" t="str">
        <f t="shared" si="18"/>
        <v>0331</v>
      </c>
      <c r="F50" s="155" t="s">
        <v>130</v>
      </c>
      <c r="G50" s="15" t="s">
        <v>7</v>
      </c>
      <c r="H50" s="33">
        <v>16764</v>
      </c>
      <c r="I50" s="17">
        <v>0.04</v>
      </c>
      <c r="J50" s="18">
        <v>17436</v>
      </c>
      <c r="K50" s="17">
        <v>0.04</v>
      </c>
      <c r="L50" s="19">
        <f t="shared" si="13"/>
        <v>18132</v>
      </c>
      <c r="M50" s="18">
        <v>18132</v>
      </c>
      <c r="N50" s="20">
        <v>2.4E-2</v>
      </c>
      <c r="O50" s="33">
        <f t="shared" si="14"/>
        <v>18567</v>
      </c>
      <c r="P50" s="18">
        <v>18567</v>
      </c>
      <c r="Q50" s="20">
        <v>0</v>
      </c>
      <c r="R50" s="33">
        <f t="shared" si="15"/>
        <v>18567</v>
      </c>
      <c r="S50" s="18">
        <v>18567</v>
      </c>
      <c r="T50" s="20">
        <v>0</v>
      </c>
      <c r="U50" s="33">
        <f t="shared" si="16"/>
        <v>18567</v>
      </c>
      <c r="V50" s="57">
        <v>18567</v>
      </c>
      <c r="W50" s="20">
        <v>0</v>
      </c>
      <c r="X50" s="33">
        <f t="shared" si="16"/>
        <v>18567</v>
      </c>
      <c r="Y50" s="58">
        <v>18567</v>
      </c>
      <c r="Z50" s="20">
        <v>0</v>
      </c>
      <c r="AA50" s="33">
        <f>IF(Z50=0,Y50,ROUND(Y50*(1+Z50)/3,0)*3)</f>
        <v>18567</v>
      </c>
      <c r="AB50" s="99">
        <v>0.9</v>
      </c>
      <c r="AC50" s="108">
        <v>0</v>
      </c>
      <c r="AD50" s="102">
        <f t="shared" si="35"/>
        <v>0</v>
      </c>
      <c r="AE50" s="99">
        <f t="shared" ref="AE50" si="37">AB50+AC50</f>
        <v>0.9</v>
      </c>
      <c r="AF50" s="46"/>
      <c r="AG50" s="1"/>
    </row>
    <row r="51" spans="1:33" x14ac:dyDescent="0.3">
      <c r="A51" s="174"/>
      <c r="B51" s="14">
        <v>0</v>
      </c>
      <c r="C51" s="14">
        <v>33</v>
      </c>
      <c r="D51" s="14">
        <v>2</v>
      </c>
      <c r="E51" s="98" t="str">
        <f t="shared" si="18"/>
        <v>0332</v>
      </c>
      <c r="F51" s="176"/>
      <c r="G51" s="24" t="s">
        <v>104</v>
      </c>
      <c r="H51" s="25">
        <v>29925</v>
      </c>
      <c r="I51" s="26">
        <v>0.04</v>
      </c>
      <c r="J51" s="27">
        <v>31122</v>
      </c>
      <c r="K51" s="26">
        <v>0.04</v>
      </c>
      <c r="L51" s="28">
        <f t="shared" si="13"/>
        <v>32367</v>
      </c>
      <c r="M51" s="27">
        <v>32367</v>
      </c>
      <c r="N51" s="29">
        <v>0</v>
      </c>
      <c r="O51" s="25">
        <f t="shared" si="14"/>
        <v>32367</v>
      </c>
      <c r="P51" s="27">
        <v>32367</v>
      </c>
      <c r="Q51" s="29">
        <v>0</v>
      </c>
      <c r="R51" s="25">
        <f t="shared" si="15"/>
        <v>32367</v>
      </c>
      <c r="S51" s="27">
        <v>32367</v>
      </c>
      <c r="T51" s="29">
        <v>0</v>
      </c>
      <c r="U51" s="25">
        <f t="shared" si="16"/>
        <v>32367</v>
      </c>
      <c r="V51" s="62">
        <v>32367</v>
      </c>
      <c r="W51" s="29">
        <v>0</v>
      </c>
      <c r="X51" s="25">
        <f t="shared" si="16"/>
        <v>32367</v>
      </c>
      <c r="Y51" s="63">
        <v>32367</v>
      </c>
      <c r="Z51" s="29">
        <v>0</v>
      </c>
      <c r="AA51" s="25">
        <f>IF(Z51=0,Y51,ROUND(Y51*(1+Z51)/3,0)*3)</f>
        <v>32367</v>
      </c>
      <c r="AB51" s="100">
        <v>0</v>
      </c>
      <c r="AC51" s="107">
        <v>0</v>
      </c>
      <c r="AD51" s="103" t="e">
        <f t="shared" si="35"/>
        <v>#DIV/0!</v>
      </c>
      <c r="AE51" s="100">
        <f t="shared" si="19"/>
        <v>0</v>
      </c>
      <c r="AF51" s="47"/>
      <c r="AG51" s="1"/>
    </row>
    <row r="52" spans="1:33" x14ac:dyDescent="0.3">
      <c r="A52" s="172" t="s">
        <v>131</v>
      </c>
      <c r="B52" s="14">
        <v>0</v>
      </c>
      <c r="C52" s="14">
        <v>23</v>
      </c>
      <c r="D52" s="14">
        <v>1</v>
      </c>
      <c r="E52" s="98" t="str">
        <f t="shared" si="18"/>
        <v>0231</v>
      </c>
      <c r="F52" s="177" t="s">
        <v>132</v>
      </c>
      <c r="G52" s="15" t="s">
        <v>7</v>
      </c>
      <c r="H52" s="33">
        <v>20409</v>
      </c>
      <c r="I52" s="17">
        <v>0.05</v>
      </c>
      <c r="J52" s="18">
        <v>21429</v>
      </c>
      <c r="K52" s="17">
        <v>0.1</v>
      </c>
      <c r="L52" s="19">
        <f t="shared" si="13"/>
        <v>23571</v>
      </c>
      <c r="M52" s="18">
        <v>23571</v>
      </c>
      <c r="N52" s="20">
        <v>0.03</v>
      </c>
      <c r="O52" s="18">
        <f t="shared" si="14"/>
        <v>24279</v>
      </c>
      <c r="P52" s="18">
        <v>24279</v>
      </c>
      <c r="Q52" s="20">
        <v>2.5000000000000001E-2</v>
      </c>
      <c r="R52" s="18">
        <f t="shared" si="15"/>
        <v>24885</v>
      </c>
      <c r="S52" s="18">
        <v>24885</v>
      </c>
      <c r="T52" s="20">
        <v>1.4999999999999999E-2</v>
      </c>
      <c r="U52" s="18">
        <f>IF(T52=0,S52,ROUND(S52*(1+T52)/3,0)*3)</f>
        <v>25257</v>
      </c>
      <c r="V52" s="21">
        <v>25257</v>
      </c>
      <c r="W52" s="20">
        <v>2.5000000000000001E-2</v>
      </c>
      <c r="X52" s="18">
        <f>IF(W52=0,V52,ROUND(V52*(1+W52)/3,0)*3)</f>
        <v>25887</v>
      </c>
      <c r="Y52" s="43">
        <v>25887</v>
      </c>
      <c r="Z52" s="66">
        <v>0.04</v>
      </c>
      <c r="AA52" s="18">
        <f>IF(Z52=0,Y52,ROUND(Y52*(1+Z52)/3,0)*3)</f>
        <v>26922</v>
      </c>
      <c r="AB52" s="99">
        <v>127.3</v>
      </c>
      <c r="AC52" s="108">
        <v>0</v>
      </c>
      <c r="AD52" s="102">
        <f t="shared" si="35"/>
        <v>0</v>
      </c>
      <c r="AE52" s="99">
        <f t="shared" ref="AE52" si="38">AB52+AC52</f>
        <v>127.3</v>
      </c>
      <c r="AF52" s="46"/>
      <c r="AG52" s="1"/>
    </row>
    <row r="53" spans="1:33" x14ac:dyDescent="0.3">
      <c r="A53" s="173"/>
      <c r="B53" s="14">
        <v>0</v>
      </c>
      <c r="C53" s="14">
        <v>23</v>
      </c>
      <c r="D53" s="14">
        <v>2</v>
      </c>
      <c r="E53" s="98" t="str">
        <f t="shared" si="18"/>
        <v>0232</v>
      </c>
      <c r="F53" s="176"/>
      <c r="G53" s="24" t="s">
        <v>104</v>
      </c>
      <c r="H53" s="25">
        <v>36633</v>
      </c>
      <c r="I53" s="26">
        <v>0.05</v>
      </c>
      <c r="J53" s="27">
        <v>38466</v>
      </c>
      <c r="K53" s="26">
        <v>0.05</v>
      </c>
      <c r="L53" s="28">
        <f t="shared" si="13"/>
        <v>40389</v>
      </c>
      <c r="M53" s="27">
        <v>40389</v>
      </c>
      <c r="N53" s="29">
        <v>0.03</v>
      </c>
      <c r="O53" s="27">
        <f t="shared" si="14"/>
        <v>41601</v>
      </c>
      <c r="P53" s="27">
        <v>41601</v>
      </c>
      <c r="Q53" s="29">
        <v>2.5000000000000001E-2</v>
      </c>
      <c r="R53" s="27">
        <f t="shared" si="15"/>
        <v>42642</v>
      </c>
      <c r="S53" s="27">
        <v>42642</v>
      </c>
      <c r="T53" s="29">
        <v>1.4999999999999999E-2</v>
      </c>
      <c r="U53" s="27">
        <f t="shared" si="16"/>
        <v>43281</v>
      </c>
      <c r="V53" s="31">
        <v>43281</v>
      </c>
      <c r="W53" s="29">
        <v>2.5000000000000001E-2</v>
      </c>
      <c r="X53" s="27">
        <f t="shared" si="16"/>
        <v>44364</v>
      </c>
      <c r="Y53" s="42">
        <v>44364</v>
      </c>
      <c r="Z53" s="67">
        <v>0.04</v>
      </c>
      <c r="AA53" s="27">
        <f>IF(Z53=0,Y53,ROUND(Y53*(1+Z53)/3,0)*3)</f>
        <v>46140</v>
      </c>
      <c r="AB53" s="100">
        <v>119.9</v>
      </c>
      <c r="AC53" s="107">
        <v>0</v>
      </c>
      <c r="AD53" s="103">
        <f t="shared" si="35"/>
        <v>0</v>
      </c>
      <c r="AE53" s="100">
        <f t="shared" si="19"/>
        <v>119.9</v>
      </c>
      <c r="AF53" s="55"/>
      <c r="AG53" s="1"/>
    </row>
    <row r="54" spans="1:33" x14ac:dyDescent="0.3">
      <c r="A54" s="172" t="s">
        <v>133</v>
      </c>
      <c r="B54" s="14">
        <v>0</v>
      </c>
      <c r="C54" s="14">
        <v>52</v>
      </c>
      <c r="D54" s="14">
        <v>1</v>
      </c>
      <c r="E54" s="98" t="str">
        <f t="shared" si="18"/>
        <v>0521</v>
      </c>
      <c r="F54" s="155" t="s">
        <v>134</v>
      </c>
      <c r="G54" s="15" t="s">
        <v>7</v>
      </c>
      <c r="H54" s="33">
        <v>31335</v>
      </c>
      <c r="I54" s="17">
        <v>0.03</v>
      </c>
      <c r="J54" s="18">
        <v>32274</v>
      </c>
      <c r="K54" s="17">
        <v>0.03</v>
      </c>
      <c r="L54" s="19">
        <f t="shared" si="13"/>
        <v>33243</v>
      </c>
      <c r="M54" s="18">
        <v>33243</v>
      </c>
      <c r="N54" s="20">
        <v>0.03</v>
      </c>
      <c r="O54" s="18">
        <f t="shared" si="14"/>
        <v>34239</v>
      </c>
      <c r="P54" s="18">
        <v>34239</v>
      </c>
      <c r="Q54" s="20">
        <v>0.04</v>
      </c>
      <c r="R54" s="18">
        <f t="shared" si="15"/>
        <v>35610</v>
      </c>
      <c r="S54" s="18">
        <v>35610</v>
      </c>
      <c r="T54" s="20">
        <v>0</v>
      </c>
      <c r="U54" s="18">
        <f t="shared" si="16"/>
        <v>35610</v>
      </c>
      <c r="V54" s="22">
        <v>35610</v>
      </c>
      <c r="W54" s="20">
        <v>0.05</v>
      </c>
      <c r="X54" s="18">
        <f t="shared" si="16"/>
        <v>37392</v>
      </c>
      <c r="Y54" s="43">
        <v>37392</v>
      </c>
      <c r="Z54" s="20">
        <v>0.04</v>
      </c>
      <c r="AA54" s="18">
        <f t="shared" si="6"/>
        <v>38889</v>
      </c>
      <c r="AB54" s="99">
        <v>47.6</v>
      </c>
      <c r="AC54" s="108">
        <v>0</v>
      </c>
      <c r="AD54" s="102">
        <f t="shared" si="35"/>
        <v>0</v>
      </c>
      <c r="AE54" s="99">
        <f t="shared" ref="AE54" si="39">AB54+AC54</f>
        <v>47.6</v>
      </c>
      <c r="AF54" s="46"/>
      <c r="AG54" s="1"/>
    </row>
    <row r="55" spans="1:33" x14ac:dyDescent="0.3">
      <c r="A55" s="173"/>
      <c r="B55" s="14">
        <v>0</v>
      </c>
      <c r="C55" s="14">
        <v>52</v>
      </c>
      <c r="D55" s="14">
        <v>2</v>
      </c>
      <c r="E55" s="98" t="str">
        <f t="shared" si="18"/>
        <v>0522</v>
      </c>
      <c r="F55" s="176"/>
      <c r="G55" s="24" t="s">
        <v>104</v>
      </c>
      <c r="H55" s="25">
        <v>46155</v>
      </c>
      <c r="I55" s="26">
        <v>0.03</v>
      </c>
      <c r="J55" s="27">
        <v>47541</v>
      </c>
      <c r="K55" s="26">
        <v>0.03</v>
      </c>
      <c r="L55" s="28">
        <f t="shared" si="13"/>
        <v>48966</v>
      </c>
      <c r="M55" s="27">
        <v>48966</v>
      </c>
      <c r="N55" s="29">
        <v>0.03</v>
      </c>
      <c r="O55" s="27">
        <f t="shared" si="14"/>
        <v>50436</v>
      </c>
      <c r="P55" s="27">
        <v>50436</v>
      </c>
      <c r="Q55" s="29">
        <v>0.04</v>
      </c>
      <c r="R55" s="27">
        <f t="shared" si="15"/>
        <v>52452</v>
      </c>
      <c r="S55" s="27">
        <v>52452</v>
      </c>
      <c r="T55" s="29">
        <v>0</v>
      </c>
      <c r="U55" s="27">
        <f t="shared" si="16"/>
        <v>52452</v>
      </c>
      <c r="V55" s="30">
        <v>52452</v>
      </c>
      <c r="W55" s="29">
        <v>0.05</v>
      </c>
      <c r="X55" s="27">
        <f t="shared" si="16"/>
        <v>55074</v>
      </c>
      <c r="Y55" s="45">
        <v>55074</v>
      </c>
      <c r="Z55" s="29">
        <v>0.03</v>
      </c>
      <c r="AA55" s="27">
        <f t="shared" si="6"/>
        <v>56727</v>
      </c>
      <c r="AB55" s="100">
        <v>130.5</v>
      </c>
      <c r="AC55" s="107">
        <v>0</v>
      </c>
      <c r="AD55" s="103">
        <f t="shared" si="35"/>
        <v>0</v>
      </c>
      <c r="AE55" s="100">
        <f t="shared" si="19"/>
        <v>130.5</v>
      </c>
      <c r="AF55" s="47"/>
      <c r="AG55" s="1"/>
    </row>
    <row r="56" spans="1:33" x14ac:dyDescent="0.3">
      <c r="A56" s="173"/>
      <c r="B56" s="14">
        <v>0</v>
      </c>
      <c r="C56" s="14">
        <v>53</v>
      </c>
      <c r="D56" s="14">
        <v>1</v>
      </c>
      <c r="E56" s="98" t="str">
        <f t="shared" si="18"/>
        <v>0531</v>
      </c>
      <c r="F56" s="155" t="s">
        <v>135</v>
      </c>
      <c r="G56" s="15" t="s">
        <v>7</v>
      </c>
      <c r="H56" s="33">
        <v>30129</v>
      </c>
      <c r="I56" s="17">
        <v>0.04</v>
      </c>
      <c r="J56" s="18">
        <v>31335</v>
      </c>
      <c r="K56" s="17">
        <v>0.03</v>
      </c>
      <c r="L56" s="19">
        <f t="shared" si="13"/>
        <v>32274</v>
      </c>
      <c r="M56" s="18">
        <v>32274</v>
      </c>
      <c r="N56" s="20">
        <v>0.03</v>
      </c>
      <c r="O56" s="18">
        <f t="shared" si="14"/>
        <v>33243</v>
      </c>
      <c r="P56" s="18">
        <v>33243</v>
      </c>
      <c r="Q56" s="20">
        <v>0.03</v>
      </c>
      <c r="R56" s="18">
        <f t="shared" si="15"/>
        <v>34239</v>
      </c>
      <c r="S56" s="18">
        <v>34239</v>
      </c>
      <c r="T56" s="20">
        <v>0.04</v>
      </c>
      <c r="U56" s="18">
        <f t="shared" si="16"/>
        <v>35610</v>
      </c>
      <c r="V56" s="22">
        <v>35610</v>
      </c>
      <c r="W56" s="20">
        <v>0</v>
      </c>
      <c r="X56" s="18">
        <f t="shared" si="16"/>
        <v>35610</v>
      </c>
      <c r="Y56" s="43">
        <v>35610</v>
      </c>
      <c r="Z56" s="20">
        <v>0.05</v>
      </c>
      <c r="AA56" s="18">
        <f t="shared" si="6"/>
        <v>37392</v>
      </c>
      <c r="AB56" s="99">
        <v>33.6</v>
      </c>
      <c r="AC56" s="108">
        <v>0</v>
      </c>
      <c r="AD56" s="102">
        <f t="shared" si="35"/>
        <v>0</v>
      </c>
      <c r="AE56" s="99">
        <f t="shared" ref="AE56" si="40">AB56+AC56</f>
        <v>33.6</v>
      </c>
      <c r="AF56" s="46"/>
      <c r="AG56" s="1"/>
    </row>
    <row r="57" spans="1:33" x14ac:dyDescent="0.3">
      <c r="A57" s="174"/>
      <c r="B57" s="14">
        <v>0</v>
      </c>
      <c r="C57" s="14">
        <v>53</v>
      </c>
      <c r="D57" s="14">
        <v>2</v>
      </c>
      <c r="E57" s="98" t="str">
        <f t="shared" si="18"/>
        <v>0532</v>
      </c>
      <c r="F57" s="176"/>
      <c r="G57" s="24" t="s">
        <v>104</v>
      </c>
      <c r="H57" s="25">
        <v>44379</v>
      </c>
      <c r="I57" s="26">
        <v>0.04</v>
      </c>
      <c r="J57" s="27">
        <v>46155</v>
      </c>
      <c r="K57" s="26">
        <v>0.03</v>
      </c>
      <c r="L57" s="28">
        <f t="shared" si="13"/>
        <v>47541</v>
      </c>
      <c r="M57" s="27">
        <v>47541</v>
      </c>
      <c r="N57" s="29">
        <v>0.03</v>
      </c>
      <c r="O57" s="27">
        <f t="shared" si="14"/>
        <v>48966</v>
      </c>
      <c r="P57" s="27">
        <v>48966</v>
      </c>
      <c r="Q57" s="29">
        <v>0.03</v>
      </c>
      <c r="R57" s="27">
        <f t="shared" si="15"/>
        <v>50436</v>
      </c>
      <c r="S57" s="27">
        <v>50436</v>
      </c>
      <c r="T57" s="29">
        <v>0.04</v>
      </c>
      <c r="U57" s="27">
        <f t="shared" si="16"/>
        <v>52452</v>
      </c>
      <c r="V57" s="30">
        <v>52452</v>
      </c>
      <c r="W57" s="29">
        <v>0</v>
      </c>
      <c r="X57" s="27">
        <f t="shared" si="16"/>
        <v>52452</v>
      </c>
      <c r="Y57" s="45">
        <v>52452</v>
      </c>
      <c r="Z57" s="29">
        <v>0.05</v>
      </c>
      <c r="AA57" s="27">
        <f t="shared" si="6"/>
        <v>55074</v>
      </c>
      <c r="AB57" s="100">
        <v>103.2</v>
      </c>
      <c r="AC57" s="107">
        <v>0</v>
      </c>
      <c r="AD57" s="103">
        <f t="shared" si="35"/>
        <v>0</v>
      </c>
      <c r="AE57" s="100">
        <f t="shared" si="19"/>
        <v>103.2</v>
      </c>
      <c r="AF57" s="47"/>
      <c r="AG57" s="1"/>
    </row>
    <row r="58" spans="1:33" x14ac:dyDescent="0.3">
      <c r="A58" s="172" t="s">
        <v>136</v>
      </c>
      <c r="B58" s="14">
        <v>0</v>
      </c>
      <c r="C58" s="68">
        <v>12</v>
      </c>
      <c r="D58" s="14">
        <v>1</v>
      </c>
      <c r="E58" s="98" t="str">
        <f t="shared" si="18"/>
        <v>0121</v>
      </c>
      <c r="F58" s="187" t="s">
        <v>174</v>
      </c>
      <c r="G58" s="15" t="s">
        <v>7</v>
      </c>
      <c r="H58" s="33">
        <v>15207</v>
      </c>
      <c r="I58" s="17">
        <v>0</v>
      </c>
      <c r="J58" s="18">
        <v>15207</v>
      </c>
      <c r="K58" s="17">
        <v>0.02</v>
      </c>
      <c r="L58" s="19">
        <f t="shared" si="13"/>
        <v>15510</v>
      </c>
      <c r="M58" s="18">
        <v>15510</v>
      </c>
      <c r="N58" s="20">
        <f>N9</f>
        <v>2.4E-2</v>
      </c>
      <c r="O58" s="18">
        <f t="shared" si="14"/>
        <v>15882</v>
      </c>
      <c r="P58" s="18">
        <v>15882</v>
      </c>
      <c r="Q58" s="20">
        <v>2.5000000000000001E-2</v>
      </c>
      <c r="R58" s="18">
        <f t="shared" si="15"/>
        <v>16278</v>
      </c>
      <c r="S58" s="18">
        <v>16278</v>
      </c>
      <c r="T58" s="20">
        <v>0.02</v>
      </c>
      <c r="U58" s="18">
        <f t="shared" si="16"/>
        <v>16605</v>
      </c>
      <c r="V58" s="22">
        <v>16605</v>
      </c>
      <c r="W58" s="20">
        <v>2.4E-2</v>
      </c>
      <c r="X58" s="18">
        <f t="shared" si="16"/>
        <v>17004</v>
      </c>
      <c r="Y58" s="43">
        <v>17004</v>
      </c>
      <c r="Z58" s="20">
        <v>0.03</v>
      </c>
      <c r="AA58" s="18">
        <f t="shared" si="6"/>
        <v>17514</v>
      </c>
      <c r="AB58" s="99">
        <v>66.7</v>
      </c>
      <c r="AC58" s="108">
        <v>0</v>
      </c>
      <c r="AD58" s="102">
        <f t="shared" si="35"/>
        <v>0</v>
      </c>
      <c r="AE58" s="99">
        <f t="shared" ref="AE58" si="41">AB58+AC58</f>
        <v>66.7</v>
      </c>
      <c r="AF58" s="46"/>
      <c r="AG58" s="1"/>
    </row>
    <row r="59" spans="1:33" x14ac:dyDescent="0.3">
      <c r="A59" s="173"/>
      <c r="B59" s="14">
        <v>0</v>
      </c>
      <c r="C59" s="68">
        <v>12</v>
      </c>
      <c r="D59" s="14">
        <v>2</v>
      </c>
      <c r="E59" s="98" t="str">
        <f t="shared" si="18"/>
        <v>0122</v>
      </c>
      <c r="F59" s="186"/>
      <c r="G59" s="24" t="s">
        <v>104</v>
      </c>
      <c r="H59" s="25">
        <v>27255</v>
      </c>
      <c r="I59" s="26">
        <v>0</v>
      </c>
      <c r="J59" s="27">
        <v>27255</v>
      </c>
      <c r="K59" s="26">
        <v>0.02</v>
      </c>
      <c r="L59" s="28">
        <f t="shared" si="13"/>
        <v>27801</v>
      </c>
      <c r="M59" s="27">
        <v>27801</v>
      </c>
      <c r="N59" s="29">
        <f>N10</f>
        <v>2.4E-2</v>
      </c>
      <c r="O59" s="27">
        <f t="shared" si="14"/>
        <v>28467</v>
      </c>
      <c r="P59" s="27">
        <v>28467</v>
      </c>
      <c r="Q59" s="29">
        <v>2.5000000000000001E-2</v>
      </c>
      <c r="R59" s="27">
        <f t="shared" si="15"/>
        <v>29178</v>
      </c>
      <c r="S59" s="27">
        <v>29178</v>
      </c>
      <c r="T59" s="29">
        <v>0.02</v>
      </c>
      <c r="U59" s="27">
        <f t="shared" si="16"/>
        <v>29763</v>
      </c>
      <c r="V59" s="30">
        <v>29763</v>
      </c>
      <c r="W59" s="29">
        <v>2.4E-2</v>
      </c>
      <c r="X59" s="27">
        <f t="shared" si="16"/>
        <v>30477</v>
      </c>
      <c r="Y59" s="45">
        <v>30477</v>
      </c>
      <c r="Z59" s="29">
        <v>0.03</v>
      </c>
      <c r="AA59" s="27">
        <f t="shared" si="6"/>
        <v>31392</v>
      </c>
      <c r="AB59" s="100">
        <v>219.7</v>
      </c>
      <c r="AC59" s="107">
        <v>0</v>
      </c>
      <c r="AD59" s="103">
        <f t="shared" si="35"/>
        <v>0</v>
      </c>
      <c r="AE59" s="100">
        <f t="shared" si="19"/>
        <v>219.7</v>
      </c>
      <c r="AF59" s="47"/>
      <c r="AG59" s="1"/>
    </row>
    <row r="60" spans="1:33" x14ac:dyDescent="0.3">
      <c r="A60" s="173"/>
      <c r="B60" s="14">
        <v>0</v>
      </c>
      <c r="C60" s="68">
        <v>13</v>
      </c>
      <c r="D60" s="14">
        <v>1</v>
      </c>
      <c r="E60" s="98" t="str">
        <f t="shared" si="18"/>
        <v>0131</v>
      </c>
      <c r="F60" s="187" t="s">
        <v>175</v>
      </c>
      <c r="G60" s="15" t="s">
        <v>7</v>
      </c>
      <c r="H60" s="33">
        <v>16917</v>
      </c>
      <c r="I60" s="17">
        <v>0.03</v>
      </c>
      <c r="J60" s="18">
        <v>17424</v>
      </c>
      <c r="K60" s="17">
        <v>0.02</v>
      </c>
      <c r="L60" s="19">
        <f t="shared" si="13"/>
        <v>17772</v>
      </c>
      <c r="M60" s="18">
        <v>17772</v>
      </c>
      <c r="N60" s="20">
        <f>N13</f>
        <v>2.4E-2</v>
      </c>
      <c r="O60" s="33">
        <f t="shared" si="14"/>
        <v>18198</v>
      </c>
      <c r="P60" s="18">
        <v>18198</v>
      </c>
      <c r="Q60" s="20">
        <v>2.5000000000000001E-2</v>
      </c>
      <c r="R60" s="18">
        <f t="shared" si="15"/>
        <v>18654</v>
      </c>
      <c r="S60" s="18">
        <v>18654</v>
      </c>
      <c r="T60" s="20">
        <v>0.02</v>
      </c>
      <c r="U60" s="18">
        <f t="shared" si="16"/>
        <v>19026</v>
      </c>
      <c r="V60" s="22">
        <v>19026</v>
      </c>
      <c r="W60" s="20">
        <v>2.4E-2</v>
      </c>
      <c r="X60" s="18">
        <f t="shared" si="16"/>
        <v>19482</v>
      </c>
      <c r="Y60" s="43">
        <v>19482</v>
      </c>
      <c r="Z60" s="20">
        <v>0.03</v>
      </c>
      <c r="AA60" s="18">
        <f t="shared" si="6"/>
        <v>20067</v>
      </c>
      <c r="AB60" s="99">
        <v>11.7</v>
      </c>
      <c r="AC60" s="108">
        <v>0</v>
      </c>
      <c r="AD60" s="102">
        <f t="shared" si="35"/>
        <v>0</v>
      </c>
      <c r="AE60" s="99">
        <f t="shared" ref="AE60" si="42">AB60+AC60</f>
        <v>11.7</v>
      </c>
      <c r="AF60" s="46"/>
      <c r="AG60" s="1"/>
    </row>
    <row r="61" spans="1:33" x14ac:dyDescent="0.3">
      <c r="A61" s="174"/>
      <c r="B61" s="14">
        <v>0</v>
      </c>
      <c r="C61" s="68">
        <v>13</v>
      </c>
      <c r="D61" s="14">
        <v>2</v>
      </c>
      <c r="E61" s="98" t="str">
        <f t="shared" si="18"/>
        <v>0132</v>
      </c>
      <c r="F61" s="186"/>
      <c r="G61" s="24" t="s">
        <v>104</v>
      </c>
      <c r="H61" s="25">
        <v>30153</v>
      </c>
      <c r="I61" s="26">
        <v>0.03</v>
      </c>
      <c r="J61" s="27">
        <v>31059</v>
      </c>
      <c r="K61" s="26">
        <v>0.02</v>
      </c>
      <c r="L61" s="28">
        <f t="shared" si="13"/>
        <v>31680</v>
      </c>
      <c r="M61" s="27">
        <v>31680</v>
      </c>
      <c r="N61" s="29">
        <f>N14</f>
        <v>2.4E-2</v>
      </c>
      <c r="O61" s="25">
        <f t="shared" si="14"/>
        <v>32439</v>
      </c>
      <c r="P61" s="27">
        <v>32439</v>
      </c>
      <c r="Q61" s="29">
        <v>2.5000000000000001E-2</v>
      </c>
      <c r="R61" s="27">
        <f t="shared" si="15"/>
        <v>33249</v>
      </c>
      <c r="S61" s="27">
        <v>33249</v>
      </c>
      <c r="T61" s="29">
        <v>0.02</v>
      </c>
      <c r="U61" s="27">
        <f t="shared" si="16"/>
        <v>33915</v>
      </c>
      <c r="V61" s="30">
        <v>33915</v>
      </c>
      <c r="W61" s="29">
        <v>2.4E-2</v>
      </c>
      <c r="X61" s="27">
        <f t="shared" si="16"/>
        <v>34728</v>
      </c>
      <c r="Y61" s="45">
        <v>34728</v>
      </c>
      <c r="Z61" s="29">
        <v>0.03</v>
      </c>
      <c r="AA61" s="27">
        <f t="shared" si="6"/>
        <v>35769</v>
      </c>
      <c r="AB61" s="100">
        <v>50.9</v>
      </c>
      <c r="AC61" s="107">
        <v>0</v>
      </c>
      <c r="AD61" s="103">
        <f t="shared" si="35"/>
        <v>0</v>
      </c>
      <c r="AE61" s="100">
        <f t="shared" si="19"/>
        <v>50.9</v>
      </c>
      <c r="AF61" s="47"/>
      <c r="AG61" s="1"/>
    </row>
    <row r="62" spans="1:33" x14ac:dyDescent="0.3">
      <c r="A62" s="172" t="s">
        <v>140</v>
      </c>
      <c r="B62" s="14">
        <v>0</v>
      </c>
      <c r="C62" s="68">
        <v>57</v>
      </c>
      <c r="D62" s="14">
        <v>1</v>
      </c>
      <c r="E62" s="98" t="str">
        <f t="shared" si="18"/>
        <v>0571</v>
      </c>
      <c r="F62" s="177" t="s">
        <v>42</v>
      </c>
      <c r="G62" s="15" t="s">
        <v>7</v>
      </c>
      <c r="H62" s="33">
        <v>31662</v>
      </c>
      <c r="I62" s="17">
        <v>0.05</v>
      </c>
      <c r="J62" s="18">
        <v>33246</v>
      </c>
      <c r="K62" s="17">
        <v>0.05</v>
      </c>
      <c r="L62" s="19">
        <f t="shared" si="13"/>
        <v>34908</v>
      </c>
      <c r="M62" s="18">
        <v>34908</v>
      </c>
      <c r="N62" s="20">
        <v>0.03</v>
      </c>
      <c r="O62" s="18">
        <f t="shared" si="14"/>
        <v>35955</v>
      </c>
      <c r="P62" s="18">
        <v>35955</v>
      </c>
      <c r="Q62" s="20">
        <v>0.05</v>
      </c>
      <c r="R62" s="18">
        <f t="shared" si="15"/>
        <v>37752</v>
      </c>
      <c r="S62" s="18">
        <v>37752</v>
      </c>
      <c r="T62" s="20">
        <v>0.03</v>
      </c>
      <c r="U62" s="18">
        <f t="shared" si="16"/>
        <v>38886</v>
      </c>
      <c r="V62" s="22">
        <v>38886</v>
      </c>
      <c r="W62" s="20">
        <v>4.4999999999999998E-2</v>
      </c>
      <c r="X62" s="18">
        <f t="shared" si="16"/>
        <v>40635</v>
      </c>
      <c r="Y62" s="43">
        <v>40635</v>
      </c>
      <c r="Z62" s="20">
        <v>4.4999999999999998E-2</v>
      </c>
      <c r="AA62" s="18">
        <f t="shared" si="6"/>
        <v>42465</v>
      </c>
      <c r="AB62" s="99">
        <v>168.9</v>
      </c>
      <c r="AC62" s="108">
        <v>0</v>
      </c>
      <c r="AD62" s="102">
        <f t="shared" si="35"/>
        <v>0</v>
      </c>
      <c r="AE62" s="99">
        <f t="shared" ref="AE62" si="43">AB62+AC62</f>
        <v>168.9</v>
      </c>
      <c r="AF62" s="46"/>
      <c r="AG62" s="1"/>
    </row>
    <row r="63" spans="1:33" x14ac:dyDescent="0.3">
      <c r="A63" s="173"/>
      <c r="B63" s="14">
        <v>0</v>
      </c>
      <c r="C63" s="68">
        <v>57</v>
      </c>
      <c r="D63" s="14">
        <v>2</v>
      </c>
      <c r="E63" s="98" t="str">
        <f t="shared" si="18"/>
        <v>0572</v>
      </c>
      <c r="F63" s="176"/>
      <c r="G63" s="24" t="s">
        <v>104</v>
      </c>
      <c r="H63" s="25">
        <v>43053</v>
      </c>
      <c r="I63" s="26">
        <v>0.02</v>
      </c>
      <c r="J63" s="27">
        <v>43914</v>
      </c>
      <c r="K63" s="26">
        <v>0.05</v>
      </c>
      <c r="L63" s="28">
        <f t="shared" si="13"/>
        <v>46110</v>
      </c>
      <c r="M63" s="27">
        <v>46110</v>
      </c>
      <c r="N63" s="29">
        <v>0.03</v>
      </c>
      <c r="O63" s="27">
        <f t="shared" si="14"/>
        <v>47493</v>
      </c>
      <c r="P63" s="27">
        <v>47493</v>
      </c>
      <c r="Q63" s="29">
        <v>3.5000000000000003E-2</v>
      </c>
      <c r="R63" s="27">
        <f t="shared" si="15"/>
        <v>49155</v>
      </c>
      <c r="S63" s="27">
        <v>49155</v>
      </c>
      <c r="T63" s="29">
        <v>2.5000000000000001E-2</v>
      </c>
      <c r="U63" s="27">
        <f t="shared" si="16"/>
        <v>50385</v>
      </c>
      <c r="V63" s="30">
        <v>50385</v>
      </c>
      <c r="W63" s="29">
        <v>0.04</v>
      </c>
      <c r="X63" s="27">
        <f t="shared" si="16"/>
        <v>52401</v>
      </c>
      <c r="Y63" s="45">
        <v>52401</v>
      </c>
      <c r="Z63" s="29">
        <v>0.04</v>
      </c>
      <c r="AA63" s="27">
        <f t="shared" si="6"/>
        <v>54498</v>
      </c>
      <c r="AB63" s="100">
        <v>102.6</v>
      </c>
      <c r="AC63" s="107">
        <v>0</v>
      </c>
      <c r="AD63" s="103">
        <f t="shared" si="35"/>
        <v>0</v>
      </c>
      <c r="AE63" s="100">
        <f t="shared" si="19"/>
        <v>102.6</v>
      </c>
      <c r="AF63" s="47"/>
      <c r="AG63" s="1"/>
    </row>
    <row r="64" spans="1:33" x14ac:dyDescent="0.3">
      <c r="A64" s="173"/>
      <c r="B64" s="14">
        <v>0</v>
      </c>
      <c r="C64" s="68">
        <v>59</v>
      </c>
      <c r="D64" s="14">
        <v>1</v>
      </c>
      <c r="E64" s="98" t="str">
        <f t="shared" si="18"/>
        <v>0591</v>
      </c>
      <c r="F64" s="177" t="s">
        <v>43</v>
      </c>
      <c r="G64" s="15" t="s">
        <v>7</v>
      </c>
      <c r="H64" s="33">
        <v>30891</v>
      </c>
      <c r="I64" s="17">
        <v>2.5000000000000001E-2</v>
      </c>
      <c r="J64" s="18">
        <v>31662</v>
      </c>
      <c r="K64" s="17">
        <v>0.04</v>
      </c>
      <c r="L64" s="19">
        <f t="shared" si="13"/>
        <v>32928</v>
      </c>
      <c r="M64" s="18">
        <v>32928</v>
      </c>
      <c r="N64" s="20">
        <v>0.03</v>
      </c>
      <c r="O64" s="18">
        <f t="shared" si="14"/>
        <v>33915</v>
      </c>
      <c r="P64" s="18">
        <v>33915</v>
      </c>
      <c r="Q64" s="20">
        <v>0.05</v>
      </c>
      <c r="R64" s="18">
        <f t="shared" si="15"/>
        <v>35610</v>
      </c>
      <c r="S64" s="18">
        <v>35610</v>
      </c>
      <c r="T64" s="20">
        <v>0.03</v>
      </c>
      <c r="U64" s="18">
        <f t="shared" si="16"/>
        <v>36678</v>
      </c>
      <c r="V64" s="22">
        <v>36678</v>
      </c>
      <c r="W64" s="20">
        <v>4.4999999999999998E-2</v>
      </c>
      <c r="X64" s="18">
        <f t="shared" si="16"/>
        <v>38328</v>
      </c>
      <c r="Y64" s="43">
        <v>38328</v>
      </c>
      <c r="Z64" s="20">
        <v>4.4999999999999998E-2</v>
      </c>
      <c r="AA64" s="18">
        <f t="shared" si="6"/>
        <v>40053</v>
      </c>
      <c r="AB64" s="99">
        <v>150.5</v>
      </c>
      <c r="AC64" s="108">
        <v>0</v>
      </c>
      <c r="AD64" s="102">
        <f t="shared" si="35"/>
        <v>0</v>
      </c>
      <c r="AE64" s="99">
        <f t="shared" ref="AE64" si="44">AB64+AC64</f>
        <v>150.5</v>
      </c>
      <c r="AF64" s="46"/>
      <c r="AG64" s="1"/>
    </row>
    <row r="65" spans="1:33" x14ac:dyDescent="0.3">
      <c r="A65" s="173"/>
      <c r="B65" s="14">
        <v>0</v>
      </c>
      <c r="C65" s="68">
        <v>59</v>
      </c>
      <c r="D65" s="14">
        <v>2</v>
      </c>
      <c r="E65" s="98" t="str">
        <f t="shared" si="18"/>
        <v>0592</v>
      </c>
      <c r="F65" s="176"/>
      <c r="G65" s="24" t="s">
        <v>104</v>
      </c>
      <c r="H65" s="25">
        <v>42192</v>
      </c>
      <c r="I65" s="69">
        <v>2.0400000000000001E-2</v>
      </c>
      <c r="J65" s="27">
        <v>43053</v>
      </c>
      <c r="K65" s="26">
        <v>0.04</v>
      </c>
      <c r="L65" s="28">
        <f t="shared" si="13"/>
        <v>44775</v>
      </c>
      <c r="M65" s="27">
        <v>44775</v>
      </c>
      <c r="N65" s="29">
        <v>0.03</v>
      </c>
      <c r="O65" s="27">
        <f t="shared" si="14"/>
        <v>46119</v>
      </c>
      <c r="P65" s="27">
        <v>46119</v>
      </c>
      <c r="Q65" s="29">
        <v>3.5000000000000003E-2</v>
      </c>
      <c r="R65" s="27">
        <f t="shared" si="15"/>
        <v>47733</v>
      </c>
      <c r="S65" s="27">
        <v>47733</v>
      </c>
      <c r="T65" s="29">
        <v>2.5000000000000001E-2</v>
      </c>
      <c r="U65" s="27">
        <f t="shared" si="16"/>
        <v>48927</v>
      </c>
      <c r="V65" s="30">
        <v>48927</v>
      </c>
      <c r="W65" s="29">
        <v>0.04</v>
      </c>
      <c r="X65" s="27">
        <f t="shared" si="16"/>
        <v>50883</v>
      </c>
      <c r="Y65" s="45">
        <v>50883</v>
      </c>
      <c r="Z65" s="29">
        <v>0.04</v>
      </c>
      <c r="AA65" s="27">
        <f t="shared" si="6"/>
        <v>52917</v>
      </c>
      <c r="AB65" s="100">
        <v>120.2</v>
      </c>
      <c r="AC65" s="107">
        <v>0</v>
      </c>
      <c r="AD65" s="103">
        <f t="shared" si="35"/>
        <v>0</v>
      </c>
      <c r="AE65" s="100">
        <f t="shared" si="19"/>
        <v>120.2</v>
      </c>
      <c r="AF65" s="47"/>
      <c r="AG65" s="1"/>
    </row>
    <row r="66" spans="1:33" x14ac:dyDescent="0.3">
      <c r="A66" s="173"/>
      <c r="B66" s="14">
        <v>0</v>
      </c>
      <c r="C66" s="68">
        <v>61</v>
      </c>
      <c r="D66" s="14">
        <v>1</v>
      </c>
      <c r="E66" s="98" t="str">
        <f t="shared" si="18"/>
        <v>0611</v>
      </c>
      <c r="F66" s="188" t="s">
        <v>44</v>
      </c>
      <c r="G66" s="15" t="s">
        <v>7</v>
      </c>
      <c r="H66" s="33">
        <v>30891</v>
      </c>
      <c r="I66" s="17">
        <v>0</v>
      </c>
      <c r="J66" s="18">
        <v>30891</v>
      </c>
      <c r="K66" s="17">
        <v>0.04</v>
      </c>
      <c r="L66" s="19">
        <f t="shared" si="13"/>
        <v>32127</v>
      </c>
      <c r="M66" s="18">
        <v>32127</v>
      </c>
      <c r="N66" s="20">
        <v>0.03</v>
      </c>
      <c r="O66" s="18">
        <f t="shared" si="14"/>
        <v>33090</v>
      </c>
      <c r="P66" s="18">
        <v>33090</v>
      </c>
      <c r="Q66" s="20">
        <v>0.05</v>
      </c>
      <c r="R66" s="18">
        <f t="shared" si="15"/>
        <v>34746</v>
      </c>
      <c r="S66" s="18">
        <v>34746</v>
      </c>
      <c r="T66" s="20">
        <v>0.03</v>
      </c>
      <c r="U66" s="18">
        <f t="shared" si="16"/>
        <v>35787</v>
      </c>
      <c r="V66" s="22">
        <v>35787</v>
      </c>
      <c r="W66" s="20">
        <v>4.4999999999999998E-2</v>
      </c>
      <c r="X66" s="18">
        <f t="shared" si="16"/>
        <v>37398</v>
      </c>
      <c r="Y66" s="43">
        <v>37398</v>
      </c>
      <c r="Z66" s="20">
        <v>4.4999999999999998E-2</v>
      </c>
      <c r="AA66" s="18">
        <f t="shared" si="6"/>
        <v>39081</v>
      </c>
      <c r="AB66" s="99">
        <v>138.30000000000001</v>
      </c>
      <c r="AC66" s="108">
        <v>0</v>
      </c>
      <c r="AD66" s="102">
        <f t="shared" si="35"/>
        <v>0</v>
      </c>
      <c r="AE66" s="99">
        <f t="shared" ref="AE66" si="45">AB66+AC66</f>
        <v>138.30000000000001</v>
      </c>
      <c r="AF66" s="46"/>
      <c r="AG66" s="1"/>
    </row>
    <row r="67" spans="1:33" x14ac:dyDescent="0.3">
      <c r="A67" s="173"/>
      <c r="B67" s="14">
        <v>0</v>
      </c>
      <c r="C67" s="68">
        <v>61</v>
      </c>
      <c r="D67" s="14">
        <v>2</v>
      </c>
      <c r="E67" s="98" t="str">
        <f t="shared" si="18"/>
        <v>0612</v>
      </c>
      <c r="F67" s="186"/>
      <c r="G67" s="24" t="s">
        <v>104</v>
      </c>
      <c r="H67" s="25">
        <v>42192</v>
      </c>
      <c r="I67" s="26">
        <v>0</v>
      </c>
      <c r="J67" s="27">
        <v>42192</v>
      </c>
      <c r="K67" s="26">
        <v>0.04</v>
      </c>
      <c r="L67" s="28">
        <f t="shared" si="13"/>
        <v>43881</v>
      </c>
      <c r="M67" s="27">
        <v>43881</v>
      </c>
      <c r="N67" s="29">
        <v>0.03</v>
      </c>
      <c r="O67" s="27">
        <f t="shared" si="14"/>
        <v>45198</v>
      </c>
      <c r="P67" s="27">
        <v>45198</v>
      </c>
      <c r="Q67" s="29">
        <v>3.5000000000000003E-2</v>
      </c>
      <c r="R67" s="27">
        <f t="shared" si="15"/>
        <v>46779</v>
      </c>
      <c r="S67" s="27">
        <v>46779</v>
      </c>
      <c r="T67" s="29">
        <v>2.5000000000000001E-2</v>
      </c>
      <c r="U67" s="27">
        <f t="shared" si="16"/>
        <v>47949</v>
      </c>
      <c r="V67" s="30">
        <v>47949</v>
      </c>
      <c r="W67" s="29">
        <v>0.04</v>
      </c>
      <c r="X67" s="27">
        <f t="shared" si="16"/>
        <v>49866</v>
      </c>
      <c r="Y67" s="45">
        <v>49866</v>
      </c>
      <c r="Z67" s="29">
        <v>0.04</v>
      </c>
      <c r="AA67" s="27">
        <f t="shared" si="6"/>
        <v>51861</v>
      </c>
      <c r="AB67" s="100">
        <v>97.8</v>
      </c>
      <c r="AC67" s="107">
        <v>0</v>
      </c>
      <c r="AD67" s="103">
        <f t="shared" si="35"/>
        <v>0</v>
      </c>
      <c r="AE67" s="100">
        <f t="shared" si="19"/>
        <v>97.8</v>
      </c>
      <c r="AF67" s="47"/>
      <c r="AG67" s="1"/>
    </row>
    <row r="68" spans="1:33" x14ac:dyDescent="0.3">
      <c r="A68" s="173"/>
      <c r="B68" s="14">
        <v>0</v>
      </c>
      <c r="C68" s="14">
        <v>58</v>
      </c>
      <c r="D68" s="14">
        <v>1</v>
      </c>
      <c r="E68" s="98" t="str">
        <f t="shared" si="18"/>
        <v>0581</v>
      </c>
      <c r="F68" s="184" t="s">
        <v>46</v>
      </c>
      <c r="G68" s="15" t="s">
        <v>7</v>
      </c>
      <c r="H68" s="33">
        <v>21645</v>
      </c>
      <c r="I68" s="17">
        <v>0.06</v>
      </c>
      <c r="J68" s="18">
        <v>22944</v>
      </c>
      <c r="K68" s="17">
        <v>0.04</v>
      </c>
      <c r="L68" s="19">
        <f t="shared" si="13"/>
        <v>23862</v>
      </c>
      <c r="M68" s="18">
        <v>23862</v>
      </c>
      <c r="N68" s="20">
        <v>0.03</v>
      </c>
      <c r="O68" s="18">
        <f t="shared" si="14"/>
        <v>24579</v>
      </c>
      <c r="P68" s="18">
        <v>24579</v>
      </c>
      <c r="Q68" s="20">
        <v>0.04</v>
      </c>
      <c r="R68" s="18">
        <f t="shared" si="15"/>
        <v>25563</v>
      </c>
      <c r="S68" s="18">
        <v>25563</v>
      </c>
      <c r="T68" s="20">
        <v>0.03</v>
      </c>
      <c r="U68" s="18">
        <f t="shared" si="16"/>
        <v>26331</v>
      </c>
      <c r="V68" s="22">
        <v>26331</v>
      </c>
      <c r="W68" s="20">
        <v>0.05</v>
      </c>
      <c r="X68" s="18">
        <f t="shared" si="16"/>
        <v>27648</v>
      </c>
      <c r="Y68" s="43">
        <v>27648</v>
      </c>
      <c r="Z68" s="20">
        <v>4.4999999999999998E-2</v>
      </c>
      <c r="AA68" s="18">
        <f t="shared" si="6"/>
        <v>28893</v>
      </c>
      <c r="AB68" s="99">
        <v>13.1</v>
      </c>
      <c r="AC68" s="108">
        <v>0</v>
      </c>
      <c r="AD68" s="102">
        <f t="shared" si="35"/>
        <v>0</v>
      </c>
      <c r="AE68" s="99">
        <f t="shared" ref="AE68" si="46">AB68+AC68</f>
        <v>13.1</v>
      </c>
      <c r="AF68" s="46"/>
      <c r="AG68" s="1"/>
    </row>
    <row r="69" spans="1:33" x14ac:dyDescent="0.3">
      <c r="A69" s="173"/>
      <c r="B69" s="14">
        <v>0</v>
      </c>
      <c r="C69" s="14">
        <v>58</v>
      </c>
      <c r="D69" s="14">
        <v>2</v>
      </c>
      <c r="E69" s="98" t="str">
        <f t="shared" si="18"/>
        <v>0582</v>
      </c>
      <c r="F69" s="176"/>
      <c r="G69" s="24" t="s">
        <v>104</v>
      </c>
      <c r="H69" s="25">
        <v>36960</v>
      </c>
      <c r="I69" s="26">
        <v>0.04</v>
      </c>
      <c r="J69" s="27">
        <v>38439</v>
      </c>
      <c r="K69" s="26">
        <v>0.04</v>
      </c>
      <c r="L69" s="28">
        <f t="shared" si="13"/>
        <v>39978</v>
      </c>
      <c r="M69" s="27">
        <v>39978</v>
      </c>
      <c r="N69" s="29">
        <v>0.03</v>
      </c>
      <c r="O69" s="27">
        <f t="shared" si="14"/>
        <v>41178</v>
      </c>
      <c r="P69" s="27">
        <v>41178</v>
      </c>
      <c r="Q69" s="29">
        <v>0.04</v>
      </c>
      <c r="R69" s="27">
        <f t="shared" si="15"/>
        <v>42825</v>
      </c>
      <c r="S69" s="27">
        <v>42825</v>
      </c>
      <c r="T69" s="29">
        <v>2.5000000000000001E-2</v>
      </c>
      <c r="U69" s="27">
        <f t="shared" si="16"/>
        <v>43896</v>
      </c>
      <c r="V69" s="30">
        <v>43896</v>
      </c>
      <c r="W69" s="29">
        <v>3.5000000000000003E-2</v>
      </c>
      <c r="X69" s="27">
        <f t="shared" si="16"/>
        <v>45432</v>
      </c>
      <c r="Y69" s="45">
        <v>45432</v>
      </c>
      <c r="Z69" s="29">
        <v>0.02</v>
      </c>
      <c r="AA69" s="27">
        <f t="shared" si="6"/>
        <v>46341</v>
      </c>
      <c r="AB69" s="100">
        <v>29.8</v>
      </c>
      <c r="AC69" s="107">
        <v>0</v>
      </c>
      <c r="AD69" s="103">
        <f t="shared" si="35"/>
        <v>0</v>
      </c>
      <c r="AE69" s="100">
        <f t="shared" si="19"/>
        <v>29.8</v>
      </c>
      <c r="AF69" s="47"/>
      <c r="AG69" s="1"/>
    </row>
    <row r="70" spans="1:33" x14ac:dyDescent="0.3">
      <c r="A70" s="173"/>
      <c r="B70" s="14">
        <v>0</v>
      </c>
      <c r="C70" s="14">
        <v>60</v>
      </c>
      <c r="D70" s="14">
        <v>1</v>
      </c>
      <c r="E70" s="98" t="str">
        <f t="shared" si="18"/>
        <v>0601</v>
      </c>
      <c r="F70" s="184" t="s">
        <v>47</v>
      </c>
      <c r="G70" s="15" t="s">
        <v>7</v>
      </c>
      <c r="H70" s="33">
        <v>18978</v>
      </c>
      <c r="I70" s="17">
        <v>0.06</v>
      </c>
      <c r="J70" s="18">
        <v>20118</v>
      </c>
      <c r="K70" s="17">
        <v>0.04</v>
      </c>
      <c r="L70" s="19">
        <f t="shared" si="13"/>
        <v>20922</v>
      </c>
      <c r="M70" s="18">
        <v>20922</v>
      </c>
      <c r="N70" s="20">
        <v>0.03</v>
      </c>
      <c r="O70" s="18">
        <f t="shared" si="14"/>
        <v>21549</v>
      </c>
      <c r="P70" s="18">
        <v>21549</v>
      </c>
      <c r="Q70" s="20">
        <v>0.04</v>
      </c>
      <c r="R70" s="18">
        <f t="shared" si="15"/>
        <v>22410</v>
      </c>
      <c r="S70" s="18">
        <v>22410</v>
      </c>
      <c r="T70" s="20">
        <v>0.03</v>
      </c>
      <c r="U70" s="18">
        <f t="shared" si="16"/>
        <v>23082</v>
      </c>
      <c r="V70" s="22">
        <v>23082</v>
      </c>
      <c r="W70" s="20">
        <v>0.05</v>
      </c>
      <c r="X70" s="18">
        <f t="shared" si="16"/>
        <v>24237</v>
      </c>
      <c r="Y70" s="43">
        <v>24237</v>
      </c>
      <c r="Z70" s="20">
        <v>0.04</v>
      </c>
      <c r="AA70" s="18">
        <f t="shared" si="6"/>
        <v>25206</v>
      </c>
      <c r="AB70" s="99">
        <v>2.7</v>
      </c>
      <c r="AC70" s="108">
        <v>0</v>
      </c>
      <c r="AD70" s="102">
        <f t="shared" si="35"/>
        <v>0</v>
      </c>
      <c r="AE70" s="99">
        <f t="shared" ref="AE70" si="47">AB70+AC70</f>
        <v>2.7</v>
      </c>
      <c r="AF70" s="46"/>
      <c r="AG70" s="1"/>
    </row>
    <row r="71" spans="1:33" x14ac:dyDescent="0.3">
      <c r="A71" s="174"/>
      <c r="B71" s="14">
        <v>0</v>
      </c>
      <c r="C71" s="14">
        <v>60</v>
      </c>
      <c r="D71" s="14">
        <v>2</v>
      </c>
      <c r="E71" s="98" t="str">
        <f t="shared" si="18"/>
        <v>0602</v>
      </c>
      <c r="F71" s="176"/>
      <c r="G71" s="24" t="s">
        <v>104</v>
      </c>
      <c r="H71" s="25">
        <v>36960</v>
      </c>
      <c r="I71" s="26">
        <v>0.04</v>
      </c>
      <c r="J71" s="27">
        <v>38439</v>
      </c>
      <c r="K71" s="26">
        <v>0.04</v>
      </c>
      <c r="L71" s="28">
        <f t="shared" si="13"/>
        <v>39978</v>
      </c>
      <c r="M71" s="27">
        <v>39978</v>
      </c>
      <c r="N71" s="29">
        <v>0.03</v>
      </c>
      <c r="O71" s="27">
        <f t="shared" si="14"/>
        <v>41178</v>
      </c>
      <c r="P71" s="27">
        <v>41178</v>
      </c>
      <c r="Q71" s="29">
        <v>0.04</v>
      </c>
      <c r="R71" s="27">
        <f t="shared" si="15"/>
        <v>42825</v>
      </c>
      <c r="S71" s="27">
        <v>42825</v>
      </c>
      <c r="T71" s="29">
        <v>2.5000000000000001E-2</v>
      </c>
      <c r="U71" s="27">
        <f t="shared" si="16"/>
        <v>43896</v>
      </c>
      <c r="V71" s="30">
        <v>43896</v>
      </c>
      <c r="W71" s="29">
        <v>3.5000000000000003E-2</v>
      </c>
      <c r="X71" s="27">
        <f t="shared" si="16"/>
        <v>45432</v>
      </c>
      <c r="Y71" s="45">
        <v>45432</v>
      </c>
      <c r="Z71" s="29">
        <v>0.02</v>
      </c>
      <c r="AA71" s="27">
        <f t="shared" si="6"/>
        <v>46341</v>
      </c>
      <c r="AB71" s="100">
        <v>6.6</v>
      </c>
      <c r="AC71" s="107">
        <v>0</v>
      </c>
      <c r="AD71" s="103">
        <f t="shared" si="35"/>
        <v>0</v>
      </c>
      <c r="AE71" s="100">
        <f t="shared" si="19"/>
        <v>6.6</v>
      </c>
      <c r="AF71" s="47"/>
      <c r="AG71" s="1"/>
    </row>
    <row r="72" spans="1:33" x14ac:dyDescent="0.3">
      <c r="A72" s="172" t="s">
        <v>141</v>
      </c>
      <c r="B72" s="14">
        <v>0</v>
      </c>
      <c r="C72" s="14">
        <v>115</v>
      </c>
      <c r="D72" s="14">
        <v>1</v>
      </c>
      <c r="E72" s="98" t="str">
        <f t="shared" si="18"/>
        <v>01151</v>
      </c>
      <c r="F72" s="177" t="s">
        <v>142</v>
      </c>
      <c r="G72" s="15" t="s">
        <v>7</v>
      </c>
      <c r="H72" s="33">
        <v>33669</v>
      </c>
      <c r="I72" s="17">
        <v>0.03</v>
      </c>
      <c r="J72" s="18">
        <v>34680</v>
      </c>
      <c r="K72" s="17">
        <v>0.03</v>
      </c>
      <c r="L72" s="19">
        <f t="shared" si="13"/>
        <v>35721</v>
      </c>
      <c r="M72" s="18">
        <v>35721</v>
      </c>
      <c r="N72" s="20">
        <v>0.03</v>
      </c>
      <c r="O72" s="18">
        <f t="shared" si="14"/>
        <v>36792</v>
      </c>
      <c r="P72" s="18">
        <v>36792</v>
      </c>
      <c r="Q72" s="20">
        <v>0.03</v>
      </c>
      <c r="R72" s="18">
        <f t="shared" si="15"/>
        <v>37896</v>
      </c>
      <c r="S72" s="18">
        <v>37896</v>
      </c>
      <c r="T72" s="20">
        <v>0.03</v>
      </c>
      <c r="U72" s="18">
        <f t="shared" si="16"/>
        <v>39033</v>
      </c>
      <c r="V72" s="22">
        <v>39033</v>
      </c>
      <c r="W72" s="20">
        <v>0</v>
      </c>
      <c r="X72" s="18">
        <f t="shared" si="16"/>
        <v>39033</v>
      </c>
      <c r="Y72" s="43">
        <v>39033</v>
      </c>
      <c r="Z72" s="20">
        <v>0.03</v>
      </c>
      <c r="AA72" s="18">
        <f t="shared" si="6"/>
        <v>40203</v>
      </c>
      <c r="AB72" s="99">
        <v>913.9</v>
      </c>
      <c r="AC72" s="108">
        <v>0</v>
      </c>
      <c r="AD72" s="102">
        <f t="shared" si="35"/>
        <v>0</v>
      </c>
      <c r="AE72" s="99">
        <f t="shared" ref="AE72" si="48">AB72+AC72</f>
        <v>913.9</v>
      </c>
      <c r="AF72" s="46"/>
      <c r="AG72" s="1"/>
    </row>
    <row r="73" spans="1:33" x14ac:dyDescent="0.3">
      <c r="A73" s="174"/>
      <c r="B73" s="14">
        <v>0</v>
      </c>
      <c r="C73" s="14">
        <v>115</v>
      </c>
      <c r="D73" s="14">
        <v>2</v>
      </c>
      <c r="E73" s="98" t="str">
        <f t="shared" si="18"/>
        <v>01152</v>
      </c>
      <c r="F73" s="189"/>
      <c r="G73" s="24" t="s">
        <v>104</v>
      </c>
      <c r="H73" s="25">
        <v>63123</v>
      </c>
      <c r="I73" s="26">
        <v>0.02</v>
      </c>
      <c r="J73" s="27">
        <v>64386</v>
      </c>
      <c r="K73" s="26">
        <v>0.02</v>
      </c>
      <c r="L73" s="28">
        <f t="shared" si="13"/>
        <v>65673</v>
      </c>
      <c r="M73" s="27">
        <v>65673</v>
      </c>
      <c r="N73" s="29">
        <v>0.02</v>
      </c>
      <c r="O73" s="27">
        <f t="shared" si="14"/>
        <v>66987</v>
      </c>
      <c r="P73" s="27">
        <v>66987</v>
      </c>
      <c r="Q73" s="29">
        <v>0.02</v>
      </c>
      <c r="R73" s="27">
        <f t="shared" si="15"/>
        <v>68328</v>
      </c>
      <c r="S73" s="27">
        <v>68328</v>
      </c>
      <c r="T73" s="29">
        <v>0.02</v>
      </c>
      <c r="U73" s="27">
        <f t="shared" si="16"/>
        <v>69696</v>
      </c>
      <c r="V73" s="30">
        <v>69696</v>
      </c>
      <c r="W73" s="29">
        <v>0</v>
      </c>
      <c r="X73" s="27">
        <f t="shared" si="16"/>
        <v>69696</v>
      </c>
      <c r="Y73" s="45">
        <v>69696</v>
      </c>
      <c r="Z73" s="29">
        <v>0.03</v>
      </c>
      <c r="AA73" s="27">
        <f t="shared" ref="AA73:AA105" si="49">IF(Z73=0,Y73,ROUND(Y73*(1+Z73)/3,0)*3)</f>
        <v>71787</v>
      </c>
      <c r="AB73" s="100">
        <v>446.2</v>
      </c>
      <c r="AC73" s="107">
        <v>0</v>
      </c>
      <c r="AD73" s="103">
        <f t="shared" si="35"/>
        <v>0</v>
      </c>
      <c r="AE73" s="100">
        <f t="shared" si="19"/>
        <v>446.2</v>
      </c>
      <c r="AF73" s="47"/>
      <c r="AG73" s="1"/>
    </row>
    <row r="74" spans="1:33" x14ac:dyDescent="0.3">
      <c r="A74" s="172" t="s">
        <v>143</v>
      </c>
      <c r="B74" s="14">
        <v>0</v>
      </c>
      <c r="C74" s="14">
        <v>76</v>
      </c>
      <c r="D74" s="14">
        <v>1</v>
      </c>
      <c r="E74" s="98" t="str">
        <f t="shared" si="18"/>
        <v>0761</v>
      </c>
      <c r="F74" s="184" t="s">
        <v>176</v>
      </c>
      <c r="G74" s="15" t="s">
        <v>7</v>
      </c>
      <c r="H74" s="33">
        <v>25461</v>
      </c>
      <c r="I74" s="17">
        <v>0</v>
      </c>
      <c r="J74" s="18">
        <v>25461</v>
      </c>
      <c r="K74" s="17">
        <v>0.03</v>
      </c>
      <c r="L74" s="19">
        <f t="shared" si="13"/>
        <v>26226</v>
      </c>
      <c r="M74" s="18">
        <v>26226</v>
      </c>
      <c r="N74" s="20">
        <v>0.03</v>
      </c>
      <c r="O74" s="18">
        <f t="shared" si="14"/>
        <v>27012</v>
      </c>
      <c r="P74" s="18">
        <v>27012</v>
      </c>
      <c r="Q74" s="20">
        <v>0.04</v>
      </c>
      <c r="R74" s="18">
        <f t="shared" si="15"/>
        <v>28092</v>
      </c>
      <c r="S74" s="18">
        <v>28092</v>
      </c>
      <c r="T74" s="20">
        <v>0.02</v>
      </c>
      <c r="U74" s="18">
        <f t="shared" si="16"/>
        <v>28653</v>
      </c>
      <c r="V74" s="22">
        <v>28653</v>
      </c>
      <c r="W74" s="70">
        <v>3.2500000000000001E-2</v>
      </c>
      <c r="X74" s="18">
        <f t="shared" si="16"/>
        <v>29583</v>
      </c>
      <c r="Y74" s="43">
        <v>29583</v>
      </c>
      <c r="Z74" s="20">
        <v>0.06</v>
      </c>
      <c r="AA74" s="18">
        <f t="shared" si="49"/>
        <v>31359</v>
      </c>
      <c r="AB74" s="99">
        <v>103.6</v>
      </c>
      <c r="AC74" s="108">
        <v>0</v>
      </c>
      <c r="AD74" s="102">
        <f t="shared" si="35"/>
        <v>0</v>
      </c>
      <c r="AE74" s="99">
        <f t="shared" ref="AE74" si="50">AB74+AC74</f>
        <v>103.6</v>
      </c>
      <c r="AF74" s="46"/>
      <c r="AG74" s="1"/>
    </row>
    <row r="75" spans="1:33" x14ac:dyDescent="0.3">
      <c r="A75" s="174"/>
      <c r="B75" s="14">
        <v>0</v>
      </c>
      <c r="C75" s="14">
        <v>76</v>
      </c>
      <c r="D75" s="14">
        <v>2</v>
      </c>
      <c r="E75" s="98" t="str">
        <f t="shared" si="18"/>
        <v>0762</v>
      </c>
      <c r="F75" s="191"/>
      <c r="G75" s="24" t="s">
        <v>104</v>
      </c>
      <c r="H75" s="25">
        <v>38934</v>
      </c>
      <c r="I75" s="26">
        <v>0</v>
      </c>
      <c r="J75" s="27">
        <v>38934</v>
      </c>
      <c r="K75" s="26">
        <v>0</v>
      </c>
      <c r="L75" s="28">
        <f t="shared" si="13"/>
        <v>38934</v>
      </c>
      <c r="M75" s="27">
        <v>38934</v>
      </c>
      <c r="N75" s="29">
        <v>0</v>
      </c>
      <c r="O75" s="27">
        <f t="shared" si="14"/>
        <v>38934</v>
      </c>
      <c r="P75" s="27">
        <v>38934</v>
      </c>
      <c r="Q75" s="29">
        <v>0.04</v>
      </c>
      <c r="R75" s="27">
        <f t="shared" si="15"/>
        <v>40491</v>
      </c>
      <c r="S75" s="27">
        <v>40491</v>
      </c>
      <c r="T75" s="29">
        <v>0.02</v>
      </c>
      <c r="U75" s="27">
        <f t="shared" si="16"/>
        <v>41301</v>
      </c>
      <c r="V75" s="30">
        <v>41301</v>
      </c>
      <c r="W75" s="64">
        <v>3.2500000000000001E-2</v>
      </c>
      <c r="X75" s="27">
        <f t="shared" si="16"/>
        <v>42642</v>
      </c>
      <c r="Y75" s="45">
        <v>42642</v>
      </c>
      <c r="Z75" s="29">
        <v>0.06</v>
      </c>
      <c r="AA75" s="27">
        <f t="shared" si="49"/>
        <v>45201</v>
      </c>
      <c r="AB75" s="100">
        <v>9.1999999999999993</v>
      </c>
      <c r="AC75" s="107">
        <v>0</v>
      </c>
      <c r="AD75" s="103">
        <f t="shared" si="35"/>
        <v>0</v>
      </c>
      <c r="AE75" s="100">
        <f t="shared" si="19"/>
        <v>9.1999999999999993</v>
      </c>
      <c r="AF75" s="71"/>
      <c r="AG75" s="1"/>
    </row>
    <row r="76" spans="1:33" x14ac:dyDescent="0.3">
      <c r="A76" s="172" t="s">
        <v>145</v>
      </c>
      <c r="B76" s="14">
        <v>0</v>
      </c>
      <c r="C76" s="14">
        <v>79</v>
      </c>
      <c r="D76" s="14">
        <v>1</v>
      </c>
      <c r="E76" s="98" t="str">
        <f t="shared" si="18"/>
        <v>0791</v>
      </c>
      <c r="F76" s="192" t="s">
        <v>52</v>
      </c>
      <c r="G76" s="15" t="s">
        <v>7</v>
      </c>
      <c r="H76" s="33">
        <v>28518</v>
      </c>
      <c r="I76" s="17">
        <v>2.5000000000000001E-2</v>
      </c>
      <c r="J76" s="18">
        <v>29232</v>
      </c>
      <c r="K76" s="17">
        <v>0.04</v>
      </c>
      <c r="L76" s="19">
        <f t="shared" si="13"/>
        <v>30402</v>
      </c>
      <c r="M76" s="18">
        <v>30402</v>
      </c>
      <c r="N76" s="20">
        <v>0.04</v>
      </c>
      <c r="O76" s="18">
        <f t="shared" si="14"/>
        <v>31617</v>
      </c>
      <c r="P76" s="18">
        <v>31617</v>
      </c>
      <c r="Q76" s="20">
        <v>2.9000000000000001E-2</v>
      </c>
      <c r="R76" s="18">
        <f t="shared" si="15"/>
        <v>32535</v>
      </c>
      <c r="S76" s="18">
        <v>32535</v>
      </c>
      <c r="T76" s="20">
        <v>0.02</v>
      </c>
      <c r="U76" s="18">
        <f t="shared" si="16"/>
        <v>33186</v>
      </c>
      <c r="V76" s="22">
        <v>33186</v>
      </c>
      <c r="W76" s="20">
        <v>0.03</v>
      </c>
      <c r="X76" s="18">
        <f t="shared" si="16"/>
        <v>34182</v>
      </c>
      <c r="Y76" s="43">
        <v>34182</v>
      </c>
      <c r="Z76" s="20">
        <v>0.02</v>
      </c>
      <c r="AA76" s="18">
        <f t="shared" si="49"/>
        <v>34866</v>
      </c>
      <c r="AB76" s="99">
        <v>441.1</v>
      </c>
      <c r="AC76" s="108">
        <v>0</v>
      </c>
      <c r="AD76" s="102">
        <f t="shared" si="35"/>
        <v>0</v>
      </c>
      <c r="AE76" s="99">
        <f t="shared" ref="AE76" si="51">AB76+AC76</f>
        <v>441.1</v>
      </c>
      <c r="AF76" s="46"/>
      <c r="AG76" s="1"/>
    </row>
    <row r="77" spans="1:33" x14ac:dyDescent="0.3">
      <c r="A77" s="173"/>
      <c r="B77" s="14">
        <v>0</v>
      </c>
      <c r="C77" s="14">
        <v>79</v>
      </c>
      <c r="D77" s="14">
        <v>2</v>
      </c>
      <c r="E77" s="98" t="str">
        <f t="shared" si="18"/>
        <v>0792</v>
      </c>
      <c r="F77" s="189"/>
      <c r="G77" s="24" t="s">
        <v>104</v>
      </c>
      <c r="H77" s="25">
        <v>49215</v>
      </c>
      <c r="I77" s="26">
        <v>0</v>
      </c>
      <c r="J77" s="27">
        <v>49215</v>
      </c>
      <c r="K77" s="26">
        <v>0.04</v>
      </c>
      <c r="L77" s="28">
        <f t="shared" si="13"/>
        <v>51183</v>
      </c>
      <c r="M77" s="27">
        <v>51183</v>
      </c>
      <c r="N77" s="29">
        <v>0.04</v>
      </c>
      <c r="O77" s="27">
        <f t="shared" si="14"/>
        <v>53229</v>
      </c>
      <c r="P77" s="27">
        <v>53229</v>
      </c>
      <c r="Q77" s="29">
        <v>2.9000000000000001E-2</v>
      </c>
      <c r="R77" s="27">
        <f t="shared" si="15"/>
        <v>54774</v>
      </c>
      <c r="S77" s="27">
        <v>54774</v>
      </c>
      <c r="T77" s="29">
        <v>1.2E-2</v>
      </c>
      <c r="U77" s="27">
        <f t="shared" si="16"/>
        <v>55431</v>
      </c>
      <c r="V77" s="30">
        <v>55431</v>
      </c>
      <c r="W77" s="29">
        <v>1.7999999999999999E-2</v>
      </c>
      <c r="X77" s="27">
        <f t="shared" si="16"/>
        <v>56430</v>
      </c>
      <c r="Y77" s="45">
        <v>56430</v>
      </c>
      <c r="Z77" s="29">
        <v>0</v>
      </c>
      <c r="AA77" s="27">
        <f t="shared" si="49"/>
        <v>56430</v>
      </c>
      <c r="AB77" s="100">
        <v>184</v>
      </c>
      <c r="AC77" s="107">
        <v>0</v>
      </c>
      <c r="AD77" s="103">
        <f t="shared" si="35"/>
        <v>0</v>
      </c>
      <c r="AE77" s="100">
        <f t="shared" si="19"/>
        <v>184</v>
      </c>
      <c r="AF77" s="71"/>
      <c r="AG77" s="1"/>
    </row>
    <row r="78" spans="1:33" x14ac:dyDescent="0.3">
      <c r="A78" s="173"/>
      <c r="B78" s="14">
        <v>0</v>
      </c>
      <c r="C78" s="14">
        <v>87</v>
      </c>
      <c r="D78" s="14">
        <v>1</v>
      </c>
      <c r="E78" s="98" t="str">
        <f t="shared" si="18"/>
        <v>0871</v>
      </c>
      <c r="F78" s="192" t="s">
        <v>146</v>
      </c>
      <c r="G78" s="15" t="s">
        <v>7</v>
      </c>
      <c r="H78" s="33">
        <v>31383</v>
      </c>
      <c r="I78" s="17">
        <v>0.01</v>
      </c>
      <c r="J78" s="18">
        <v>31698</v>
      </c>
      <c r="K78" s="17">
        <v>0.04</v>
      </c>
      <c r="L78" s="19">
        <f>IF(K78=0,J78,ROUND(J78*(1+K78)/3,0)*3)</f>
        <v>32967</v>
      </c>
      <c r="M78" s="18">
        <v>32967</v>
      </c>
      <c r="N78" s="20">
        <v>0.04</v>
      </c>
      <c r="O78" s="18">
        <f>IF(N78=0,M78,ROUND(M78*(1+N78)/3,0)*3)</f>
        <v>34287</v>
      </c>
      <c r="P78" s="18">
        <v>34287</v>
      </c>
      <c r="Q78" s="20">
        <v>2.9000000000000001E-2</v>
      </c>
      <c r="R78" s="18">
        <f>IF(Q78=0,P78,ROUND(P78*(1+Q78)/3,0)*3)</f>
        <v>35280</v>
      </c>
      <c r="S78" s="18">
        <v>35280</v>
      </c>
      <c r="T78" s="70">
        <v>1.8499999999999999E-2</v>
      </c>
      <c r="U78" s="18">
        <f>IF(T78=0,S78,ROUND(S78*(1+T78)/3,0)*3)</f>
        <v>35934</v>
      </c>
      <c r="V78" s="22">
        <v>35934</v>
      </c>
      <c r="W78" s="20">
        <v>0.03</v>
      </c>
      <c r="X78" s="18">
        <f>IF(W78=0,V78,ROUND(V78*(1+W78)/3,0)*3)</f>
        <v>37011</v>
      </c>
      <c r="Y78" s="43">
        <v>37011</v>
      </c>
      <c r="Z78" s="20">
        <v>0.02</v>
      </c>
      <c r="AA78" s="18">
        <f t="shared" si="49"/>
        <v>37752</v>
      </c>
      <c r="AB78" s="99">
        <v>2.9</v>
      </c>
      <c r="AC78" s="108">
        <v>0</v>
      </c>
      <c r="AD78" s="102">
        <f t="shared" si="35"/>
        <v>0</v>
      </c>
      <c r="AE78" s="99">
        <f t="shared" ref="AE78" si="52">AB78+AC78</f>
        <v>2.9</v>
      </c>
      <c r="AF78" s="46"/>
      <c r="AG78" s="1"/>
    </row>
    <row r="79" spans="1:33" x14ac:dyDescent="0.3">
      <c r="A79" s="174"/>
      <c r="B79" s="14">
        <v>0</v>
      </c>
      <c r="C79" s="14">
        <v>87</v>
      </c>
      <c r="D79" s="14">
        <v>2</v>
      </c>
      <c r="E79" s="98" t="str">
        <f t="shared" si="18"/>
        <v>0872</v>
      </c>
      <c r="F79" s="191"/>
      <c r="G79" s="24" t="s">
        <v>104</v>
      </c>
      <c r="H79" s="25">
        <v>49215</v>
      </c>
      <c r="I79" s="26">
        <v>0</v>
      </c>
      <c r="J79" s="27">
        <v>49215</v>
      </c>
      <c r="K79" s="26">
        <v>0.04</v>
      </c>
      <c r="L79" s="28">
        <f>IF(K79=0,J79,ROUND(J79*(1+K79)/3,0)*3)</f>
        <v>51183</v>
      </c>
      <c r="M79" s="27">
        <v>51183</v>
      </c>
      <c r="N79" s="29">
        <v>0.04</v>
      </c>
      <c r="O79" s="27">
        <f>IF(N79=0,M79,ROUND(M79*(1+N79)/3,0)*3)</f>
        <v>53229</v>
      </c>
      <c r="P79" s="27">
        <v>53229</v>
      </c>
      <c r="Q79" s="29">
        <v>2.9000000000000001E-2</v>
      </c>
      <c r="R79" s="27">
        <f>IF(Q79=0,P79,ROUND(P79*(1+Q79)/3,0)*3)</f>
        <v>54774</v>
      </c>
      <c r="S79" s="27">
        <v>54774</v>
      </c>
      <c r="T79" s="29">
        <v>1.2E-2</v>
      </c>
      <c r="U79" s="27">
        <f>IF(T79=0,S79,ROUND(S79*(1+T79)/3,0)*3)</f>
        <v>55431</v>
      </c>
      <c r="V79" s="30">
        <v>55431</v>
      </c>
      <c r="W79" s="29">
        <v>1.7999999999999999E-2</v>
      </c>
      <c r="X79" s="27">
        <f>IF(W79=0,V79,ROUND(V79*(1+W79)/3,0)*3)</f>
        <v>56430</v>
      </c>
      <c r="Y79" s="45">
        <v>56430</v>
      </c>
      <c r="Z79" s="29">
        <v>0</v>
      </c>
      <c r="AA79" s="27">
        <f t="shared" si="49"/>
        <v>56430</v>
      </c>
      <c r="AB79" s="100">
        <v>0</v>
      </c>
      <c r="AC79" s="107">
        <v>0</v>
      </c>
      <c r="AD79" s="103" t="e">
        <f t="shared" si="35"/>
        <v>#DIV/0!</v>
      </c>
      <c r="AE79" s="100">
        <f t="shared" si="19"/>
        <v>0</v>
      </c>
      <c r="AF79" s="71"/>
      <c r="AG79" s="1"/>
    </row>
    <row r="80" spans="1:33" x14ac:dyDescent="0.3">
      <c r="A80" s="172" t="s">
        <v>147</v>
      </c>
      <c r="B80" s="14">
        <v>0</v>
      </c>
      <c r="C80" s="68">
        <v>65</v>
      </c>
      <c r="D80" s="14">
        <v>1</v>
      </c>
      <c r="E80" s="98" t="str">
        <f t="shared" si="18"/>
        <v>0651</v>
      </c>
      <c r="F80" s="188" t="s">
        <v>55</v>
      </c>
      <c r="G80" s="15" t="s">
        <v>7</v>
      </c>
      <c r="H80" s="33">
        <v>19377</v>
      </c>
      <c r="I80" s="17">
        <v>0.03</v>
      </c>
      <c r="J80" s="18">
        <v>19959</v>
      </c>
      <c r="K80" s="17">
        <v>0.04</v>
      </c>
      <c r="L80" s="19">
        <f t="shared" ref="L80:L89" si="53">IF(K80=0,J80,ROUND(J80*(1+K80)/3,0)*3)</f>
        <v>20757</v>
      </c>
      <c r="M80" s="18">
        <v>20757</v>
      </c>
      <c r="N80" s="20">
        <v>0.03</v>
      </c>
      <c r="O80" s="18">
        <f t="shared" ref="O80:O89" si="54">IF(N80=0,M80,ROUND(M80*(1+N80)/3,0)*3)</f>
        <v>21381</v>
      </c>
      <c r="P80" s="18">
        <v>21381</v>
      </c>
      <c r="Q80" s="20">
        <v>0.03</v>
      </c>
      <c r="R80" s="18">
        <f t="shared" ref="R80:R89" si="55">IF(Q80=0,P80,ROUND(P80*(1+Q80)/3,0)*3)</f>
        <v>22023</v>
      </c>
      <c r="S80" s="18">
        <v>22023</v>
      </c>
      <c r="T80" s="20">
        <v>0.02</v>
      </c>
      <c r="U80" s="18">
        <f t="shared" ref="U80:X89" si="56">IF(T80=0,S80,ROUND(S80*(1+T80)/3,0)*3)</f>
        <v>22464</v>
      </c>
      <c r="V80" s="22">
        <v>22464</v>
      </c>
      <c r="W80" s="20">
        <v>0.03</v>
      </c>
      <c r="X80" s="18">
        <f t="shared" si="56"/>
        <v>23139</v>
      </c>
      <c r="Y80" s="43">
        <v>23139</v>
      </c>
      <c r="Z80" s="20">
        <v>0.03</v>
      </c>
      <c r="AA80" s="18">
        <f t="shared" si="49"/>
        <v>23832</v>
      </c>
      <c r="AB80" s="99">
        <v>159.6</v>
      </c>
      <c r="AC80" s="108">
        <v>0</v>
      </c>
      <c r="AD80" s="102">
        <f t="shared" ref="AD80:AD89" si="57">AE80/AB80-1</f>
        <v>0</v>
      </c>
      <c r="AE80" s="99">
        <f t="shared" ref="AE80" si="58">AB80+AC80</f>
        <v>159.6</v>
      </c>
      <c r="AF80" s="46"/>
      <c r="AG80" s="7"/>
    </row>
    <row r="81" spans="1:33" x14ac:dyDescent="0.3">
      <c r="A81" s="173"/>
      <c r="B81" s="14">
        <v>0</v>
      </c>
      <c r="C81" s="68">
        <v>65</v>
      </c>
      <c r="D81" s="14">
        <v>2</v>
      </c>
      <c r="E81" s="98" t="str">
        <f t="shared" ref="E81:E98" si="59">_xlfn.CONCAT(B81,C81,D81)</f>
        <v>0652</v>
      </c>
      <c r="F81" s="186"/>
      <c r="G81" s="24" t="s">
        <v>104</v>
      </c>
      <c r="H81" s="25">
        <v>33738</v>
      </c>
      <c r="I81" s="26">
        <v>0.03</v>
      </c>
      <c r="J81" s="27">
        <v>34749</v>
      </c>
      <c r="K81" s="26">
        <v>0.04</v>
      </c>
      <c r="L81" s="28">
        <f t="shared" si="53"/>
        <v>36138</v>
      </c>
      <c r="M81" s="27">
        <v>36138</v>
      </c>
      <c r="N81" s="29">
        <v>0.03</v>
      </c>
      <c r="O81" s="27">
        <f t="shared" si="54"/>
        <v>37221</v>
      </c>
      <c r="P81" s="27">
        <v>37221</v>
      </c>
      <c r="Q81" s="29">
        <v>0.03</v>
      </c>
      <c r="R81" s="27">
        <f t="shared" si="55"/>
        <v>38337</v>
      </c>
      <c r="S81" s="27">
        <v>38337</v>
      </c>
      <c r="T81" s="29">
        <v>0.02</v>
      </c>
      <c r="U81" s="27">
        <f t="shared" si="56"/>
        <v>39105</v>
      </c>
      <c r="V81" s="30">
        <v>39105</v>
      </c>
      <c r="W81" s="29">
        <v>0.03</v>
      </c>
      <c r="X81" s="27">
        <f t="shared" si="56"/>
        <v>40278</v>
      </c>
      <c r="Y81" s="45">
        <v>40278</v>
      </c>
      <c r="Z81" s="29">
        <v>0.03</v>
      </c>
      <c r="AA81" s="27">
        <f t="shared" si="49"/>
        <v>41487</v>
      </c>
      <c r="AB81" s="100">
        <v>158.9</v>
      </c>
      <c r="AC81" s="107">
        <v>0</v>
      </c>
      <c r="AD81" s="103">
        <f t="shared" si="57"/>
        <v>0</v>
      </c>
      <c r="AE81" s="100">
        <f t="shared" ref="AE81:AE105" si="60">AB81</f>
        <v>158.9</v>
      </c>
      <c r="AF81" s="71"/>
      <c r="AG81" s="7"/>
    </row>
    <row r="82" spans="1:33" x14ac:dyDescent="0.3">
      <c r="A82" s="173"/>
      <c r="B82" s="14">
        <v>0</v>
      </c>
      <c r="C82" s="14">
        <v>67</v>
      </c>
      <c r="D82" s="14">
        <v>1</v>
      </c>
      <c r="E82" s="98" t="str">
        <f t="shared" si="59"/>
        <v>0671</v>
      </c>
      <c r="F82" s="155" t="s">
        <v>148</v>
      </c>
      <c r="G82" s="15" t="s">
        <v>7</v>
      </c>
      <c r="H82" s="33">
        <v>17583</v>
      </c>
      <c r="I82" s="17">
        <v>0.01</v>
      </c>
      <c r="J82" s="18">
        <v>17760</v>
      </c>
      <c r="K82" s="17">
        <v>0</v>
      </c>
      <c r="L82" s="19">
        <f t="shared" si="53"/>
        <v>17760</v>
      </c>
      <c r="M82" s="18">
        <v>17760</v>
      </c>
      <c r="N82" s="20">
        <v>0.03</v>
      </c>
      <c r="O82" s="18">
        <f t="shared" si="54"/>
        <v>18294</v>
      </c>
      <c r="P82" s="18">
        <v>18294</v>
      </c>
      <c r="Q82" s="20">
        <v>0.03</v>
      </c>
      <c r="R82" s="18">
        <f t="shared" si="55"/>
        <v>18843</v>
      </c>
      <c r="S82" s="18">
        <v>18843</v>
      </c>
      <c r="T82" s="20">
        <v>0.02</v>
      </c>
      <c r="U82" s="18">
        <f t="shared" si="56"/>
        <v>19221</v>
      </c>
      <c r="V82" s="22">
        <v>19221</v>
      </c>
      <c r="W82" s="20">
        <v>0.03</v>
      </c>
      <c r="X82" s="18">
        <f t="shared" si="56"/>
        <v>19797</v>
      </c>
      <c r="Y82" s="43">
        <v>19797</v>
      </c>
      <c r="Z82" s="20">
        <v>0.03</v>
      </c>
      <c r="AA82" s="18">
        <f t="shared" si="49"/>
        <v>20391</v>
      </c>
      <c r="AB82" s="99">
        <v>64.8</v>
      </c>
      <c r="AC82" s="108">
        <v>0</v>
      </c>
      <c r="AD82" s="102">
        <f t="shared" si="57"/>
        <v>0</v>
      </c>
      <c r="AE82" s="99">
        <f t="shared" ref="AE82" si="61">AB82+AC82</f>
        <v>64.8</v>
      </c>
      <c r="AF82" s="46"/>
      <c r="AG82" s="7"/>
    </row>
    <row r="83" spans="1:33" x14ac:dyDescent="0.3">
      <c r="A83" s="173"/>
      <c r="B83" s="14">
        <v>0</v>
      </c>
      <c r="C83" s="14">
        <v>67</v>
      </c>
      <c r="D83" s="14">
        <v>2</v>
      </c>
      <c r="E83" s="98" t="str">
        <f t="shared" si="59"/>
        <v>0672</v>
      </c>
      <c r="F83" s="176"/>
      <c r="G83" s="24" t="s">
        <v>104</v>
      </c>
      <c r="H83" s="25">
        <v>30153</v>
      </c>
      <c r="I83" s="26">
        <v>0.02</v>
      </c>
      <c r="J83" s="27">
        <v>30756</v>
      </c>
      <c r="K83" s="26">
        <v>0</v>
      </c>
      <c r="L83" s="28">
        <f t="shared" si="53"/>
        <v>30756</v>
      </c>
      <c r="M83" s="27">
        <v>30756</v>
      </c>
      <c r="N83" s="29">
        <v>0.03</v>
      </c>
      <c r="O83" s="27">
        <f t="shared" si="54"/>
        <v>31680</v>
      </c>
      <c r="P83" s="27">
        <v>31680</v>
      </c>
      <c r="Q83" s="29">
        <v>0.03</v>
      </c>
      <c r="R83" s="27">
        <f t="shared" si="55"/>
        <v>32631</v>
      </c>
      <c r="S83" s="27">
        <v>32631</v>
      </c>
      <c r="T83" s="29">
        <v>0.02</v>
      </c>
      <c r="U83" s="27">
        <f t="shared" si="56"/>
        <v>33285</v>
      </c>
      <c r="V83" s="30">
        <v>33285</v>
      </c>
      <c r="W83" s="29">
        <v>0.03</v>
      </c>
      <c r="X83" s="27">
        <f t="shared" si="56"/>
        <v>34284</v>
      </c>
      <c r="Y83" s="45">
        <v>34284</v>
      </c>
      <c r="Z83" s="29">
        <v>0.03</v>
      </c>
      <c r="AA83" s="27">
        <f t="shared" si="49"/>
        <v>35313</v>
      </c>
      <c r="AB83" s="100">
        <v>78.099999999999994</v>
      </c>
      <c r="AC83" s="107">
        <v>0</v>
      </c>
      <c r="AD83" s="103">
        <f t="shared" si="57"/>
        <v>0</v>
      </c>
      <c r="AE83" s="100">
        <f t="shared" si="60"/>
        <v>78.099999999999994</v>
      </c>
      <c r="AF83" s="71"/>
      <c r="AG83" s="7"/>
    </row>
    <row r="84" spans="1:33" x14ac:dyDescent="0.3">
      <c r="A84" s="173"/>
      <c r="B84" s="14">
        <v>0</v>
      </c>
      <c r="C84" s="14">
        <v>68</v>
      </c>
      <c r="D84" s="14">
        <v>1</v>
      </c>
      <c r="E84" s="98" t="str">
        <f t="shared" si="59"/>
        <v>0681</v>
      </c>
      <c r="F84" s="155" t="s">
        <v>149</v>
      </c>
      <c r="G84" s="15" t="s">
        <v>7</v>
      </c>
      <c r="H84" s="33">
        <v>17583</v>
      </c>
      <c r="I84" s="17">
        <v>0.01</v>
      </c>
      <c r="J84" s="18">
        <v>17760</v>
      </c>
      <c r="K84" s="17">
        <v>0</v>
      </c>
      <c r="L84" s="19">
        <f t="shared" si="53"/>
        <v>17760</v>
      </c>
      <c r="M84" s="18">
        <v>17760</v>
      </c>
      <c r="N84" s="20">
        <v>0.03</v>
      </c>
      <c r="O84" s="18">
        <f t="shared" si="54"/>
        <v>18294</v>
      </c>
      <c r="P84" s="18">
        <v>18294</v>
      </c>
      <c r="Q84" s="20">
        <v>0.03</v>
      </c>
      <c r="R84" s="18">
        <f t="shared" si="55"/>
        <v>18843</v>
      </c>
      <c r="S84" s="18">
        <v>18843</v>
      </c>
      <c r="T84" s="20">
        <v>0.02</v>
      </c>
      <c r="U84" s="18">
        <f t="shared" si="56"/>
        <v>19221</v>
      </c>
      <c r="V84" s="22">
        <v>19221</v>
      </c>
      <c r="W84" s="20">
        <v>0.03</v>
      </c>
      <c r="X84" s="18">
        <f t="shared" si="56"/>
        <v>19797</v>
      </c>
      <c r="Y84" s="43">
        <v>19797</v>
      </c>
      <c r="Z84" s="20">
        <v>0.03</v>
      </c>
      <c r="AA84" s="18">
        <f t="shared" si="49"/>
        <v>20391</v>
      </c>
      <c r="AB84" s="99">
        <v>48.8</v>
      </c>
      <c r="AC84" s="108">
        <v>0</v>
      </c>
      <c r="AD84" s="102">
        <f t="shared" si="57"/>
        <v>0</v>
      </c>
      <c r="AE84" s="99">
        <f t="shared" ref="AE84" si="62">AB84+AC84</f>
        <v>48.8</v>
      </c>
      <c r="AF84" s="46"/>
      <c r="AG84" s="7"/>
    </row>
    <row r="85" spans="1:33" x14ac:dyDescent="0.3">
      <c r="A85" s="174"/>
      <c r="B85" s="14">
        <v>0</v>
      </c>
      <c r="C85" s="14">
        <v>68</v>
      </c>
      <c r="D85" s="14">
        <v>2</v>
      </c>
      <c r="E85" s="98" t="str">
        <f t="shared" si="59"/>
        <v>0682</v>
      </c>
      <c r="F85" s="176"/>
      <c r="G85" s="24" t="s">
        <v>104</v>
      </c>
      <c r="H85" s="25">
        <v>30153</v>
      </c>
      <c r="I85" s="26">
        <v>0.02</v>
      </c>
      <c r="J85" s="27">
        <v>30756</v>
      </c>
      <c r="K85" s="26">
        <v>0</v>
      </c>
      <c r="L85" s="28">
        <f t="shared" si="53"/>
        <v>30756</v>
      </c>
      <c r="M85" s="27">
        <v>30756</v>
      </c>
      <c r="N85" s="29">
        <v>0.03</v>
      </c>
      <c r="O85" s="27">
        <f t="shared" si="54"/>
        <v>31680</v>
      </c>
      <c r="P85" s="27">
        <v>31680</v>
      </c>
      <c r="Q85" s="29">
        <v>0.03</v>
      </c>
      <c r="R85" s="27">
        <f t="shared" si="55"/>
        <v>32631</v>
      </c>
      <c r="S85" s="27">
        <v>32631</v>
      </c>
      <c r="T85" s="29">
        <v>0.02</v>
      </c>
      <c r="U85" s="27">
        <f t="shared" si="56"/>
        <v>33285</v>
      </c>
      <c r="V85" s="30">
        <v>33285</v>
      </c>
      <c r="W85" s="29">
        <v>0.03</v>
      </c>
      <c r="X85" s="27">
        <f t="shared" si="56"/>
        <v>34284</v>
      </c>
      <c r="Y85" s="45">
        <v>34284</v>
      </c>
      <c r="Z85" s="29">
        <v>0.03</v>
      </c>
      <c r="AA85" s="27">
        <f t="shared" si="49"/>
        <v>35313</v>
      </c>
      <c r="AB85" s="100">
        <v>174</v>
      </c>
      <c r="AC85" s="107">
        <v>0</v>
      </c>
      <c r="AD85" s="103">
        <f t="shared" si="57"/>
        <v>0</v>
      </c>
      <c r="AE85" s="100">
        <f t="shared" si="60"/>
        <v>174</v>
      </c>
      <c r="AF85" s="71"/>
      <c r="AG85" s="7"/>
    </row>
    <row r="86" spans="1:33" x14ac:dyDescent="0.3">
      <c r="A86" s="172" t="s">
        <v>150</v>
      </c>
      <c r="B86" s="14">
        <v>0</v>
      </c>
      <c r="C86" s="14">
        <v>27</v>
      </c>
      <c r="D86" s="14">
        <v>1</v>
      </c>
      <c r="E86" s="98" t="str">
        <f t="shared" si="59"/>
        <v>0271</v>
      </c>
      <c r="F86" s="177" t="s">
        <v>151</v>
      </c>
      <c r="G86" s="15" t="s">
        <v>7</v>
      </c>
      <c r="H86" s="33">
        <v>17643</v>
      </c>
      <c r="I86" s="17">
        <v>0.03</v>
      </c>
      <c r="J86" s="18">
        <v>18171</v>
      </c>
      <c r="K86" s="17">
        <v>0.03</v>
      </c>
      <c r="L86" s="19">
        <f t="shared" si="53"/>
        <v>18717</v>
      </c>
      <c r="M86" s="18">
        <v>18717</v>
      </c>
      <c r="N86" s="20">
        <v>3.5000000000000003E-2</v>
      </c>
      <c r="O86" s="18">
        <f t="shared" si="54"/>
        <v>19371</v>
      </c>
      <c r="P86" s="18">
        <v>19371</v>
      </c>
      <c r="Q86" s="20">
        <v>3.5000000000000003E-2</v>
      </c>
      <c r="R86" s="18">
        <f t="shared" si="55"/>
        <v>20049</v>
      </c>
      <c r="S86" s="18">
        <v>20049</v>
      </c>
      <c r="T86" s="20">
        <v>3.5000000000000003E-2</v>
      </c>
      <c r="U86" s="18">
        <f t="shared" si="56"/>
        <v>20751</v>
      </c>
      <c r="V86" s="22">
        <v>20751</v>
      </c>
      <c r="W86" s="20">
        <v>3.5000000000000003E-2</v>
      </c>
      <c r="X86" s="18">
        <f t="shared" si="56"/>
        <v>21477</v>
      </c>
      <c r="Y86" s="43">
        <v>21477</v>
      </c>
      <c r="Z86" s="20">
        <v>0.05</v>
      </c>
      <c r="AA86" s="18">
        <f t="shared" si="49"/>
        <v>22551</v>
      </c>
      <c r="AB86" s="99">
        <v>169.7</v>
      </c>
      <c r="AC86" s="108">
        <v>0</v>
      </c>
      <c r="AD86" s="102">
        <f t="shared" si="57"/>
        <v>0</v>
      </c>
      <c r="AE86" s="99">
        <f t="shared" ref="AE86" si="63">AB86+AC86</f>
        <v>169.7</v>
      </c>
      <c r="AF86" s="41"/>
      <c r="AG86" s="7"/>
    </row>
    <row r="87" spans="1:33" x14ac:dyDescent="0.3">
      <c r="A87" s="173"/>
      <c r="B87" s="14">
        <v>0</v>
      </c>
      <c r="C87" s="14">
        <v>27</v>
      </c>
      <c r="D87" s="14">
        <v>2</v>
      </c>
      <c r="E87" s="98" t="str">
        <f t="shared" si="59"/>
        <v>0272</v>
      </c>
      <c r="F87" s="176"/>
      <c r="G87" s="24" t="s">
        <v>104</v>
      </c>
      <c r="H87" s="25">
        <v>30309</v>
      </c>
      <c r="I87" s="26">
        <v>0.03</v>
      </c>
      <c r="J87" s="27">
        <v>31218</v>
      </c>
      <c r="K87" s="26">
        <v>0.03</v>
      </c>
      <c r="L87" s="28">
        <f t="shared" si="53"/>
        <v>32154</v>
      </c>
      <c r="M87" s="27">
        <v>32154</v>
      </c>
      <c r="N87" s="29">
        <v>3.5000000000000003E-2</v>
      </c>
      <c r="O87" s="27">
        <f t="shared" si="54"/>
        <v>33279</v>
      </c>
      <c r="P87" s="27">
        <v>33279</v>
      </c>
      <c r="Q87" s="29">
        <v>3.5000000000000003E-2</v>
      </c>
      <c r="R87" s="27">
        <f t="shared" si="55"/>
        <v>34443</v>
      </c>
      <c r="S87" s="27">
        <v>34443</v>
      </c>
      <c r="T87" s="29">
        <v>3.5000000000000003E-2</v>
      </c>
      <c r="U87" s="27">
        <f t="shared" si="56"/>
        <v>35649</v>
      </c>
      <c r="V87" s="30">
        <v>35649</v>
      </c>
      <c r="W87" s="29">
        <v>3.5000000000000003E-2</v>
      </c>
      <c r="X87" s="27">
        <f t="shared" si="56"/>
        <v>36897</v>
      </c>
      <c r="Y87" s="45">
        <v>36897</v>
      </c>
      <c r="Z87" s="29">
        <v>0.05</v>
      </c>
      <c r="AA87" s="27">
        <f t="shared" si="49"/>
        <v>38742</v>
      </c>
      <c r="AB87" s="100">
        <v>83.1</v>
      </c>
      <c r="AC87" s="107">
        <v>0</v>
      </c>
      <c r="AD87" s="103">
        <f t="shared" si="57"/>
        <v>0</v>
      </c>
      <c r="AE87" s="100">
        <f t="shared" si="60"/>
        <v>83.1</v>
      </c>
      <c r="AF87" s="32"/>
      <c r="AG87" s="7"/>
    </row>
    <row r="88" spans="1:33" x14ac:dyDescent="0.3">
      <c r="A88" s="173"/>
      <c r="B88" s="14">
        <v>0</v>
      </c>
      <c r="C88" s="14">
        <v>28</v>
      </c>
      <c r="D88" s="14">
        <v>1</v>
      </c>
      <c r="E88" s="98" t="str">
        <f t="shared" si="59"/>
        <v>0281</v>
      </c>
      <c r="F88" s="177" t="s">
        <v>152</v>
      </c>
      <c r="G88" s="15" t="s">
        <v>7</v>
      </c>
      <c r="H88" s="33">
        <v>17643</v>
      </c>
      <c r="I88" s="17">
        <v>0.03</v>
      </c>
      <c r="J88" s="18">
        <v>18171</v>
      </c>
      <c r="K88" s="17">
        <v>0.03</v>
      </c>
      <c r="L88" s="19">
        <f t="shared" si="53"/>
        <v>18717</v>
      </c>
      <c r="M88" s="18">
        <v>18717</v>
      </c>
      <c r="N88" s="20">
        <v>0</v>
      </c>
      <c r="O88" s="18">
        <f t="shared" si="54"/>
        <v>18717</v>
      </c>
      <c r="P88" s="18">
        <v>18717</v>
      </c>
      <c r="Q88" s="20">
        <v>3.5000000000000003E-2</v>
      </c>
      <c r="R88" s="18">
        <f t="shared" si="55"/>
        <v>19371</v>
      </c>
      <c r="S88" s="18">
        <v>19371</v>
      </c>
      <c r="T88" s="20">
        <v>3.5000000000000003E-2</v>
      </c>
      <c r="U88" s="18">
        <f t="shared" si="56"/>
        <v>20049</v>
      </c>
      <c r="V88" s="22">
        <v>20049</v>
      </c>
      <c r="W88" s="20">
        <v>3.5000000000000003E-2</v>
      </c>
      <c r="X88" s="18">
        <f t="shared" si="56"/>
        <v>20751</v>
      </c>
      <c r="Y88" s="43">
        <v>20751</v>
      </c>
      <c r="Z88" s="20">
        <v>3.5000000000000003E-2</v>
      </c>
      <c r="AA88" s="18">
        <f t="shared" si="49"/>
        <v>21477</v>
      </c>
      <c r="AB88" s="99">
        <v>97.3</v>
      </c>
      <c r="AC88" s="108">
        <v>0</v>
      </c>
      <c r="AD88" s="102">
        <f t="shared" si="57"/>
        <v>0</v>
      </c>
      <c r="AE88" s="99">
        <f t="shared" ref="AE88" si="64">AB88+AC88</f>
        <v>97.3</v>
      </c>
      <c r="AF88" s="41"/>
      <c r="AG88" s="7"/>
    </row>
    <row r="89" spans="1:33" x14ac:dyDescent="0.3">
      <c r="A89" s="174"/>
      <c r="B89" s="14">
        <v>0</v>
      </c>
      <c r="C89" s="14">
        <v>28</v>
      </c>
      <c r="D89" s="14">
        <v>2</v>
      </c>
      <c r="E89" s="98" t="str">
        <f t="shared" si="59"/>
        <v>0282</v>
      </c>
      <c r="F89" s="176"/>
      <c r="G89" s="24" t="s">
        <v>104</v>
      </c>
      <c r="H89" s="25">
        <v>30309</v>
      </c>
      <c r="I89" s="26">
        <v>0.03</v>
      </c>
      <c r="J89" s="27">
        <v>31218</v>
      </c>
      <c r="K89" s="26">
        <v>0.03</v>
      </c>
      <c r="L89" s="28">
        <f t="shared" si="53"/>
        <v>32154</v>
      </c>
      <c r="M89" s="27">
        <v>32154</v>
      </c>
      <c r="N89" s="29">
        <v>0</v>
      </c>
      <c r="O89" s="27">
        <f t="shared" si="54"/>
        <v>32154</v>
      </c>
      <c r="P89" s="27">
        <v>32154</v>
      </c>
      <c r="Q89" s="29">
        <v>3.5000000000000003E-2</v>
      </c>
      <c r="R89" s="27">
        <f t="shared" si="55"/>
        <v>33279</v>
      </c>
      <c r="S89" s="27">
        <v>33279</v>
      </c>
      <c r="T89" s="29">
        <v>3.5000000000000003E-2</v>
      </c>
      <c r="U89" s="27">
        <f t="shared" si="56"/>
        <v>34443</v>
      </c>
      <c r="V89" s="30">
        <v>34443</v>
      </c>
      <c r="W89" s="29">
        <v>3.5000000000000003E-2</v>
      </c>
      <c r="X89" s="27">
        <f t="shared" si="56"/>
        <v>35649</v>
      </c>
      <c r="Y89" s="45">
        <v>35649</v>
      </c>
      <c r="Z89" s="29">
        <v>3.5000000000000003E-2</v>
      </c>
      <c r="AA89" s="27">
        <f t="shared" si="49"/>
        <v>36897</v>
      </c>
      <c r="AB89" s="100">
        <v>60.7</v>
      </c>
      <c r="AC89" s="107">
        <v>0</v>
      </c>
      <c r="AD89" s="103">
        <f t="shared" si="57"/>
        <v>0</v>
      </c>
      <c r="AE89" s="100">
        <f t="shared" si="60"/>
        <v>60.7</v>
      </c>
      <c r="AF89" s="32"/>
      <c r="AG89" s="7"/>
    </row>
    <row r="90" spans="1:33" x14ac:dyDescent="0.3">
      <c r="A90" s="181" t="s">
        <v>153</v>
      </c>
      <c r="B90" s="182"/>
      <c r="C90" s="182"/>
      <c r="D90" s="182"/>
      <c r="E90" s="182"/>
      <c r="F90" s="182"/>
      <c r="G90" s="182"/>
      <c r="H90" s="182"/>
      <c r="I90" s="182"/>
      <c r="J90" s="182"/>
      <c r="K90" s="182"/>
      <c r="L90" s="182"/>
      <c r="M90" s="182"/>
      <c r="N90" s="182"/>
      <c r="O90" s="182"/>
      <c r="P90" s="36"/>
      <c r="Q90" s="36"/>
      <c r="R90" s="37"/>
      <c r="S90" s="36"/>
      <c r="T90" s="36"/>
      <c r="U90" s="37"/>
      <c r="V90" s="36"/>
      <c r="W90" s="72"/>
      <c r="X90" s="37"/>
      <c r="Y90" s="73"/>
      <c r="Z90" s="72"/>
      <c r="AA90" s="37"/>
      <c r="AB90" s="101"/>
      <c r="AC90" s="72"/>
      <c r="AD90" s="104"/>
      <c r="AE90" s="105"/>
      <c r="AF90" s="74"/>
      <c r="AG90" s="1"/>
    </row>
    <row r="91" spans="1:33" x14ac:dyDescent="0.3">
      <c r="A91" s="197" t="s">
        <v>154</v>
      </c>
      <c r="B91" s="75">
        <v>1</v>
      </c>
      <c r="C91" s="75">
        <v>71</v>
      </c>
      <c r="D91" s="14">
        <v>1</v>
      </c>
      <c r="E91" s="97" t="str">
        <f t="shared" si="59"/>
        <v>1711</v>
      </c>
      <c r="F91" s="209" t="s">
        <v>177</v>
      </c>
      <c r="G91" s="15" t="s">
        <v>7</v>
      </c>
      <c r="H91" s="33">
        <v>15594</v>
      </c>
      <c r="I91" s="17">
        <v>0</v>
      </c>
      <c r="J91" s="18">
        <v>15594</v>
      </c>
      <c r="K91" s="17">
        <v>0.03</v>
      </c>
      <c r="L91" s="19">
        <f t="shared" ref="L91:L98" si="65">IF(K91=0,J91,ROUND(J91*(1+K91)/3,0)*3)</f>
        <v>16062</v>
      </c>
      <c r="M91" s="18">
        <v>16062</v>
      </c>
      <c r="N91" s="20">
        <v>0.02</v>
      </c>
      <c r="O91" s="18">
        <f t="shared" ref="O91:O98" si="66">IF(N91=0,M91,ROUND(M91*(1+N91)/3,0)*3)</f>
        <v>16383</v>
      </c>
      <c r="P91" s="18">
        <v>16383</v>
      </c>
      <c r="Q91" s="20">
        <v>0</v>
      </c>
      <c r="R91" s="18">
        <f t="shared" ref="R91:R98" si="67">IF(Q91=0,P91,ROUND(P91*(1+Q91)/3,0)*3)</f>
        <v>16383</v>
      </c>
      <c r="S91" s="18">
        <v>16383</v>
      </c>
      <c r="T91" s="20">
        <v>2.5000000000000001E-2</v>
      </c>
      <c r="U91" s="18">
        <f t="shared" ref="U91:X98" si="68">IF(T91=0,S91,ROUND(S91*(1+T91)/3,0)*3)</f>
        <v>16794</v>
      </c>
      <c r="V91" s="22">
        <v>16794</v>
      </c>
      <c r="W91" s="20">
        <v>2.5000000000000001E-2</v>
      </c>
      <c r="X91" s="18">
        <f t="shared" si="68"/>
        <v>17214</v>
      </c>
      <c r="Y91" s="43">
        <v>17214</v>
      </c>
      <c r="Z91" s="20">
        <v>2.5000000000000001E-2</v>
      </c>
      <c r="AA91" s="18">
        <f t="shared" si="49"/>
        <v>17643</v>
      </c>
      <c r="AB91" s="99">
        <v>12.6</v>
      </c>
      <c r="AC91" s="108">
        <v>0</v>
      </c>
      <c r="AD91" s="102">
        <f t="shared" ref="AD91:AD98" si="69">AE91/AB91-1</f>
        <v>0</v>
      </c>
      <c r="AE91" s="99">
        <f t="shared" si="60"/>
        <v>12.6</v>
      </c>
      <c r="AF91" s="41"/>
      <c r="AG91" s="1"/>
    </row>
    <row r="92" spans="1:33" x14ac:dyDescent="0.3">
      <c r="A92" s="198"/>
      <c r="B92" s="75">
        <v>1</v>
      </c>
      <c r="C92" s="75">
        <v>71</v>
      </c>
      <c r="D92" s="14">
        <v>2</v>
      </c>
      <c r="E92" s="97" t="str">
        <f t="shared" si="59"/>
        <v>1712</v>
      </c>
      <c r="F92" s="176"/>
      <c r="G92" s="24" t="s">
        <v>104</v>
      </c>
      <c r="H92" s="25">
        <v>27837</v>
      </c>
      <c r="I92" s="26">
        <v>0</v>
      </c>
      <c r="J92" s="27">
        <v>27837</v>
      </c>
      <c r="K92" s="26">
        <v>0.03</v>
      </c>
      <c r="L92" s="28">
        <f t="shared" si="65"/>
        <v>28671</v>
      </c>
      <c r="M92" s="27">
        <v>28671</v>
      </c>
      <c r="N92" s="29">
        <v>0.02</v>
      </c>
      <c r="O92" s="27">
        <f t="shared" si="66"/>
        <v>29244</v>
      </c>
      <c r="P92" s="27">
        <v>29244</v>
      </c>
      <c r="Q92" s="29">
        <v>0</v>
      </c>
      <c r="R92" s="27">
        <f t="shared" si="67"/>
        <v>29244</v>
      </c>
      <c r="S92" s="27">
        <v>29244</v>
      </c>
      <c r="T92" s="29">
        <v>2.5000000000000001E-2</v>
      </c>
      <c r="U92" s="27">
        <f t="shared" si="68"/>
        <v>29976</v>
      </c>
      <c r="V92" s="30">
        <v>29976</v>
      </c>
      <c r="W92" s="29">
        <v>2.5000000000000001E-2</v>
      </c>
      <c r="X92" s="27">
        <f t="shared" si="68"/>
        <v>30726</v>
      </c>
      <c r="Y92" s="45">
        <v>30726</v>
      </c>
      <c r="Z92" s="29">
        <v>2.5000000000000001E-2</v>
      </c>
      <c r="AA92" s="27">
        <f t="shared" si="49"/>
        <v>31494</v>
      </c>
      <c r="AB92" s="100">
        <v>0</v>
      </c>
      <c r="AC92" s="107">
        <v>0</v>
      </c>
      <c r="AD92" s="103" t="e">
        <f t="shared" si="69"/>
        <v>#DIV/0!</v>
      </c>
      <c r="AE92" s="100">
        <f t="shared" ref="AE92" si="70">AB92+AC92</f>
        <v>0</v>
      </c>
      <c r="AF92" s="32"/>
      <c r="AG92" s="1"/>
    </row>
    <row r="93" spans="1:33" x14ac:dyDescent="0.3">
      <c r="A93" s="198"/>
      <c r="B93" s="75">
        <v>1</v>
      </c>
      <c r="C93" s="75">
        <v>72</v>
      </c>
      <c r="D93" s="14">
        <v>1</v>
      </c>
      <c r="E93" s="97" t="str">
        <f t="shared" si="59"/>
        <v>1721</v>
      </c>
      <c r="F93" s="209" t="s">
        <v>178</v>
      </c>
      <c r="G93" s="15" t="s">
        <v>7</v>
      </c>
      <c r="H93" s="33">
        <v>15594</v>
      </c>
      <c r="I93" s="17">
        <v>0</v>
      </c>
      <c r="J93" s="18">
        <v>15594</v>
      </c>
      <c r="K93" s="17">
        <v>0.03</v>
      </c>
      <c r="L93" s="19">
        <f t="shared" si="65"/>
        <v>16062</v>
      </c>
      <c r="M93" s="18">
        <v>16062</v>
      </c>
      <c r="N93" s="20">
        <v>0</v>
      </c>
      <c r="O93" s="18">
        <f t="shared" si="66"/>
        <v>16062</v>
      </c>
      <c r="P93" s="18">
        <v>16062</v>
      </c>
      <c r="Q93" s="20">
        <v>0.02</v>
      </c>
      <c r="R93" s="18">
        <f t="shared" si="67"/>
        <v>16383</v>
      </c>
      <c r="S93" s="18">
        <v>16383</v>
      </c>
      <c r="T93" s="20">
        <v>0</v>
      </c>
      <c r="U93" s="18">
        <f t="shared" si="68"/>
        <v>16383</v>
      </c>
      <c r="V93" s="22">
        <v>16383</v>
      </c>
      <c r="W93" s="20">
        <v>2.5000000000000001E-2</v>
      </c>
      <c r="X93" s="18">
        <f t="shared" si="68"/>
        <v>16794</v>
      </c>
      <c r="Y93" s="43">
        <v>16794</v>
      </c>
      <c r="Z93" s="20">
        <v>2.5000000000000001E-2</v>
      </c>
      <c r="AA93" s="18">
        <f t="shared" si="49"/>
        <v>17214</v>
      </c>
      <c r="AB93" s="99">
        <v>13.8</v>
      </c>
      <c r="AC93" s="108">
        <v>0</v>
      </c>
      <c r="AD93" s="102">
        <f t="shared" si="69"/>
        <v>0</v>
      </c>
      <c r="AE93" s="99">
        <f t="shared" si="60"/>
        <v>13.8</v>
      </c>
      <c r="AF93" s="46"/>
      <c r="AG93" s="1"/>
    </row>
    <row r="94" spans="1:33" x14ac:dyDescent="0.3">
      <c r="A94" s="198"/>
      <c r="B94" s="75">
        <v>1</v>
      </c>
      <c r="C94" s="75">
        <v>72</v>
      </c>
      <c r="D94" s="14">
        <v>2</v>
      </c>
      <c r="E94" s="97" t="str">
        <f t="shared" si="59"/>
        <v>1722</v>
      </c>
      <c r="F94" s="176"/>
      <c r="G94" s="24" t="s">
        <v>104</v>
      </c>
      <c r="H94" s="25">
        <v>27837</v>
      </c>
      <c r="I94" s="26">
        <v>0</v>
      </c>
      <c r="J94" s="27">
        <v>27837</v>
      </c>
      <c r="K94" s="26">
        <v>0.03</v>
      </c>
      <c r="L94" s="28">
        <f t="shared" si="65"/>
        <v>28671</v>
      </c>
      <c r="M94" s="27">
        <v>28671</v>
      </c>
      <c r="N94" s="29">
        <v>0</v>
      </c>
      <c r="O94" s="27">
        <f t="shared" si="66"/>
        <v>28671</v>
      </c>
      <c r="P94" s="27">
        <v>28671</v>
      </c>
      <c r="Q94" s="29">
        <v>0.02</v>
      </c>
      <c r="R94" s="27">
        <f t="shared" si="67"/>
        <v>29244</v>
      </c>
      <c r="S94" s="27">
        <v>29244</v>
      </c>
      <c r="T94" s="29">
        <v>0</v>
      </c>
      <c r="U94" s="27">
        <f t="shared" si="68"/>
        <v>29244</v>
      </c>
      <c r="V94" s="30">
        <v>29244</v>
      </c>
      <c r="W94" s="29">
        <v>2.5000000000000001E-2</v>
      </c>
      <c r="X94" s="27">
        <f t="shared" si="68"/>
        <v>29976</v>
      </c>
      <c r="Y94" s="45">
        <v>29976</v>
      </c>
      <c r="Z94" s="29">
        <v>2.5000000000000001E-2</v>
      </c>
      <c r="AA94" s="27">
        <f t="shared" si="49"/>
        <v>30726</v>
      </c>
      <c r="AB94" s="100">
        <v>0</v>
      </c>
      <c r="AC94" s="107">
        <v>0</v>
      </c>
      <c r="AD94" s="103" t="e">
        <f t="shared" si="69"/>
        <v>#DIV/0!</v>
      </c>
      <c r="AE94" s="100">
        <f t="shared" ref="AE94" si="71">AB94+AC94</f>
        <v>0</v>
      </c>
      <c r="AF94" s="47"/>
      <c r="AG94" s="1"/>
    </row>
    <row r="95" spans="1:33" x14ac:dyDescent="0.3">
      <c r="A95" s="198"/>
      <c r="B95" s="75">
        <v>1</v>
      </c>
      <c r="C95" s="75">
        <v>52</v>
      </c>
      <c r="D95" s="14">
        <v>1</v>
      </c>
      <c r="E95" s="97" t="str">
        <f t="shared" si="59"/>
        <v>1521</v>
      </c>
      <c r="F95" s="177" t="s">
        <v>134</v>
      </c>
      <c r="G95" s="15" t="s">
        <v>7</v>
      </c>
      <c r="H95" s="33">
        <v>22596</v>
      </c>
      <c r="I95" s="17">
        <v>0</v>
      </c>
      <c r="J95" s="18">
        <v>22596</v>
      </c>
      <c r="K95" s="17">
        <v>0.03</v>
      </c>
      <c r="L95" s="19">
        <f t="shared" si="65"/>
        <v>23274</v>
      </c>
      <c r="M95" s="18">
        <v>23274</v>
      </c>
      <c r="N95" s="20">
        <v>0.02</v>
      </c>
      <c r="O95" s="18">
        <f t="shared" si="66"/>
        <v>23739</v>
      </c>
      <c r="P95" s="18">
        <v>23739</v>
      </c>
      <c r="Q95" s="20">
        <v>0.03</v>
      </c>
      <c r="R95" s="18">
        <f t="shared" si="67"/>
        <v>24450</v>
      </c>
      <c r="S95" s="18">
        <v>24450</v>
      </c>
      <c r="T95" s="20">
        <v>0</v>
      </c>
      <c r="U95" s="18">
        <f t="shared" si="68"/>
        <v>24450</v>
      </c>
      <c r="V95" s="22">
        <v>24450</v>
      </c>
      <c r="W95" s="20">
        <v>0.02</v>
      </c>
      <c r="X95" s="18">
        <f t="shared" si="68"/>
        <v>24939</v>
      </c>
      <c r="Y95" s="43">
        <v>24939</v>
      </c>
      <c r="Z95" s="20">
        <v>0.02</v>
      </c>
      <c r="AA95" s="18">
        <f t="shared" si="49"/>
        <v>25437</v>
      </c>
      <c r="AB95" s="99">
        <v>34.4</v>
      </c>
      <c r="AC95" s="108">
        <v>0</v>
      </c>
      <c r="AD95" s="102">
        <f t="shared" si="69"/>
        <v>0</v>
      </c>
      <c r="AE95" s="99">
        <f t="shared" si="60"/>
        <v>34.4</v>
      </c>
      <c r="AF95" s="46"/>
      <c r="AG95" s="1"/>
    </row>
    <row r="96" spans="1:33" x14ac:dyDescent="0.3">
      <c r="A96" s="198"/>
      <c r="B96" s="75">
        <v>1</v>
      </c>
      <c r="C96" s="75">
        <v>52</v>
      </c>
      <c r="D96" s="14">
        <v>2</v>
      </c>
      <c r="E96" s="97" t="str">
        <f t="shared" si="59"/>
        <v>1522</v>
      </c>
      <c r="F96" s="189"/>
      <c r="G96" s="24" t="s">
        <v>104</v>
      </c>
      <c r="H96" s="25">
        <v>28329</v>
      </c>
      <c r="I96" s="26">
        <v>0</v>
      </c>
      <c r="J96" s="27">
        <v>28329</v>
      </c>
      <c r="K96" s="26">
        <v>0.03</v>
      </c>
      <c r="L96" s="28">
        <f t="shared" si="65"/>
        <v>29178</v>
      </c>
      <c r="M96" s="27">
        <v>29178</v>
      </c>
      <c r="N96" s="29">
        <v>0.02</v>
      </c>
      <c r="O96" s="27">
        <f t="shared" si="66"/>
        <v>29763</v>
      </c>
      <c r="P96" s="27">
        <v>29763</v>
      </c>
      <c r="Q96" s="29">
        <v>0.03</v>
      </c>
      <c r="R96" s="27">
        <f t="shared" si="67"/>
        <v>30657</v>
      </c>
      <c r="S96" s="27">
        <v>30657</v>
      </c>
      <c r="T96" s="29">
        <v>0</v>
      </c>
      <c r="U96" s="27">
        <f t="shared" si="68"/>
        <v>30657</v>
      </c>
      <c r="V96" s="30">
        <v>30657</v>
      </c>
      <c r="W96" s="29">
        <v>0.02</v>
      </c>
      <c r="X96" s="27">
        <f t="shared" si="68"/>
        <v>31269</v>
      </c>
      <c r="Y96" s="45">
        <v>31269</v>
      </c>
      <c r="Z96" s="29">
        <v>0.02</v>
      </c>
      <c r="AA96" s="27">
        <f t="shared" si="49"/>
        <v>31893</v>
      </c>
      <c r="AB96" s="100">
        <v>13.8</v>
      </c>
      <c r="AC96" s="107">
        <v>0</v>
      </c>
      <c r="AD96" s="103">
        <f t="shared" si="69"/>
        <v>0</v>
      </c>
      <c r="AE96" s="100">
        <f t="shared" ref="AE96" si="72">AB96+AC96</f>
        <v>13.8</v>
      </c>
      <c r="AF96" s="47"/>
      <c r="AG96" s="1"/>
    </row>
    <row r="97" spans="1:33" x14ac:dyDescent="0.3">
      <c r="A97" s="198"/>
      <c r="B97" s="75">
        <v>1</v>
      </c>
      <c r="C97" s="75">
        <v>53</v>
      </c>
      <c r="D97" s="14">
        <v>1</v>
      </c>
      <c r="E97" s="97" t="str">
        <f t="shared" si="59"/>
        <v>1531</v>
      </c>
      <c r="F97" s="177" t="s">
        <v>135</v>
      </c>
      <c r="G97" s="15" t="s">
        <v>7</v>
      </c>
      <c r="H97" s="33">
        <v>22371</v>
      </c>
      <c r="I97" s="17">
        <v>0</v>
      </c>
      <c r="J97" s="18">
        <v>22371</v>
      </c>
      <c r="K97" s="17">
        <v>0</v>
      </c>
      <c r="L97" s="19">
        <f t="shared" si="65"/>
        <v>22371</v>
      </c>
      <c r="M97" s="18">
        <v>22371</v>
      </c>
      <c r="N97" s="20">
        <v>0.04</v>
      </c>
      <c r="O97" s="18">
        <f t="shared" si="66"/>
        <v>23265</v>
      </c>
      <c r="P97" s="18">
        <v>23265</v>
      </c>
      <c r="Q97" s="20">
        <v>2.0400000000000001E-2</v>
      </c>
      <c r="R97" s="18">
        <f t="shared" si="67"/>
        <v>23739</v>
      </c>
      <c r="S97" s="18">
        <v>23739</v>
      </c>
      <c r="T97" s="20">
        <v>0.03</v>
      </c>
      <c r="U97" s="18">
        <f t="shared" si="68"/>
        <v>24450</v>
      </c>
      <c r="V97" s="22">
        <v>24450</v>
      </c>
      <c r="W97" s="20">
        <v>0</v>
      </c>
      <c r="X97" s="18">
        <f t="shared" si="68"/>
        <v>24450</v>
      </c>
      <c r="Y97" s="43">
        <v>24450</v>
      </c>
      <c r="Z97" s="20">
        <v>0.02</v>
      </c>
      <c r="AA97" s="18">
        <f t="shared" si="49"/>
        <v>24939</v>
      </c>
      <c r="AB97" s="99">
        <v>38.700000000000003</v>
      </c>
      <c r="AC97" s="108">
        <v>0</v>
      </c>
      <c r="AD97" s="102">
        <f t="shared" si="69"/>
        <v>0</v>
      </c>
      <c r="AE97" s="99">
        <f t="shared" si="60"/>
        <v>38.700000000000003</v>
      </c>
      <c r="AF97" s="46"/>
      <c r="AG97" s="1"/>
    </row>
    <row r="98" spans="1:33" x14ac:dyDescent="0.3">
      <c r="A98" s="199"/>
      <c r="B98" s="75">
        <v>1</v>
      </c>
      <c r="C98" s="75">
        <v>53</v>
      </c>
      <c r="D98" s="14">
        <v>2</v>
      </c>
      <c r="E98" s="97" t="str">
        <f t="shared" si="59"/>
        <v>1532</v>
      </c>
      <c r="F98" s="201"/>
      <c r="G98" s="24" t="s">
        <v>104</v>
      </c>
      <c r="H98" s="25">
        <v>28329</v>
      </c>
      <c r="I98" s="26">
        <v>0</v>
      </c>
      <c r="J98" s="27">
        <v>28329</v>
      </c>
      <c r="K98" s="26">
        <v>0</v>
      </c>
      <c r="L98" s="28">
        <f t="shared" si="65"/>
        <v>28329</v>
      </c>
      <c r="M98" s="27">
        <v>28329</v>
      </c>
      <c r="N98" s="29">
        <v>0.03</v>
      </c>
      <c r="O98" s="27">
        <f t="shared" si="66"/>
        <v>29178</v>
      </c>
      <c r="P98" s="27">
        <v>29178</v>
      </c>
      <c r="Q98" s="29">
        <v>0.02</v>
      </c>
      <c r="R98" s="27">
        <f t="shared" si="67"/>
        <v>29763</v>
      </c>
      <c r="S98" s="27">
        <v>29763</v>
      </c>
      <c r="T98" s="29">
        <v>0.03</v>
      </c>
      <c r="U98" s="27">
        <f t="shared" si="68"/>
        <v>30657</v>
      </c>
      <c r="V98" s="30">
        <v>30657</v>
      </c>
      <c r="W98" s="29">
        <v>0</v>
      </c>
      <c r="X98" s="27">
        <f t="shared" si="68"/>
        <v>30657</v>
      </c>
      <c r="Y98" s="45">
        <v>30657</v>
      </c>
      <c r="Z98" s="29">
        <v>0.02</v>
      </c>
      <c r="AA98" s="27">
        <f t="shared" si="49"/>
        <v>31269</v>
      </c>
      <c r="AB98" s="100">
        <v>4.5</v>
      </c>
      <c r="AC98" s="107">
        <v>0</v>
      </c>
      <c r="AD98" s="103">
        <f t="shared" si="69"/>
        <v>0</v>
      </c>
      <c r="AE98" s="100">
        <f t="shared" ref="AE98" si="73">AB98+AC98</f>
        <v>4.5</v>
      </c>
      <c r="AF98" s="47"/>
      <c r="AG98" s="1"/>
    </row>
    <row r="99" spans="1:33" x14ac:dyDescent="0.3">
      <c r="A99" s="181" t="s">
        <v>157</v>
      </c>
      <c r="B99" s="182"/>
      <c r="C99" s="182"/>
      <c r="D99" s="182"/>
      <c r="E99" s="202"/>
      <c r="F99" s="202"/>
      <c r="G99" s="182"/>
      <c r="H99" s="182"/>
      <c r="I99" s="182"/>
      <c r="J99" s="182"/>
      <c r="K99" s="182"/>
      <c r="L99" s="182"/>
      <c r="M99" s="182"/>
      <c r="N99" s="182"/>
      <c r="O99" s="183"/>
      <c r="P99" s="36"/>
      <c r="Q99" s="36"/>
      <c r="R99" s="37"/>
      <c r="S99" s="36"/>
      <c r="T99" s="36"/>
      <c r="U99" s="37"/>
      <c r="V99" s="36"/>
      <c r="W99" s="72"/>
      <c r="X99" s="37"/>
      <c r="Y99" s="73"/>
      <c r="Z99" s="72"/>
      <c r="AA99" s="37"/>
      <c r="AB99" s="101"/>
      <c r="AC99" s="72"/>
      <c r="AD99" s="104"/>
      <c r="AE99" s="105"/>
      <c r="AF99" s="76"/>
      <c r="AG99" s="1"/>
    </row>
    <row r="100" spans="1:33" x14ac:dyDescent="0.3">
      <c r="A100" s="172" t="s">
        <v>158</v>
      </c>
      <c r="B100" s="14">
        <v>2</v>
      </c>
      <c r="C100" s="14">
        <v>52</v>
      </c>
      <c r="D100" s="14">
        <v>1</v>
      </c>
      <c r="E100" s="98" t="str">
        <f t="shared" ref="E100:E105" si="74">_xlfn.CONCAT(B100,C100,D100)</f>
        <v>2521</v>
      </c>
      <c r="F100" s="177" t="s">
        <v>134</v>
      </c>
      <c r="G100" s="15" t="s">
        <v>7</v>
      </c>
      <c r="H100" s="33">
        <v>20325</v>
      </c>
      <c r="I100" s="17">
        <v>-0.08</v>
      </c>
      <c r="J100" s="18">
        <v>18699</v>
      </c>
      <c r="K100" s="17">
        <v>0</v>
      </c>
      <c r="L100" s="19">
        <f t="shared" ref="L100:L102" si="75">IF(K100=0,J100,ROUND(J100*(1+K100)/3,0)*3)</f>
        <v>18699</v>
      </c>
      <c r="M100" s="18">
        <v>18699</v>
      </c>
      <c r="N100" s="20">
        <v>0</v>
      </c>
      <c r="O100" s="18">
        <f t="shared" ref="O100:O102" si="76">IF(N100=0,M100,ROUND(M100*(1+N100)/3,0)*3)</f>
        <v>18699</v>
      </c>
      <c r="P100" s="18">
        <v>18699</v>
      </c>
      <c r="Q100" s="20">
        <v>0</v>
      </c>
      <c r="R100" s="18">
        <f t="shared" ref="R100:R102" si="77">IF(Q100=0,P100,ROUND(P100*(1+Q100)/3,0)*3)</f>
        <v>18699</v>
      </c>
      <c r="S100" s="18">
        <v>18699</v>
      </c>
      <c r="T100" s="20">
        <v>0.02</v>
      </c>
      <c r="U100" s="18">
        <f t="shared" ref="U100:X102" si="78">IF(T100=0,S100,ROUND(S100*(1+T100)/3,0)*3)</f>
        <v>19074</v>
      </c>
      <c r="V100" s="22">
        <v>19074</v>
      </c>
      <c r="W100" s="20">
        <v>0.02</v>
      </c>
      <c r="X100" s="18">
        <f t="shared" si="78"/>
        <v>19455</v>
      </c>
      <c r="Y100" s="43">
        <v>19455</v>
      </c>
      <c r="Z100" s="20">
        <v>2.4E-2</v>
      </c>
      <c r="AA100" s="18">
        <f t="shared" si="49"/>
        <v>19923</v>
      </c>
      <c r="AB100" s="99">
        <v>14.1</v>
      </c>
      <c r="AC100" s="108">
        <v>0</v>
      </c>
      <c r="AD100" s="102">
        <f t="shared" ref="AD100:AD105" si="79">AE100/AB100-1</f>
        <v>0</v>
      </c>
      <c r="AE100" s="99">
        <f t="shared" ref="AE100" si="80">AB100+AC100</f>
        <v>14.1</v>
      </c>
      <c r="AF100" s="41"/>
      <c r="AG100" s="1"/>
    </row>
    <row r="101" spans="1:33" x14ac:dyDescent="0.3">
      <c r="A101" s="173"/>
      <c r="B101" s="14">
        <v>2</v>
      </c>
      <c r="C101" s="14">
        <v>52</v>
      </c>
      <c r="D101" s="14">
        <v>2</v>
      </c>
      <c r="E101" s="98" t="str">
        <f t="shared" si="74"/>
        <v>2522</v>
      </c>
      <c r="F101" s="176"/>
      <c r="G101" s="24" t="s">
        <v>104</v>
      </c>
      <c r="H101" s="25">
        <v>33828</v>
      </c>
      <c r="I101" s="26">
        <v>-0.08</v>
      </c>
      <c r="J101" s="27">
        <v>31122</v>
      </c>
      <c r="K101" s="26">
        <v>0</v>
      </c>
      <c r="L101" s="28">
        <f t="shared" si="75"/>
        <v>31122</v>
      </c>
      <c r="M101" s="27">
        <v>31122</v>
      </c>
      <c r="N101" s="29">
        <v>-0.1079</v>
      </c>
      <c r="O101" s="27">
        <f t="shared" si="76"/>
        <v>27765</v>
      </c>
      <c r="P101" s="27">
        <v>27765</v>
      </c>
      <c r="Q101" s="29">
        <v>0</v>
      </c>
      <c r="R101" s="27">
        <f t="shared" si="77"/>
        <v>27765</v>
      </c>
      <c r="S101" s="27">
        <v>27765</v>
      </c>
      <c r="T101" s="29">
        <v>0.02</v>
      </c>
      <c r="U101" s="27">
        <f t="shared" si="78"/>
        <v>28320</v>
      </c>
      <c r="V101" s="30">
        <v>28320</v>
      </c>
      <c r="W101" s="29">
        <v>0.02</v>
      </c>
      <c r="X101" s="27">
        <f t="shared" si="78"/>
        <v>28887</v>
      </c>
      <c r="Y101" s="45">
        <v>28887</v>
      </c>
      <c r="Z101" s="29">
        <v>2.4E-2</v>
      </c>
      <c r="AA101" s="27">
        <f t="shared" si="49"/>
        <v>29580</v>
      </c>
      <c r="AB101" s="100">
        <v>0</v>
      </c>
      <c r="AC101" s="107">
        <v>0</v>
      </c>
      <c r="AD101" s="103" t="e">
        <f t="shared" si="79"/>
        <v>#DIV/0!</v>
      </c>
      <c r="AE101" s="100">
        <f t="shared" si="60"/>
        <v>0</v>
      </c>
      <c r="AF101" s="32"/>
      <c r="AG101" s="1"/>
    </row>
    <row r="102" spans="1:33" x14ac:dyDescent="0.3">
      <c r="A102" s="173"/>
      <c r="B102" s="14">
        <v>2</v>
      </c>
      <c r="C102" s="14">
        <v>53</v>
      </c>
      <c r="D102" s="14">
        <v>1</v>
      </c>
      <c r="E102" s="98" t="str">
        <f t="shared" si="74"/>
        <v>2531</v>
      </c>
      <c r="F102" s="177" t="s">
        <v>135</v>
      </c>
      <c r="G102" s="15" t="s">
        <v>7</v>
      </c>
      <c r="H102" s="33">
        <v>20325</v>
      </c>
      <c r="I102" s="17">
        <v>0</v>
      </c>
      <c r="J102" s="18">
        <v>20325</v>
      </c>
      <c r="K102" s="17">
        <v>-0.08</v>
      </c>
      <c r="L102" s="19">
        <f t="shared" si="75"/>
        <v>18699</v>
      </c>
      <c r="M102" s="18">
        <v>18699</v>
      </c>
      <c r="N102" s="20">
        <v>0</v>
      </c>
      <c r="O102" s="18">
        <f t="shared" si="76"/>
        <v>18699</v>
      </c>
      <c r="P102" s="18">
        <v>18699</v>
      </c>
      <c r="Q102" s="20">
        <v>0</v>
      </c>
      <c r="R102" s="18">
        <f t="shared" si="77"/>
        <v>18699</v>
      </c>
      <c r="S102" s="18">
        <v>18699</v>
      </c>
      <c r="T102" s="20">
        <v>0.02</v>
      </c>
      <c r="U102" s="18">
        <f t="shared" si="78"/>
        <v>19074</v>
      </c>
      <c r="V102" s="22">
        <v>19074</v>
      </c>
      <c r="W102" s="20">
        <v>0.02</v>
      </c>
      <c r="X102" s="18">
        <f t="shared" si="78"/>
        <v>19455</v>
      </c>
      <c r="Y102" s="43">
        <v>19455</v>
      </c>
      <c r="Z102" s="20">
        <v>2.4E-2</v>
      </c>
      <c r="AA102" s="18">
        <f t="shared" si="49"/>
        <v>19923</v>
      </c>
      <c r="AB102" s="99">
        <v>24.1</v>
      </c>
      <c r="AC102" s="108">
        <v>0</v>
      </c>
      <c r="AD102" s="102">
        <f t="shared" si="79"/>
        <v>0</v>
      </c>
      <c r="AE102" s="99">
        <f t="shared" ref="AE102" si="81">AB102+AC102</f>
        <v>24.1</v>
      </c>
      <c r="AF102" s="41"/>
      <c r="AG102" s="1"/>
    </row>
    <row r="103" spans="1:33" x14ac:dyDescent="0.3">
      <c r="A103" s="173"/>
      <c r="B103" s="14">
        <v>2</v>
      </c>
      <c r="C103" s="14">
        <v>53</v>
      </c>
      <c r="D103" s="14">
        <v>2</v>
      </c>
      <c r="E103" s="98" t="str">
        <f t="shared" si="74"/>
        <v>2532</v>
      </c>
      <c r="F103" s="176"/>
      <c r="G103" s="24" t="s">
        <v>104</v>
      </c>
      <c r="H103" s="25">
        <v>33828</v>
      </c>
      <c r="I103" s="26">
        <v>0</v>
      </c>
      <c r="J103" s="27">
        <v>33828</v>
      </c>
      <c r="K103" s="26">
        <v>-0.08</v>
      </c>
      <c r="L103" s="28">
        <f>IF(K103=0,J103,ROUND(J103*(1+K103)/3,0)*3)</f>
        <v>31122</v>
      </c>
      <c r="M103" s="27">
        <v>31122</v>
      </c>
      <c r="N103" s="29">
        <v>-0.1079</v>
      </c>
      <c r="O103" s="27">
        <f>IF(N103=0,M103,ROUND(M103*(1+N103)/3,0)*3)</f>
        <v>27765</v>
      </c>
      <c r="P103" s="27">
        <v>27765</v>
      </c>
      <c r="Q103" s="29">
        <v>0</v>
      </c>
      <c r="R103" s="27">
        <f>IF(Q103=0,P103,ROUND(P103*(1+Q103)/3,0)*3)</f>
        <v>27765</v>
      </c>
      <c r="S103" s="27">
        <v>27765</v>
      </c>
      <c r="T103" s="29">
        <v>0.02</v>
      </c>
      <c r="U103" s="27">
        <f>IF(T103=0,S103,ROUND(S103*(1+T103)/3,0)*3)</f>
        <v>28320</v>
      </c>
      <c r="V103" s="30">
        <v>28320</v>
      </c>
      <c r="W103" s="29">
        <v>0.02</v>
      </c>
      <c r="X103" s="27">
        <f>IF(W103=0,V103,ROUND(V103*(1+W103)/3,0)*3)</f>
        <v>28887</v>
      </c>
      <c r="Y103" s="45">
        <v>28887</v>
      </c>
      <c r="Z103" s="29">
        <v>2.4E-2</v>
      </c>
      <c r="AA103" s="27">
        <f t="shared" si="49"/>
        <v>29580</v>
      </c>
      <c r="AB103" s="100">
        <v>0</v>
      </c>
      <c r="AC103" s="107">
        <v>0</v>
      </c>
      <c r="AD103" s="103" t="e">
        <f t="shared" si="79"/>
        <v>#DIV/0!</v>
      </c>
      <c r="AE103" s="100">
        <f t="shared" si="60"/>
        <v>0</v>
      </c>
      <c r="AF103" s="32"/>
      <c r="AG103" s="1"/>
    </row>
    <row r="104" spans="1:33" x14ac:dyDescent="0.3">
      <c r="A104" s="173"/>
      <c r="B104" s="14">
        <v>2</v>
      </c>
      <c r="C104" s="68">
        <v>54</v>
      </c>
      <c r="D104" s="14">
        <v>1</v>
      </c>
      <c r="E104" s="98" t="str">
        <f t="shared" si="74"/>
        <v>2541</v>
      </c>
      <c r="F104" s="188" t="s">
        <v>159</v>
      </c>
      <c r="G104" s="15" t="s">
        <v>7</v>
      </c>
      <c r="H104" s="205" t="s">
        <v>160</v>
      </c>
      <c r="I104" s="206"/>
      <c r="J104" s="18">
        <v>21402</v>
      </c>
      <c r="K104" s="17">
        <v>-0.26300000000000001</v>
      </c>
      <c r="L104" s="19">
        <f t="shared" ref="L104" si="82">IF(K104=0,J104,ROUND(J104*(1+K104)/3,0)*3)</f>
        <v>15774</v>
      </c>
      <c r="M104" s="18">
        <v>15774</v>
      </c>
      <c r="N104" s="20">
        <v>0</v>
      </c>
      <c r="O104" s="18">
        <f t="shared" ref="O104" si="83">IF(N104=0,M104,ROUND(M104*(1+N104)/3,0)*3)</f>
        <v>15774</v>
      </c>
      <c r="P104" s="18">
        <v>15774</v>
      </c>
      <c r="Q104" s="20">
        <v>0</v>
      </c>
      <c r="R104" s="18">
        <f t="shared" ref="R104" si="84">IF(Q104=0,P104,ROUND(P104*(1+Q104)/3,0)*3)</f>
        <v>15774</v>
      </c>
      <c r="S104" s="18">
        <v>15774</v>
      </c>
      <c r="T104" s="20">
        <v>0.02</v>
      </c>
      <c r="U104" s="18">
        <f t="shared" ref="U104:X104" si="85">IF(T104=0,S104,ROUND(S104*(1+T104)/3,0)*3)</f>
        <v>16089</v>
      </c>
      <c r="V104" s="22">
        <v>16089</v>
      </c>
      <c r="W104" s="20">
        <v>0.02</v>
      </c>
      <c r="X104" s="18">
        <f t="shared" si="85"/>
        <v>16410</v>
      </c>
      <c r="Y104" s="43">
        <v>16410</v>
      </c>
      <c r="Z104" s="20">
        <v>2.4E-2</v>
      </c>
      <c r="AA104" s="18">
        <f t="shared" si="49"/>
        <v>16803</v>
      </c>
      <c r="AB104" s="99">
        <v>26</v>
      </c>
      <c r="AC104" s="108">
        <v>0</v>
      </c>
      <c r="AD104" s="102">
        <f t="shared" si="79"/>
        <v>0</v>
      </c>
      <c r="AE104" s="99">
        <f t="shared" ref="AE104" si="86">AB104+AC104</f>
        <v>26</v>
      </c>
      <c r="AF104" s="41"/>
      <c r="AG104" s="1"/>
    </row>
    <row r="105" spans="1:33" ht="15" thickBot="1" x14ac:dyDescent="0.35">
      <c r="A105" s="203"/>
      <c r="B105" s="77">
        <v>2</v>
      </c>
      <c r="C105" s="78">
        <v>54</v>
      </c>
      <c r="D105" s="77">
        <v>2</v>
      </c>
      <c r="E105" s="98" t="str">
        <f t="shared" si="74"/>
        <v>2542</v>
      </c>
      <c r="F105" s="204"/>
      <c r="G105" s="79" t="s">
        <v>104</v>
      </c>
      <c r="H105" s="207"/>
      <c r="I105" s="208"/>
      <c r="J105" s="80">
        <v>26844</v>
      </c>
      <c r="K105" s="81">
        <v>-0.26</v>
      </c>
      <c r="L105" s="82">
        <f>IF(K105=0,J105,ROUND(J105*(1+K105)/3,0)*3)</f>
        <v>19866</v>
      </c>
      <c r="M105" s="80">
        <v>19866</v>
      </c>
      <c r="N105" s="83">
        <v>0</v>
      </c>
      <c r="O105" s="80">
        <f>IF(N105=0,M105,ROUND(M105*(1+N105)/3,0)*3)</f>
        <v>19866</v>
      </c>
      <c r="P105" s="80">
        <v>19866</v>
      </c>
      <c r="Q105" s="83">
        <v>0</v>
      </c>
      <c r="R105" s="80">
        <f>IF(Q105=0,P105,ROUND(P105*(1+Q105)/3,0)*3)</f>
        <v>19866</v>
      </c>
      <c r="S105" s="80">
        <v>19866</v>
      </c>
      <c r="T105" s="83">
        <v>0.02</v>
      </c>
      <c r="U105" s="80">
        <f>IF(T105=0,S105,ROUND(S105*(1+T105)/3,0)*3)</f>
        <v>20262</v>
      </c>
      <c r="V105" s="80">
        <v>20262</v>
      </c>
      <c r="W105" s="83">
        <v>0.02</v>
      </c>
      <c r="X105" s="80">
        <f>IF(W105=0,V105,ROUND(V105*(1+W105)/3,0)*3)</f>
        <v>20667</v>
      </c>
      <c r="Y105" s="80">
        <v>20667</v>
      </c>
      <c r="Z105" s="83">
        <v>2.4E-2</v>
      </c>
      <c r="AA105" s="80">
        <f t="shared" si="49"/>
        <v>21162</v>
      </c>
      <c r="AB105" s="100">
        <v>19.3</v>
      </c>
      <c r="AC105" s="107">
        <v>0</v>
      </c>
      <c r="AD105" s="103">
        <f t="shared" si="79"/>
        <v>0</v>
      </c>
      <c r="AE105" s="100">
        <f t="shared" si="60"/>
        <v>19.3</v>
      </c>
      <c r="AF105" s="32"/>
      <c r="AG105" s="1"/>
    </row>
    <row r="106" spans="1:33" ht="73.5" customHeight="1" x14ac:dyDescent="0.3">
      <c r="A106" s="193" t="e">
        <f t="shared" ref="A106" si="87">_xlfn.CONCAT(#REF!,#REF!,#REF!)</f>
        <v>#REF!</v>
      </c>
      <c r="B106" s="193" t="e">
        <f t="shared" ref="B106" si="88">_xlfn.CONCAT(#REF!,#REF!,A106)</f>
        <v>#REF!</v>
      </c>
      <c r="C106" s="193" t="e">
        <f t="shared" ref="C106:AB106" si="89">_xlfn.CONCAT(#REF!,A106,B106)</f>
        <v>#REF!</v>
      </c>
      <c r="D106" s="193" t="e">
        <f t="shared" si="89"/>
        <v>#REF!</v>
      </c>
      <c r="E106" s="193" t="e">
        <f t="shared" si="89"/>
        <v>#REF!</v>
      </c>
      <c r="F106" s="193" t="e">
        <f t="shared" si="89"/>
        <v>#REF!</v>
      </c>
      <c r="G106" s="193" t="e">
        <f t="shared" si="89"/>
        <v>#REF!</v>
      </c>
      <c r="H106" s="193" t="e">
        <f t="shared" si="89"/>
        <v>#REF!</v>
      </c>
      <c r="I106" s="193" t="e">
        <f t="shared" si="89"/>
        <v>#REF!</v>
      </c>
      <c r="J106" s="193" t="e">
        <f t="shared" si="89"/>
        <v>#REF!</v>
      </c>
      <c r="K106" s="193" t="e">
        <f t="shared" si="89"/>
        <v>#REF!</v>
      </c>
      <c r="L106" s="193" t="e">
        <f t="shared" si="89"/>
        <v>#REF!</v>
      </c>
      <c r="M106" s="193" t="e">
        <f t="shared" si="89"/>
        <v>#REF!</v>
      </c>
      <c r="N106" s="193" t="e">
        <f t="shared" si="89"/>
        <v>#REF!</v>
      </c>
      <c r="O106" s="193" t="e">
        <f t="shared" si="89"/>
        <v>#REF!</v>
      </c>
      <c r="P106" s="193" t="e">
        <f t="shared" si="89"/>
        <v>#REF!</v>
      </c>
      <c r="Q106" s="193" t="e">
        <f t="shared" si="89"/>
        <v>#REF!</v>
      </c>
      <c r="R106" s="193" t="e">
        <f t="shared" si="89"/>
        <v>#REF!</v>
      </c>
      <c r="S106" s="193" t="e">
        <f t="shared" si="89"/>
        <v>#REF!</v>
      </c>
      <c r="T106" s="193" t="e">
        <f t="shared" si="89"/>
        <v>#REF!</v>
      </c>
      <c r="U106" s="193" t="e">
        <f t="shared" si="89"/>
        <v>#REF!</v>
      </c>
      <c r="V106" s="193" t="e">
        <f t="shared" si="89"/>
        <v>#REF!</v>
      </c>
      <c r="W106" s="193" t="e">
        <f t="shared" si="89"/>
        <v>#REF!</v>
      </c>
      <c r="X106" s="193" t="e">
        <f t="shared" si="89"/>
        <v>#REF!</v>
      </c>
      <c r="Y106" s="193" t="e">
        <f t="shared" si="89"/>
        <v>#REF!</v>
      </c>
      <c r="Z106" s="193" t="e">
        <f t="shared" si="89"/>
        <v>#REF!</v>
      </c>
      <c r="AA106" s="193" t="e">
        <f t="shared" si="89"/>
        <v>#REF!</v>
      </c>
      <c r="AB106" s="193" t="e">
        <f t="shared" si="89"/>
        <v>#REF!</v>
      </c>
      <c r="AC106" s="193"/>
      <c r="AD106" s="193"/>
      <c r="AE106" s="193" t="e">
        <f>_xlfn.CONCAT(#REF!,AB106,#REF!)</f>
        <v>#REF!</v>
      </c>
      <c r="AF106" s="193" t="e">
        <f>_xlfn.CONCAT(#REF!,#REF!,AE106)</f>
        <v>#REF!</v>
      </c>
      <c r="AG106" s="1"/>
    </row>
    <row r="107" spans="1:33" ht="35.25" customHeight="1" x14ac:dyDescent="0.3">
      <c r="A107" s="194"/>
      <c r="B107" s="194"/>
      <c r="C107" s="194"/>
      <c r="D107" s="194"/>
      <c r="E107" s="194"/>
      <c r="F107" s="194"/>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
    </row>
    <row r="108" spans="1:33" x14ac:dyDescent="0.3">
      <c r="S108" s="84"/>
      <c r="T108" s="84"/>
      <c r="U108" s="84"/>
      <c r="V108" s="84"/>
      <c r="W108" s="84"/>
      <c r="X108" s="84"/>
      <c r="Y108" s="85"/>
      <c r="Z108" s="84"/>
      <c r="AA108" s="86"/>
      <c r="AB108" s="86"/>
      <c r="AC108" s="86"/>
      <c r="AD108" s="86"/>
      <c r="AE108" s="86"/>
      <c r="AF108" s="87"/>
      <c r="AG108" s="1"/>
    </row>
    <row r="109" spans="1:33" x14ac:dyDescent="0.3">
      <c r="A109" s="195"/>
      <c r="B109" s="195"/>
      <c r="C109" s="195"/>
      <c r="D109" s="195"/>
      <c r="E109" s="195"/>
      <c r="F109" s="195"/>
      <c r="G109" s="195"/>
      <c r="H109" s="195"/>
      <c r="I109" s="195"/>
      <c r="J109" s="195"/>
      <c r="K109" s="195"/>
      <c r="L109" s="195"/>
      <c r="M109" s="195"/>
      <c r="N109" s="195"/>
      <c r="O109" s="195"/>
      <c r="P109" s="88"/>
      <c r="Q109" s="88"/>
      <c r="R109" s="88"/>
      <c r="S109" s="88"/>
      <c r="T109" s="88"/>
      <c r="U109" s="88"/>
      <c r="V109" s="88"/>
      <c r="W109" s="88"/>
      <c r="X109" s="88"/>
      <c r="Y109" s="85"/>
      <c r="Z109" s="88"/>
      <c r="AA109" s="89"/>
      <c r="AB109" s="89"/>
      <c r="AC109" s="89"/>
      <c r="AD109" s="89"/>
      <c r="AE109" s="89"/>
      <c r="AF109" s="87"/>
      <c r="AG109" s="1"/>
    </row>
    <row r="110" spans="1:33" x14ac:dyDescent="0.3">
      <c r="A110" s="196"/>
      <c r="B110" s="196"/>
      <c r="C110" s="196"/>
      <c r="D110" s="196"/>
      <c r="E110" s="196"/>
      <c r="F110" s="196"/>
      <c r="G110" s="196"/>
      <c r="H110" s="196"/>
      <c r="I110" s="196"/>
      <c r="J110" s="196"/>
      <c r="K110" s="196"/>
      <c r="L110" s="196"/>
      <c r="M110" s="196"/>
      <c r="N110" s="196"/>
      <c r="O110" s="196"/>
      <c r="P110" s="88"/>
      <c r="Q110" s="88"/>
      <c r="R110" s="88"/>
      <c r="S110" s="88"/>
      <c r="T110" s="88"/>
      <c r="U110" s="88"/>
      <c r="V110" s="88"/>
      <c r="W110" s="88"/>
      <c r="X110" s="88"/>
      <c r="Y110" s="85"/>
      <c r="Z110" s="88"/>
      <c r="AA110" s="89"/>
      <c r="AB110" s="89"/>
      <c r="AC110" s="89"/>
      <c r="AD110" s="89"/>
      <c r="AE110" s="89"/>
      <c r="AF110" s="87"/>
      <c r="AG110" s="1"/>
    </row>
    <row r="111" spans="1:33" x14ac:dyDescent="0.3">
      <c r="A111" s="194"/>
      <c r="B111" s="194"/>
      <c r="C111" s="194"/>
      <c r="D111" s="194"/>
      <c r="E111" s="194"/>
      <c r="F111" s="194"/>
      <c r="G111" s="194"/>
      <c r="H111" s="90"/>
      <c r="I111" s="91"/>
      <c r="J111" s="90"/>
      <c r="K111" s="91"/>
      <c r="L111" s="90"/>
      <c r="M111" s="90"/>
      <c r="N111" s="91"/>
      <c r="O111" s="90"/>
      <c r="P111" s="90"/>
      <c r="Q111" s="91"/>
      <c r="R111" s="90"/>
      <c r="S111" s="90"/>
      <c r="T111" s="90"/>
      <c r="U111" s="90"/>
      <c r="V111" s="90"/>
      <c r="W111" s="90"/>
      <c r="X111" s="90"/>
      <c r="Y111" s="92"/>
      <c r="Z111" s="90"/>
      <c r="AA111" s="3"/>
      <c r="AB111" s="3"/>
      <c r="AC111" s="3"/>
      <c r="AD111" s="3"/>
      <c r="AE111" s="3"/>
      <c r="AF111" s="87"/>
      <c r="AG111" s="1"/>
    </row>
    <row r="112" spans="1:33" x14ac:dyDescent="0.3">
      <c r="A112" s="1"/>
      <c r="B112" s="1"/>
      <c r="C112" s="1"/>
      <c r="D112" s="1"/>
      <c r="E112" s="1"/>
      <c r="F112" s="65"/>
      <c r="G112" s="93"/>
      <c r="H112" s="90"/>
      <c r="I112" s="91"/>
      <c r="J112" s="90"/>
      <c r="K112" s="91"/>
      <c r="L112" s="90"/>
      <c r="M112" s="90"/>
      <c r="N112" s="91"/>
      <c r="O112" s="90"/>
      <c r="P112" s="90"/>
      <c r="Q112" s="91"/>
      <c r="R112" s="90"/>
      <c r="S112" s="90"/>
      <c r="T112" s="90"/>
      <c r="U112" s="90"/>
      <c r="V112" s="90"/>
      <c r="W112" s="90"/>
      <c r="X112" s="90"/>
      <c r="Y112" s="92"/>
      <c r="Z112" s="90"/>
      <c r="AA112" s="3"/>
      <c r="AB112" s="3"/>
      <c r="AC112" s="3"/>
      <c r="AD112" s="3"/>
      <c r="AE112" s="3"/>
      <c r="AF112" s="87"/>
      <c r="AG112" s="1"/>
    </row>
    <row r="113" spans="1:33" x14ac:dyDescent="0.3">
      <c r="A113" s="1"/>
      <c r="B113" s="1"/>
      <c r="C113" s="1"/>
      <c r="D113" s="1"/>
      <c r="E113" s="1"/>
      <c r="F113" s="65"/>
      <c r="G113" s="93"/>
      <c r="H113" s="90"/>
      <c r="I113" s="91"/>
      <c r="J113" s="90">
        <f>5258*3</f>
        <v>15774</v>
      </c>
      <c r="K113" s="91"/>
      <c r="L113" s="90"/>
      <c r="M113" s="90"/>
      <c r="N113" s="91"/>
      <c r="O113" s="90"/>
      <c r="P113" s="90"/>
      <c r="Q113" s="91"/>
      <c r="R113" s="90"/>
      <c r="S113" s="90"/>
      <c r="T113" s="90"/>
      <c r="U113" s="90"/>
      <c r="V113" s="90"/>
      <c r="W113" s="90"/>
      <c r="X113" s="90"/>
      <c r="Y113" s="92"/>
      <c r="Z113" s="90"/>
      <c r="AA113" s="3"/>
      <c r="AB113" s="3"/>
      <c r="AC113" s="3"/>
      <c r="AD113" s="3"/>
      <c r="AE113" s="3"/>
      <c r="AF113" s="87"/>
      <c r="AG113" s="1"/>
    </row>
    <row r="114" spans="1:33" x14ac:dyDescent="0.3">
      <c r="A114" s="1"/>
      <c r="B114" s="1"/>
      <c r="C114" s="1"/>
      <c r="D114" s="1"/>
      <c r="E114" s="1"/>
      <c r="F114" s="65"/>
      <c r="G114" s="93"/>
      <c r="H114" s="90"/>
      <c r="I114" s="91"/>
      <c r="J114" s="23">
        <f>J104/4</f>
        <v>5350.5</v>
      </c>
      <c r="K114" s="91"/>
      <c r="L114" s="90"/>
      <c r="M114" s="23"/>
      <c r="N114" s="91"/>
      <c r="O114" s="90"/>
      <c r="P114" s="23"/>
      <c r="Q114" s="91"/>
      <c r="R114" s="90"/>
      <c r="S114" s="90"/>
      <c r="T114" s="90"/>
      <c r="U114" s="90"/>
      <c r="V114" s="90"/>
      <c r="W114" s="90"/>
      <c r="X114" s="90"/>
      <c r="Y114" s="92"/>
      <c r="Z114" s="90"/>
      <c r="AA114" s="3"/>
      <c r="AB114" s="3"/>
      <c r="AC114" s="3"/>
      <c r="AD114" s="3"/>
      <c r="AE114" s="3"/>
      <c r="AF114" s="87"/>
      <c r="AG114" s="1"/>
    </row>
    <row r="115" spans="1:33" x14ac:dyDescent="0.3">
      <c r="A115" s="1"/>
      <c r="B115" s="1"/>
      <c r="C115" s="1"/>
      <c r="D115" s="1"/>
      <c r="E115" s="1"/>
      <c r="F115" s="65"/>
      <c r="G115" s="93"/>
      <c r="H115" s="90"/>
      <c r="I115" s="91"/>
      <c r="J115" s="90"/>
      <c r="K115" s="91"/>
      <c r="L115" s="90"/>
      <c r="M115" s="90"/>
      <c r="N115" s="91"/>
      <c r="O115" s="90"/>
      <c r="P115" s="90"/>
      <c r="Q115" s="91"/>
      <c r="R115" s="90"/>
      <c r="S115" s="90"/>
      <c r="T115" s="90"/>
      <c r="U115" s="90"/>
      <c r="V115" s="90"/>
      <c r="W115" s="90"/>
      <c r="X115" s="90"/>
      <c r="Y115" s="92"/>
      <c r="Z115" s="90"/>
      <c r="AA115" s="3"/>
      <c r="AB115" s="3"/>
      <c r="AC115" s="3"/>
      <c r="AD115" s="3"/>
      <c r="AE115" s="3"/>
      <c r="AF115" s="87"/>
      <c r="AG115" s="1"/>
    </row>
    <row r="116" spans="1:33" x14ac:dyDescent="0.3">
      <c r="A116" s="1"/>
      <c r="B116" s="1"/>
      <c r="C116" s="1"/>
      <c r="D116" s="1"/>
      <c r="E116" s="1"/>
      <c r="F116" s="65"/>
      <c r="G116" s="93"/>
      <c r="H116" s="90"/>
      <c r="I116" s="91"/>
      <c r="J116" s="90"/>
      <c r="K116" s="91"/>
      <c r="L116" s="90"/>
      <c r="M116" s="90"/>
      <c r="N116" s="91"/>
      <c r="O116" s="90"/>
      <c r="P116" s="90"/>
      <c r="Q116" s="91"/>
      <c r="R116" s="90"/>
      <c r="S116" s="90"/>
      <c r="T116" s="90"/>
      <c r="U116" s="90"/>
      <c r="V116" s="90"/>
      <c r="W116" s="90"/>
      <c r="X116" s="90"/>
      <c r="Y116" s="92"/>
      <c r="Z116" s="90"/>
      <c r="AA116" s="3"/>
      <c r="AB116" s="3"/>
      <c r="AC116" s="3"/>
      <c r="AD116" s="3"/>
      <c r="AE116" s="3"/>
      <c r="AF116" s="87"/>
      <c r="AG116" s="1"/>
    </row>
    <row r="117" spans="1:33" x14ac:dyDescent="0.3">
      <c r="A117" s="1"/>
      <c r="B117" s="1"/>
      <c r="C117" s="1"/>
      <c r="D117" s="1"/>
      <c r="E117" s="1"/>
      <c r="F117" s="65"/>
      <c r="G117" s="93"/>
      <c r="H117" s="90"/>
      <c r="I117" s="91"/>
      <c r="J117" s="90"/>
      <c r="K117" s="91"/>
      <c r="L117" s="90"/>
      <c r="M117" s="90"/>
      <c r="N117" s="91"/>
      <c r="O117" s="90"/>
      <c r="P117" s="90"/>
      <c r="Q117" s="91"/>
      <c r="R117" s="90"/>
      <c r="S117" s="90"/>
      <c r="T117" s="90"/>
      <c r="U117" s="90"/>
      <c r="V117" s="90"/>
      <c r="W117" s="90"/>
      <c r="X117" s="90"/>
      <c r="Y117" s="92"/>
      <c r="Z117" s="90"/>
      <c r="AA117" s="3"/>
      <c r="AB117" s="3"/>
      <c r="AC117" s="3"/>
      <c r="AD117" s="3"/>
      <c r="AE117" s="3"/>
      <c r="AF117" s="87"/>
      <c r="AG117" s="1"/>
    </row>
    <row r="118" spans="1:33" x14ac:dyDescent="0.3">
      <c r="A118" s="1"/>
      <c r="B118" s="1"/>
      <c r="C118" s="1"/>
      <c r="D118" s="1"/>
      <c r="E118" s="1"/>
      <c r="F118" s="65"/>
      <c r="G118" s="93"/>
      <c r="H118" s="90"/>
      <c r="I118" s="91"/>
      <c r="J118" s="90">
        <f>23639*1.33333333</f>
        <v>31518.666587870001</v>
      </c>
      <c r="K118" s="91"/>
      <c r="L118" s="90"/>
      <c r="M118" s="90"/>
      <c r="N118" s="91"/>
      <c r="O118" s="90"/>
      <c r="P118" s="90"/>
      <c r="Q118" s="91"/>
      <c r="R118" s="90"/>
      <c r="S118" s="90"/>
      <c r="T118" s="90"/>
      <c r="U118" s="90"/>
      <c r="V118" s="90"/>
      <c r="W118" s="90"/>
      <c r="X118" s="90"/>
      <c r="Y118" s="92"/>
      <c r="Z118" s="90"/>
      <c r="AA118" s="3"/>
      <c r="AB118" s="3"/>
      <c r="AC118" s="3"/>
      <c r="AD118" s="3"/>
      <c r="AE118" s="3"/>
      <c r="AF118" s="87"/>
      <c r="AG118" s="1"/>
    </row>
    <row r="119" spans="1:33" x14ac:dyDescent="0.3">
      <c r="A119" s="1"/>
      <c r="B119" s="1"/>
      <c r="C119" s="1"/>
      <c r="D119" s="1"/>
      <c r="E119" s="1"/>
      <c r="F119" s="65"/>
      <c r="G119" s="93"/>
      <c r="H119" s="90"/>
      <c r="I119" s="91"/>
      <c r="J119" s="90"/>
      <c r="K119" s="91"/>
      <c r="L119" s="90"/>
      <c r="M119" s="90"/>
      <c r="N119" s="91"/>
      <c r="O119" s="90"/>
      <c r="P119" s="90"/>
      <c r="Q119" s="91"/>
      <c r="R119" s="90"/>
      <c r="S119" s="90"/>
      <c r="T119" s="90"/>
      <c r="U119" s="90"/>
      <c r="V119" s="90"/>
      <c r="W119" s="90"/>
      <c r="X119" s="90"/>
      <c r="Y119" s="92"/>
      <c r="Z119" s="90"/>
      <c r="AA119" s="3"/>
      <c r="AB119" s="3"/>
      <c r="AC119" s="3"/>
      <c r="AD119" s="3"/>
      <c r="AE119" s="3"/>
      <c r="AF119" s="87"/>
      <c r="AG119" s="1"/>
    </row>
    <row r="120" spans="1:33" x14ac:dyDescent="0.3">
      <c r="A120" s="1"/>
      <c r="B120" s="1"/>
      <c r="C120" s="1"/>
      <c r="D120" s="1"/>
      <c r="E120" s="1"/>
      <c r="F120" s="65"/>
      <c r="G120" s="93"/>
      <c r="H120" s="90"/>
      <c r="I120" s="91"/>
      <c r="J120" s="90"/>
      <c r="K120" s="91"/>
      <c r="L120" s="90"/>
      <c r="M120" s="90"/>
      <c r="N120" s="91"/>
      <c r="O120" s="90"/>
      <c r="P120" s="90"/>
      <c r="Q120" s="91"/>
      <c r="R120" s="90"/>
      <c r="S120" s="90"/>
      <c r="T120" s="90"/>
      <c r="U120" s="90"/>
      <c r="V120" s="90"/>
      <c r="W120" s="90"/>
      <c r="X120" s="90"/>
      <c r="Y120" s="92"/>
      <c r="Z120" s="90"/>
      <c r="AA120" s="3"/>
      <c r="AB120" s="3"/>
      <c r="AC120" s="3"/>
      <c r="AD120" s="3"/>
      <c r="AE120" s="3"/>
      <c r="AF120" s="87"/>
      <c r="AG120" s="1"/>
    </row>
    <row r="121" spans="1:33" x14ac:dyDescent="0.3">
      <c r="A121" s="1"/>
      <c r="B121" s="1"/>
      <c r="C121" s="1"/>
      <c r="D121" s="1"/>
      <c r="E121" s="1"/>
      <c r="F121" s="65"/>
      <c r="G121" s="93"/>
      <c r="H121" s="90"/>
      <c r="I121" s="91"/>
      <c r="J121" s="90"/>
      <c r="K121" s="91"/>
      <c r="L121" s="90"/>
      <c r="M121" s="90"/>
      <c r="N121" s="91"/>
      <c r="O121" s="90"/>
      <c r="P121" s="90"/>
      <c r="Q121" s="91"/>
      <c r="R121" s="90"/>
      <c r="S121" s="90"/>
      <c r="T121" s="90"/>
      <c r="U121" s="90"/>
      <c r="V121" s="90"/>
      <c r="W121" s="90"/>
      <c r="X121" s="90"/>
      <c r="Y121" s="92"/>
      <c r="Z121" s="90"/>
      <c r="AA121" s="3"/>
      <c r="AB121" s="3"/>
      <c r="AC121" s="3"/>
      <c r="AD121" s="3"/>
      <c r="AE121" s="3"/>
      <c r="AF121" s="87"/>
      <c r="AG121" s="1"/>
    </row>
    <row r="122" spans="1:33" x14ac:dyDescent="0.3">
      <c r="A122" s="1"/>
      <c r="B122" s="1"/>
      <c r="C122" s="1"/>
      <c r="D122" s="1"/>
      <c r="E122" s="1"/>
      <c r="F122" s="65"/>
      <c r="G122" s="93"/>
      <c r="H122" s="90"/>
      <c r="I122" s="91"/>
      <c r="J122" s="90"/>
      <c r="K122" s="91"/>
      <c r="L122" s="90"/>
      <c r="M122" s="90"/>
      <c r="N122" s="91"/>
      <c r="O122" s="90"/>
      <c r="P122" s="90"/>
      <c r="Q122" s="91"/>
      <c r="R122" s="90"/>
      <c r="S122" s="90"/>
      <c r="T122" s="90"/>
      <c r="U122" s="90"/>
      <c r="V122" s="90"/>
      <c r="W122" s="90"/>
      <c r="X122" s="90"/>
      <c r="Y122" s="92"/>
      <c r="Z122" s="90"/>
      <c r="AA122" s="3"/>
      <c r="AB122" s="3"/>
      <c r="AC122" s="3"/>
      <c r="AD122" s="3"/>
      <c r="AE122" s="3"/>
      <c r="AF122" s="87"/>
      <c r="AG122" s="1"/>
    </row>
    <row r="123" spans="1:33" x14ac:dyDescent="0.3">
      <c r="A123" s="1"/>
      <c r="B123" s="1"/>
      <c r="C123" s="1"/>
      <c r="D123" s="1"/>
      <c r="E123" s="1"/>
      <c r="F123" s="65"/>
      <c r="G123" s="93"/>
      <c r="H123" s="90"/>
      <c r="I123" s="91"/>
      <c r="J123" s="90"/>
      <c r="K123" s="91"/>
      <c r="L123" s="90"/>
      <c r="M123" s="90"/>
      <c r="N123" s="91"/>
      <c r="O123" s="90"/>
      <c r="P123" s="90"/>
      <c r="Q123" s="91"/>
      <c r="R123" s="90"/>
      <c r="S123" s="90"/>
      <c r="T123" s="90"/>
      <c r="U123" s="90"/>
      <c r="V123" s="90"/>
      <c r="W123" s="90"/>
      <c r="X123" s="90"/>
      <c r="Y123" s="92"/>
      <c r="Z123" s="90"/>
      <c r="AA123" s="3"/>
      <c r="AB123" s="3"/>
      <c r="AC123" s="3"/>
      <c r="AD123" s="3"/>
      <c r="AE123" s="3"/>
      <c r="AF123" s="87"/>
      <c r="AG123" s="1"/>
    </row>
    <row r="124" spans="1:33" x14ac:dyDescent="0.3">
      <c r="A124" s="1"/>
      <c r="B124" s="1"/>
      <c r="C124" s="1"/>
      <c r="D124" s="1"/>
      <c r="E124" s="1"/>
      <c r="F124" s="65"/>
      <c r="G124" s="93"/>
      <c r="H124" s="90"/>
      <c r="I124" s="91"/>
      <c r="J124" s="90"/>
      <c r="K124" s="91"/>
      <c r="L124" s="90"/>
      <c r="M124" s="90"/>
      <c r="N124" s="91"/>
      <c r="O124" s="90"/>
      <c r="P124" s="90"/>
      <c r="Q124" s="91"/>
      <c r="R124" s="90"/>
      <c r="S124" s="90"/>
      <c r="T124" s="90"/>
      <c r="U124" s="90"/>
      <c r="V124" s="90"/>
      <c r="W124" s="90"/>
      <c r="X124" s="90"/>
      <c r="Y124" s="92"/>
      <c r="Z124" s="90"/>
      <c r="AA124" s="3"/>
      <c r="AB124" s="3"/>
      <c r="AC124" s="3"/>
      <c r="AD124" s="3"/>
      <c r="AE124" s="3"/>
      <c r="AF124" s="87"/>
      <c r="AG124" s="1"/>
    </row>
    <row r="125" spans="1:33" x14ac:dyDescent="0.3">
      <c r="A125" s="1"/>
      <c r="B125" s="1"/>
      <c r="C125" s="1"/>
      <c r="D125" s="1"/>
      <c r="E125" s="1"/>
      <c r="F125" s="65"/>
      <c r="G125" s="93"/>
      <c r="H125" s="90"/>
      <c r="I125" s="91"/>
      <c r="J125" s="90"/>
      <c r="K125" s="91"/>
      <c r="L125" s="90"/>
      <c r="M125" s="90"/>
      <c r="N125" s="91"/>
      <c r="O125" s="90"/>
      <c r="P125" s="90"/>
      <c r="Q125" s="91"/>
      <c r="R125" s="90"/>
      <c r="S125" s="90"/>
      <c r="T125" s="90"/>
      <c r="U125" s="90"/>
      <c r="V125" s="90"/>
      <c r="W125" s="90"/>
      <c r="X125" s="90"/>
      <c r="Y125" s="92"/>
      <c r="Z125" s="90"/>
      <c r="AA125" s="3"/>
      <c r="AB125" s="3"/>
      <c r="AC125" s="3"/>
      <c r="AD125" s="3"/>
      <c r="AE125" s="3"/>
      <c r="AF125" s="87"/>
      <c r="AG125" s="1"/>
    </row>
    <row r="126" spans="1:33" x14ac:dyDescent="0.3">
      <c r="A126" s="1"/>
      <c r="B126" s="1"/>
      <c r="C126" s="1"/>
      <c r="D126" s="1"/>
      <c r="E126" s="1"/>
      <c r="F126" s="65"/>
      <c r="G126" s="93"/>
      <c r="H126" s="90"/>
      <c r="I126" s="91"/>
      <c r="J126" s="90"/>
      <c r="K126" s="91"/>
      <c r="L126" s="90"/>
      <c r="M126" s="90"/>
      <c r="N126" s="91"/>
      <c r="O126" s="90"/>
      <c r="P126" s="90"/>
      <c r="Q126" s="91"/>
      <c r="R126" s="90"/>
      <c r="S126" s="90"/>
      <c r="T126" s="90"/>
      <c r="U126" s="90"/>
      <c r="V126" s="90"/>
      <c r="W126" s="90"/>
      <c r="X126" s="90"/>
      <c r="Y126" s="92"/>
      <c r="Z126" s="90"/>
      <c r="AA126" s="3"/>
      <c r="AB126" s="3"/>
      <c r="AC126" s="3"/>
      <c r="AD126" s="3"/>
      <c r="AE126" s="3"/>
      <c r="AF126" s="87"/>
      <c r="AG126" s="1"/>
    </row>
    <row r="127" spans="1:33" x14ac:dyDescent="0.3">
      <c r="A127" s="1"/>
      <c r="B127" s="1"/>
      <c r="C127" s="1"/>
      <c r="D127" s="1"/>
      <c r="E127" s="1"/>
      <c r="F127" s="65"/>
      <c r="G127" s="93"/>
      <c r="H127" s="90"/>
      <c r="I127" s="91"/>
      <c r="J127" s="90"/>
      <c r="K127" s="91"/>
      <c r="L127" s="90"/>
      <c r="M127" s="90"/>
      <c r="N127" s="91"/>
      <c r="O127" s="90"/>
      <c r="P127" s="90"/>
      <c r="Q127" s="91"/>
      <c r="R127" s="90"/>
      <c r="S127" s="90"/>
      <c r="T127" s="90"/>
      <c r="U127" s="90"/>
      <c r="V127" s="90"/>
      <c r="W127" s="90"/>
      <c r="X127" s="90"/>
      <c r="Y127" s="92"/>
      <c r="Z127" s="90"/>
      <c r="AA127" s="3"/>
      <c r="AB127" s="3"/>
      <c r="AC127" s="3"/>
      <c r="AD127" s="3"/>
      <c r="AE127" s="3"/>
      <c r="AF127" s="87"/>
      <c r="AG127" s="1"/>
    </row>
    <row r="128" spans="1:33" x14ac:dyDescent="0.3">
      <c r="A128" s="1"/>
      <c r="B128" s="1"/>
      <c r="C128" s="1"/>
      <c r="D128" s="1"/>
      <c r="E128" s="1"/>
      <c r="F128" s="65"/>
      <c r="G128" s="93"/>
      <c r="H128" s="90"/>
      <c r="I128" s="91"/>
      <c r="J128" s="90"/>
      <c r="K128" s="91"/>
      <c r="L128" s="90"/>
      <c r="M128" s="90"/>
      <c r="N128" s="91"/>
      <c r="O128" s="90"/>
      <c r="P128" s="90"/>
      <c r="Q128" s="91"/>
      <c r="R128" s="90"/>
      <c r="S128" s="90"/>
      <c r="T128" s="90"/>
      <c r="U128" s="90"/>
      <c r="V128" s="90"/>
      <c r="W128" s="90"/>
      <c r="X128" s="90"/>
      <c r="Y128" s="92"/>
      <c r="Z128" s="90"/>
      <c r="AA128" s="3"/>
      <c r="AB128" s="3"/>
      <c r="AC128" s="3"/>
      <c r="AD128" s="3"/>
      <c r="AE128" s="3"/>
      <c r="AF128" s="87"/>
      <c r="AG128" s="1"/>
    </row>
    <row r="129" spans="1:33" x14ac:dyDescent="0.3">
      <c r="A129" s="1"/>
      <c r="B129" s="1"/>
      <c r="C129" s="1"/>
      <c r="D129" s="1"/>
      <c r="E129" s="1"/>
      <c r="F129" s="65"/>
      <c r="G129" s="93"/>
      <c r="H129" s="90"/>
      <c r="I129" s="91"/>
      <c r="J129" s="90"/>
      <c r="K129" s="91"/>
      <c r="L129" s="90"/>
      <c r="M129" s="90"/>
      <c r="N129" s="91"/>
      <c r="O129" s="90"/>
      <c r="P129" s="90"/>
      <c r="Q129" s="91"/>
      <c r="R129" s="90"/>
      <c r="S129" s="90"/>
      <c r="T129" s="90"/>
      <c r="U129" s="90"/>
      <c r="V129" s="90"/>
      <c r="W129" s="90"/>
      <c r="X129" s="90"/>
      <c r="Y129" s="92"/>
      <c r="Z129" s="90"/>
      <c r="AA129" s="3"/>
      <c r="AB129" s="3"/>
      <c r="AC129" s="3"/>
      <c r="AD129" s="3"/>
      <c r="AE129" s="3"/>
      <c r="AF129" s="87"/>
      <c r="AG129" s="1"/>
    </row>
    <row r="130" spans="1:33" x14ac:dyDescent="0.3">
      <c r="A130" s="1"/>
      <c r="B130" s="1"/>
      <c r="C130" s="1"/>
      <c r="D130" s="1"/>
      <c r="E130" s="1"/>
      <c r="F130" s="65"/>
      <c r="G130" s="93"/>
      <c r="H130" s="90"/>
      <c r="I130" s="91"/>
      <c r="J130" s="90"/>
      <c r="K130" s="91"/>
      <c r="L130" s="90"/>
      <c r="M130" s="90"/>
      <c r="N130" s="91"/>
      <c r="O130" s="90"/>
      <c r="P130" s="90"/>
      <c r="Q130" s="91"/>
      <c r="R130" s="90"/>
      <c r="S130" s="90"/>
      <c r="T130" s="90"/>
      <c r="U130" s="90"/>
      <c r="V130" s="90"/>
      <c r="W130" s="90"/>
      <c r="X130" s="90"/>
      <c r="Y130" s="92"/>
      <c r="Z130" s="90"/>
      <c r="AA130" s="3"/>
      <c r="AB130" s="3"/>
      <c r="AC130" s="3"/>
      <c r="AD130" s="3"/>
      <c r="AE130" s="3"/>
      <c r="AF130" s="87"/>
      <c r="AG130" s="1"/>
    </row>
    <row r="131" spans="1:33" x14ac:dyDescent="0.3">
      <c r="A131" s="1"/>
      <c r="B131" s="1"/>
      <c r="C131" s="1"/>
      <c r="D131" s="1"/>
      <c r="E131" s="1"/>
      <c r="F131" s="65"/>
      <c r="G131" s="93"/>
      <c r="H131" s="90"/>
      <c r="I131" s="91"/>
      <c r="J131" s="90"/>
      <c r="K131" s="91"/>
      <c r="L131" s="90"/>
      <c r="M131" s="90"/>
      <c r="N131" s="91"/>
      <c r="O131" s="90"/>
      <c r="P131" s="90"/>
      <c r="Q131" s="91"/>
      <c r="R131" s="90"/>
      <c r="S131" s="90"/>
      <c r="T131" s="90"/>
      <c r="U131" s="90"/>
      <c r="V131" s="90"/>
      <c r="W131" s="90"/>
      <c r="X131" s="90"/>
      <c r="Y131" s="92"/>
      <c r="Z131" s="90"/>
      <c r="AA131" s="3"/>
      <c r="AB131" s="3"/>
      <c r="AC131" s="3"/>
      <c r="AD131" s="3"/>
      <c r="AE131" s="3"/>
      <c r="AF131" s="87"/>
      <c r="AG131" s="1"/>
    </row>
    <row r="132" spans="1:33" x14ac:dyDescent="0.3">
      <c r="A132" s="1"/>
      <c r="B132" s="1"/>
      <c r="C132" s="1"/>
      <c r="D132" s="1"/>
      <c r="E132" s="1"/>
      <c r="F132" s="65"/>
      <c r="G132" s="93"/>
      <c r="H132" s="90"/>
      <c r="I132" s="91"/>
      <c r="J132" s="90"/>
      <c r="K132" s="91"/>
      <c r="L132" s="90"/>
      <c r="M132" s="90"/>
      <c r="N132" s="91"/>
      <c r="O132" s="90"/>
      <c r="P132" s="90"/>
      <c r="Q132" s="91"/>
      <c r="R132" s="90"/>
      <c r="S132" s="90"/>
      <c r="T132" s="90"/>
      <c r="U132" s="90"/>
      <c r="V132" s="90"/>
      <c r="W132" s="90"/>
      <c r="X132" s="90"/>
      <c r="Y132" s="92"/>
      <c r="Z132" s="90"/>
      <c r="AA132" s="3"/>
      <c r="AB132" s="3"/>
      <c r="AC132" s="3"/>
      <c r="AD132" s="3"/>
      <c r="AE132" s="3"/>
      <c r="AF132" s="87"/>
      <c r="AG132" s="1"/>
    </row>
    <row r="133" spans="1:33" x14ac:dyDescent="0.3">
      <c r="A133" s="1"/>
      <c r="B133" s="1"/>
      <c r="C133" s="1"/>
      <c r="D133" s="1"/>
      <c r="E133" s="1"/>
      <c r="F133" s="65"/>
      <c r="G133" s="93"/>
      <c r="H133" s="90"/>
      <c r="I133" s="91"/>
      <c r="J133" s="90"/>
      <c r="K133" s="91"/>
      <c r="L133" s="90"/>
      <c r="M133" s="90"/>
      <c r="N133" s="91"/>
      <c r="O133" s="90"/>
      <c r="P133" s="90"/>
      <c r="Q133" s="91"/>
      <c r="R133" s="90"/>
      <c r="S133" s="90"/>
      <c r="T133" s="90"/>
      <c r="U133" s="90"/>
      <c r="V133" s="90"/>
      <c r="W133" s="90"/>
      <c r="X133" s="90"/>
      <c r="Y133" s="92"/>
      <c r="Z133" s="90"/>
      <c r="AA133" s="3"/>
      <c r="AB133" s="3"/>
      <c r="AC133" s="3"/>
      <c r="AD133" s="3"/>
      <c r="AE133" s="3"/>
      <c r="AF133" s="87"/>
      <c r="AG133" s="1"/>
    </row>
    <row r="134" spans="1:33" x14ac:dyDescent="0.3">
      <c r="A134" s="1"/>
      <c r="B134" s="1"/>
      <c r="C134" s="1"/>
      <c r="D134" s="1"/>
      <c r="E134" s="1"/>
      <c r="F134" s="65"/>
      <c r="G134" s="93"/>
      <c r="H134" s="90"/>
      <c r="I134" s="91"/>
      <c r="J134" s="90"/>
      <c r="K134" s="91"/>
      <c r="L134" s="90"/>
      <c r="M134" s="90"/>
      <c r="N134" s="91"/>
      <c r="O134" s="90"/>
      <c r="P134" s="90"/>
      <c r="Q134" s="91"/>
      <c r="R134" s="90"/>
      <c r="S134" s="90"/>
      <c r="T134" s="90"/>
      <c r="U134" s="90"/>
      <c r="V134" s="90"/>
      <c r="W134" s="90"/>
      <c r="X134" s="90"/>
      <c r="Y134" s="92"/>
      <c r="Z134" s="90"/>
      <c r="AA134" s="3"/>
      <c r="AB134" s="3"/>
      <c r="AC134" s="3"/>
      <c r="AD134" s="3"/>
      <c r="AE134" s="3"/>
      <c r="AF134" s="87"/>
      <c r="AG134" s="1"/>
    </row>
    <row r="135" spans="1:33" x14ac:dyDescent="0.3">
      <c r="A135" s="1"/>
      <c r="B135" s="1"/>
      <c r="C135" s="1"/>
      <c r="D135" s="1"/>
      <c r="E135" s="1"/>
      <c r="F135" s="65"/>
      <c r="G135" s="93"/>
      <c r="H135" s="90"/>
      <c r="I135" s="91"/>
      <c r="J135" s="90"/>
      <c r="K135" s="91"/>
      <c r="L135" s="90"/>
      <c r="M135" s="90"/>
      <c r="N135" s="91"/>
      <c r="O135" s="90"/>
      <c r="P135" s="90"/>
      <c r="Q135" s="91"/>
      <c r="R135" s="90"/>
      <c r="S135" s="90"/>
      <c r="T135" s="90"/>
      <c r="U135" s="90"/>
      <c r="V135" s="90"/>
      <c r="W135" s="90"/>
      <c r="X135" s="90"/>
      <c r="Y135" s="92"/>
      <c r="Z135" s="90"/>
      <c r="AA135" s="3"/>
      <c r="AB135" s="3"/>
      <c r="AC135" s="3"/>
      <c r="AD135" s="3"/>
      <c r="AE135" s="3"/>
      <c r="AF135" s="87"/>
      <c r="AG135" s="1"/>
    </row>
    <row r="136" spans="1:33" x14ac:dyDescent="0.3">
      <c r="A136" s="1"/>
      <c r="B136" s="1"/>
      <c r="C136" s="1"/>
      <c r="D136" s="1"/>
      <c r="E136" s="1"/>
      <c r="F136" s="65"/>
      <c r="G136" s="93"/>
      <c r="H136" s="90"/>
      <c r="I136" s="91"/>
      <c r="J136" s="90"/>
      <c r="K136" s="91"/>
      <c r="L136" s="90"/>
      <c r="M136" s="90"/>
      <c r="N136" s="91"/>
      <c r="O136" s="90"/>
      <c r="P136" s="90"/>
      <c r="Q136" s="91"/>
      <c r="R136" s="90"/>
      <c r="S136" s="90"/>
      <c r="T136" s="90"/>
      <c r="U136" s="90"/>
      <c r="V136" s="90"/>
      <c r="W136" s="90"/>
      <c r="X136" s="90"/>
      <c r="Y136" s="92"/>
      <c r="Z136" s="90"/>
      <c r="AA136" s="3"/>
      <c r="AB136" s="3"/>
      <c r="AC136" s="3"/>
      <c r="AD136" s="3"/>
      <c r="AE136" s="3"/>
      <c r="AF136" s="87"/>
      <c r="AG136" s="1"/>
    </row>
    <row r="137" spans="1:33" x14ac:dyDescent="0.3">
      <c r="A137" s="1"/>
      <c r="B137" s="1"/>
      <c r="C137" s="1"/>
      <c r="D137" s="1"/>
      <c r="E137" s="1"/>
      <c r="F137" s="65"/>
      <c r="G137" s="93"/>
      <c r="H137" s="90"/>
      <c r="I137" s="91"/>
      <c r="J137" s="90"/>
      <c r="K137" s="91"/>
      <c r="L137" s="90"/>
      <c r="M137" s="90"/>
      <c r="N137" s="91"/>
      <c r="O137" s="90"/>
      <c r="P137" s="90"/>
      <c r="Q137" s="91"/>
      <c r="R137" s="90"/>
      <c r="S137" s="90"/>
      <c r="T137" s="90"/>
      <c r="U137" s="90"/>
      <c r="V137" s="90"/>
      <c r="W137" s="90"/>
      <c r="X137" s="90"/>
      <c r="Y137" s="92"/>
      <c r="Z137" s="90"/>
      <c r="AA137" s="3"/>
      <c r="AB137" s="3"/>
      <c r="AC137" s="3"/>
      <c r="AD137" s="3"/>
      <c r="AE137" s="3"/>
      <c r="AF137" s="87"/>
      <c r="AG137" s="1"/>
    </row>
    <row r="138" spans="1:33" x14ac:dyDescent="0.3">
      <c r="A138" s="1"/>
      <c r="B138" s="1"/>
      <c r="C138" s="1"/>
      <c r="D138" s="1"/>
      <c r="E138" s="1"/>
      <c r="F138" s="65"/>
      <c r="G138" s="93"/>
      <c r="H138" s="90"/>
      <c r="I138" s="91"/>
      <c r="J138" s="90"/>
      <c r="K138" s="91"/>
      <c r="L138" s="90"/>
      <c r="M138" s="90"/>
      <c r="N138" s="91"/>
      <c r="O138" s="90"/>
      <c r="P138" s="90"/>
      <c r="Q138" s="91"/>
      <c r="R138" s="90"/>
      <c r="S138" s="90"/>
      <c r="T138" s="90"/>
      <c r="U138" s="90"/>
      <c r="V138" s="90"/>
      <c r="W138" s="90"/>
      <c r="X138" s="90"/>
      <c r="Y138" s="92"/>
      <c r="Z138" s="90"/>
      <c r="AA138" s="3"/>
      <c r="AB138" s="3"/>
      <c r="AC138" s="3"/>
      <c r="AD138" s="3"/>
      <c r="AE138" s="3"/>
      <c r="AF138" s="87"/>
      <c r="AG138" s="1"/>
    </row>
    <row r="139" spans="1:33" x14ac:dyDescent="0.3">
      <c r="A139" s="1"/>
      <c r="B139" s="1"/>
      <c r="C139" s="1"/>
      <c r="D139" s="1"/>
      <c r="E139" s="1"/>
      <c r="F139" s="65"/>
      <c r="G139" s="93"/>
      <c r="H139" s="90"/>
      <c r="I139" s="91"/>
      <c r="J139" s="90"/>
      <c r="K139" s="91"/>
      <c r="L139" s="90"/>
      <c r="M139" s="90"/>
      <c r="N139" s="91"/>
      <c r="O139" s="90"/>
      <c r="P139" s="90"/>
      <c r="Q139" s="91"/>
      <c r="R139" s="90"/>
      <c r="S139" s="90"/>
      <c r="T139" s="90"/>
      <c r="U139" s="90"/>
      <c r="V139" s="90"/>
      <c r="W139" s="90"/>
      <c r="X139" s="90"/>
      <c r="Y139" s="92"/>
      <c r="Z139" s="90"/>
      <c r="AA139" s="3"/>
      <c r="AB139" s="3"/>
      <c r="AC139" s="3"/>
      <c r="AD139" s="3"/>
      <c r="AE139" s="3"/>
      <c r="AF139" s="87"/>
      <c r="AG139" s="1"/>
    </row>
    <row r="140" spans="1:33" x14ac:dyDescent="0.3">
      <c r="A140" s="1"/>
      <c r="B140" s="1"/>
      <c r="C140" s="1"/>
      <c r="D140" s="1"/>
      <c r="E140" s="1"/>
      <c r="F140" s="65"/>
      <c r="G140" s="93"/>
      <c r="H140" s="90"/>
      <c r="I140" s="91"/>
      <c r="J140" s="90"/>
      <c r="K140" s="91"/>
      <c r="L140" s="90"/>
      <c r="M140" s="90"/>
      <c r="N140" s="91"/>
      <c r="O140" s="90"/>
      <c r="P140" s="90"/>
      <c r="Q140" s="91"/>
      <c r="R140" s="90"/>
      <c r="S140" s="90"/>
      <c r="T140" s="90"/>
      <c r="U140" s="90"/>
      <c r="V140" s="90"/>
      <c r="W140" s="90"/>
      <c r="X140" s="90"/>
      <c r="Y140" s="92"/>
      <c r="Z140" s="90"/>
      <c r="AA140" s="3"/>
      <c r="AB140" s="3"/>
      <c r="AC140" s="3"/>
      <c r="AD140" s="3"/>
      <c r="AE140" s="3"/>
      <c r="AF140" s="87"/>
      <c r="AG140" s="1"/>
    </row>
    <row r="141" spans="1:33" x14ac:dyDescent="0.3">
      <c r="A141" s="1"/>
      <c r="B141" s="1"/>
      <c r="C141" s="1"/>
      <c r="D141" s="1"/>
      <c r="E141" s="1"/>
      <c r="F141" s="65"/>
      <c r="G141" s="93"/>
      <c r="H141" s="90"/>
      <c r="I141" s="91"/>
      <c r="J141" s="90"/>
      <c r="K141" s="91"/>
      <c r="L141" s="90"/>
      <c r="M141" s="90"/>
      <c r="N141" s="91"/>
      <c r="O141" s="90"/>
      <c r="P141" s="90"/>
      <c r="Q141" s="91"/>
      <c r="R141" s="90"/>
      <c r="S141" s="90"/>
      <c r="T141" s="90"/>
      <c r="U141" s="90"/>
      <c r="V141" s="90"/>
      <c r="W141" s="90"/>
      <c r="X141" s="90"/>
      <c r="Y141" s="92"/>
      <c r="Z141" s="90"/>
      <c r="AA141" s="3"/>
      <c r="AB141" s="3"/>
      <c r="AC141" s="3"/>
      <c r="AD141" s="3"/>
      <c r="AE141" s="3"/>
      <c r="AF141" s="87"/>
      <c r="AG141" s="1"/>
    </row>
    <row r="142" spans="1:33" x14ac:dyDescent="0.3">
      <c r="A142" s="1"/>
      <c r="B142" s="1"/>
      <c r="C142" s="1"/>
      <c r="D142" s="1"/>
      <c r="E142" s="1"/>
      <c r="F142" s="65"/>
      <c r="G142" s="93"/>
      <c r="H142" s="90"/>
      <c r="I142" s="91"/>
      <c r="J142" s="90"/>
      <c r="K142" s="91"/>
      <c r="L142" s="90"/>
      <c r="M142" s="90"/>
      <c r="N142" s="91"/>
      <c r="O142" s="90"/>
      <c r="P142" s="90"/>
      <c r="Q142" s="91"/>
      <c r="R142" s="90"/>
      <c r="S142" s="90"/>
      <c r="T142" s="90"/>
      <c r="U142" s="90"/>
      <c r="V142" s="90"/>
      <c r="W142" s="90"/>
      <c r="X142" s="90"/>
      <c r="Y142" s="92"/>
      <c r="Z142" s="90"/>
      <c r="AA142" s="3"/>
      <c r="AB142" s="3"/>
      <c r="AC142" s="3"/>
      <c r="AD142" s="3"/>
      <c r="AE142" s="3"/>
      <c r="AF142" s="87"/>
      <c r="AG142" s="1"/>
    </row>
    <row r="143" spans="1:33" x14ac:dyDescent="0.3">
      <c r="A143" s="1"/>
      <c r="B143" s="1"/>
      <c r="C143" s="1"/>
      <c r="D143" s="1"/>
      <c r="E143" s="1"/>
      <c r="F143" s="65"/>
      <c r="G143" s="93"/>
      <c r="H143" s="90"/>
      <c r="I143" s="91"/>
      <c r="J143" s="90"/>
      <c r="K143" s="91"/>
      <c r="L143" s="90"/>
      <c r="M143" s="90"/>
      <c r="N143" s="91"/>
      <c r="O143" s="90"/>
      <c r="P143" s="90"/>
      <c r="Q143" s="91"/>
      <c r="R143" s="90"/>
      <c r="S143" s="90"/>
      <c r="T143" s="90"/>
      <c r="U143" s="90"/>
      <c r="V143" s="90"/>
      <c r="W143" s="90"/>
      <c r="X143" s="90"/>
      <c r="Y143" s="92"/>
      <c r="Z143" s="90"/>
      <c r="AA143" s="3"/>
      <c r="AB143" s="3"/>
      <c r="AC143" s="3"/>
      <c r="AD143" s="3"/>
      <c r="AE143" s="3"/>
      <c r="AF143" s="87"/>
      <c r="AG143" s="1"/>
    </row>
    <row r="144" spans="1:33" x14ac:dyDescent="0.3">
      <c r="A144" s="1"/>
      <c r="B144" s="1"/>
      <c r="C144" s="1"/>
      <c r="D144" s="1"/>
      <c r="E144" s="1"/>
      <c r="F144" s="65"/>
      <c r="G144" s="93"/>
      <c r="H144" s="90"/>
      <c r="I144" s="91"/>
      <c r="J144" s="90"/>
      <c r="K144" s="91"/>
      <c r="L144" s="90"/>
      <c r="M144" s="90"/>
      <c r="N144" s="91"/>
      <c r="O144" s="90"/>
      <c r="P144" s="90"/>
      <c r="Q144" s="91"/>
      <c r="R144" s="90"/>
      <c r="S144" s="90"/>
      <c r="T144" s="90"/>
      <c r="U144" s="90"/>
      <c r="V144" s="90"/>
      <c r="W144" s="90"/>
      <c r="X144" s="90"/>
      <c r="Y144" s="92"/>
      <c r="Z144" s="90"/>
      <c r="AA144" s="3"/>
      <c r="AB144" s="3"/>
      <c r="AC144" s="3"/>
      <c r="AD144" s="3"/>
      <c r="AE144" s="3"/>
      <c r="AF144" s="87"/>
      <c r="AG144" s="1"/>
    </row>
    <row r="145" spans="1:33" x14ac:dyDescent="0.3">
      <c r="A145" s="1"/>
      <c r="B145" s="1"/>
      <c r="C145" s="1"/>
      <c r="D145" s="1"/>
      <c r="E145" s="1"/>
      <c r="F145" s="65"/>
      <c r="G145" s="93"/>
      <c r="H145" s="90"/>
      <c r="I145" s="91"/>
      <c r="J145" s="90"/>
      <c r="K145" s="91"/>
      <c r="L145" s="90"/>
      <c r="M145" s="90"/>
      <c r="N145" s="91"/>
      <c r="O145" s="90"/>
      <c r="P145" s="90"/>
      <c r="Q145" s="91"/>
      <c r="R145" s="90"/>
      <c r="S145" s="90"/>
      <c r="T145" s="90"/>
      <c r="U145" s="90"/>
      <c r="V145" s="90"/>
      <c r="W145" s="90"/>
      <c r="X145" s="90"/>
      <c r="Y145" s="92"/>
      <c r="Z145" s="90"/>
      <c r="AA145" s="3"/>
      <c r="AB145" s="3"/>
      <c r="AC145" s="3"/>
      <c r="AD145" s="3"/>
      <c r="AE145" s="3"/>
      <c r="AF145" s="87"/>
      <c r="AG145" s="1"/>
    </row>
    <row r="146" spans="1:33" x14ac:dyDescent="0.3">
      <c r="A146" s="1"/>
      <c r="B146" s="1"/>
      <c r="C146" s="1"/>
      <c r="D146" s="1"/>
      <c r="E146" s="1"/>
      <c r="F146" s="65"/>
      <c r="G146" s="93"/>
      <c r="H146" s="90"/>
      <c r="I146" s="91"/>
      <c r="J146" s="90"/>
      <c r="K146" s="91"/>
      <c r="L146" s="90"/>
      <c r="M146" s="90"/>
      <c r="N146" s="91"/>
      <c r="O146" s="90"/>
      <c r="P146" s="90"/>
      <c r="Q146" s="91"/>
      <c r="R146" s="90"/>
      <c r="S146" s="90"/>
      <c r="T146" s="90"/>
      <c r="U146" s="90"/>
      <c r="V146" s="90"/>
      <c r="W146" s="90"/>
      <c r="X146" s="90"/>
      <c r="Y146" s="92"/>
      <c r="Z146" s="90"/>
      <c r="AA146" s="3"/>
      <c r="AB146" s="3"/>
      <c r="AC146" s="3"/>
      <c r="AD146" s="3"/>
      <c r="AE146" s="3"/>
      <c r="AF146" s="87"/>
      <c r="AG146" s="1"/>
    </row>
  </sheetData>
  <sheetProtection sheet="1" objects="1" scenarios="1"/>
  <mergeCells count="97">
    <mergeCell ref="A1:AF1"/>
    <mergeCell ref="A2:AF2"/>
    <mergeCell ref="A3:O3"/>
    <mergeCell ref="A4:AF4"/>
    <mergeCell ref="A5:A6"/>
    <mergeCell ref="F5:G6"/>
    <mergeCell ref="H5:H6"/>
    <mergeCell ref="J5:J6"/>
    <mergeCell ref="K5:L5"/>
    <mergeCell ref="M5:M6"/>
    <mergeCell ref="AF5:AF6"/>
    <mergeCell ref="N5:O5"/>
    <mergeCell ref="P5:P6"/>
    <mergeCell ref="Q5:R5"/>
    <mergeCell ref="S5:S6"/>
    <mergeCell ref="T5:U5"/>
    <mergeCell ref="AC5:AE5"/>
    <mergeCell ref="A7:A14"/>
    <mergeCell ref="F7:F8"/>
    <mergeCell ref="AF7:AF14"/>
    <mergeCell ref="F9:F10"/>
    <mergeCell ref="F11:F12"/>
    <mergeCell ref="F13:F14"/>
    <mergeCell ref="V5:V6"/>
    <mergeCell ref="W5:X5"/>
    <mergeCell ref="Y5:Y6"/>
    <mergeCell ref="Z5:AA5"/>
    <mergeCell ref="AB5:AB6"/>
    <mergeCell ref="A15:O15"/>
    <mergeCell ref="A16:A19"/>
    <mergeCell ref="F16:F17"/>
    <mergeCell ref="F18:F19"/>
    <mergeCell ref="A20:A35"/>
    <mergeCell ref="F20:F21"/>
    <mergeCell ref="F22:F23"/>
    <mergeCell ref="F24:F25"/>
    <mergeCell ref="F26:F27"/>
    <mergeCell ref="F28:F29"/>
    <mergeCell ref="F30:F31"/>
    <mergeCell ref="F32:F33"/>
    <mergeCell ref="F34:F35"/>
    <mergeCell ref="A36:A39"/>
    <mergeCell ref="F36:F37"/>
    <mergeCell ref="F38:F39"/>
    <mergeCell ref="A58:A61"/>
    <mergeCell ref="F58:F59"/>
    <mergeCell ref="F60:F61"/>
    <mergeCell ref="A40:A47"/>
    <mergeCell ref="F40:F41"/>
    <mergeCell ref="F42:F43"/>
    <mergeCell ref="F44:F45"/>
    <mergeCell ref="F46:F47"/>
    <mergeCell ref="A48:A51"/>
    <mergeCell ref="F48:F49"/>
    <mergeCell ref="F50:F51"/>
    <mergeCell ref="A52:A53"/>
    <mergeCell ref="F52:F53"/>
    <mergeCell ref="A54:A57"/>
    <mergeCell ref="F54:F55"/>
    <mergeCell ref="F56:F57"/>
    <mergeCell ref="A62:A71"/>
    <mergeCell ref="F62:F63"/>
    <mergeCell ref="F64:F65"/>
    <mergeCell ref="F66:F67"/>
    <mergeCell ref="F68:F69"/>
    <mergeCell ref="F70:F71"/>
    <mergeCell ref="A72:A73"/>
    <mergeCell ref="F72:F73"/>
    <mergeCell ref="A74:A75"/>
    <mergeCell ref="F74:F75"/>
    <mergeCell ref="A76:A79"/>
    <mergeCell ref="F76:F77"/>
    <mergeCell ref="F78:F79"/>
    <mergeCell ref="A80:A85"/>
    <mergeCell ref="F80:F81"/>
    <mergeCell ref="F82:F83"/>
    <mergeCell ref="F84:F85"/>
    <mergeCell ref="A86:A89"/>
    <mergeCell ref="F86:F87"/>
    <mergeCell ref="F88:F89"/>
    <mergeCell ref="A90:O90"/>
    <mergeCell ref="A91:A98"/>
    <mergeCell ref="F91:F92"/>
    <mergeCell ref="F93:F94"/>
    <mergeCell ref="F95:F96"/>
    <mergeCell ref="F97:F98"/>
    <mergeCell ref="A99:O99"/>
    <mergeCell ref="A100:A105"/>
    <mergeCell ref="F100:F101"/>
    <mergeCell ref="F102:F103"/>
    <mergeCell ref="F104:F105"/>
    <mergeCell ref="H104:I105"/>
    <mergeCell ref="A106:AF106"/>
    <mergeCell ref="A107:AF107"/>
    <mergeCell ref="A109:O109"/>
    <mergeCell ref="A110:O110"/>
    <mergeCell ref="A111:G111"/>
  </mergeCells>
  <printOptions horizontalCentered="1"/>
  <pageMargins left="0.25" right="0.25" top="0.5" bottom="0.57999999999999996" header="0.3" footer="0.3"/>
  <pageSetup scale="32" fitToHeight="0" orientation="portrait" r:id="rId1"/>
  <rowBreaks count="1" manualBreakCount="1">
    <brk id="6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3458603d-c0ca-483d-bcbb-a46db20b023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8462CF8454144CAA84F2202A12DEDA" ma:contentTypeVersion="6" ma:contentTypeDescription="Create a new document." ma:contentTypeScope="" ma:versionID="aefca86c3c5ff2e6a34738f697143e4d">
  <xsd:schema xmlns:xsd="http://www.w3.org/2001/XMLSchema" xmlns:xs="http://www.w3.org/2001/XMLSchema" xmlns:p="http://schemas.microsoft.com/office/2006/metadata/properties" xmlns:ns2="3458603d-c0ca-483d-bcbb-a46db20b023a" xmlns:ns3="ab06a5aa-8e31-4bdb-9b13-38c58a92ec8a" targetNamespace="http://schemas.microsoft.com/office/2006/metadata/properties" ma:root="true" ma:fieldsID="79264679b9399b65045b391669f31ac1" ns2:_="" ns3:_="">
    <xsd:import namespace="3458603d-c0ca-483d-bcbb-a46db20b023a"/>
    <xsd:import namespace="ab06a5aa-8e31-4bdb-9b13-38c58a92ec8a"/>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58603d-c0ca-483d-bcbb-a46db20b023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f8fc1c2-15f6-4ac9-b0b8-e178b82c89c6}" ma:internalName="TaxCatchAll" ma:showField="CatchAllData" ma:web="cbe1e94d-575c-40b7-87c9-e57a80e073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BA921F-2961-4368-A3E0-90A0EA1DBA02}">
  <ds:schemaRefs>
    <ds:schemaRef ds:uri="http://schemas.microsoft.com/office/2006/metadata/properties"/>
    <ds:schemaRef ds:uri="http://schemas.microsoft.com/office/infopath/2007/PartnerControls"/>
    <ds:schemaRef ds:uri="ab06a5aa-8e31-4bdb-9b13-38c58a92ec8a"/>
    <ds:schemaRef ds:uri="3458603d-c0ca-483d-bcbb-a46db20b023a"/>
  </ds:schemaRefs>
</ds:datastoreItem>
</file>

<file path=customXml/itemProps2.xml><?xml version="1.0" encoding="utf-8"?>
<ds:datastoreItem xmlns:ds="http://schemas.openxmlformats.org/officeDocument/2006/customXml" ds:itemID="{16F6D1E4-D593-4719-9583-64F0095C9D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58603d-c0ca-483d-bcbb-a46db20b023a"/>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C791E6-2EE1-40CC-AEE9-6E7DC5296717}">
  <ds:schemaRefs>
    <ds:schemaRef ds:uri="http://schemas.microsoft.com/sharepoint/v3/contenttype/forms"/>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Sheet2</vt:lpstr>
      <vt:lpstr>Tuition Recommendation Summary</vt:lpstr>
      <vt:lpstr>EnrollmentRecommendationSummary</vt:lpstr>
      <vt:lpstr>Update</vt:lpstr>
      <vt:lpstr>Enrollment Recommendation Summa</vt:lpstr>
      <vt:lpstr>'Enrollment Recommendation Summa'!Print_Titles</vt:lpstr>
      <vt:lpstr>'Tuition Recommendation Summary'!Print_Titles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Hatchett</dc:creator>
  <cp:keywords/>
  <dc:description/>
  <cp:lastModifiedBy>Elise Glassman</cp:lastModifiedBy>
  <cp:revision/>
  <dcterms:created xsi:type="dcterms:W3CDTF">2023-10-05T16:30:50Z</dcterms:created>
  <dcterms:modified xsi:type="dcterms:W3CDTF">2025-12-05T21:00:18Z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0x010100B68462CF8454144CAA84F2202A12DEDA</vt:lpwstr>
  </property>
  <property fmtid="{D5CDD505-2E9C-101B-9397-08002B2CF9AE}" pid="3" name="MediaServiceImageTags">
    <vt:lpwstr/>
  </property>
</Properties>
</file>