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clark14.000\Desktop\"/>
    </mc:Choice>
  </mc:AlternateContent>
  <bookViews>
    <workbookView xWindow="1035" yWindow="360" windowWidth="21840" windowHeight="11895"/>
  </bookViews>
  <sheets>
    <sheet name="WTR2014Report" sheetId="2" r:id="rId1"/>
    <sheet name="NFCS_62XXXX" sheetId="1" r:id="rId2"/>
  </sheets>
  <definedNames>
    <definedName name="_xlnm.Print_Area" localSheetId="0">WTR2014Report!$A$3:$G$26</definedName>
  </definedNames>
  <calcPr calcId="152511"/>
</workbook>
</file>

<file path=xl/calcChain.xml><?xml version="1.0" encoding="utf-8"?>
<calcChain xmlns="http://schemas.openxmlformats.org/spreadsheetml/2006/main">
  <c r="E7" i="1" l="1"/>
  <c r="E6" i="1"/>
  <c r="E5" i="1"/>
  <c r="E4" i="1"/>
  <c r="E3" i="1"/>
  <c r="E2" i="1"/>
  <c r="C3" i="2" l="1"/>
  <c r="F3" i="2"/>
  <c r="B7" i="1" l="1"/>
  <c r="B6" i="1"/>
  <c r="B5" i="1"/>
  <c r="B4" i="1"/>
  <c r="B2" i="1"/>
  <c r="B3" i="2" s="1"/>
  <c r="B3" i="1"/>
  <c r="W2" i="1"/>
  <c r="Y7" i="1"/>
  <c r="Z7" i="1" s="1"/>
  <c r="Y6" i="1"/>
  <c r="Z6" i="1" s="1"/>
  <c r="Y5" i="1"/>
  <c r="Z5" i="1" s="1"/>
  <c r="W4" i="1"/>
  <c r="Y4" i="1" s="1"/>
  <c r="Z4" i="1" s="1"/>
  <c r="W3" i="1"/>
  <c r="Y3" i="1" s="1"/>
  <c r="Z3" i="1" s="1"/>
  <c r="G2" i="1"/>
  <c r="G3" i="1"/>
  <c r="G4" i="1"/>
  <c r="G5" i="1"/>
  <c r="G6" i="1"/>
  <c r="G7" i="1"/>
  <c r="Y2" i="1" l="1"/>
  <c r="Z2" i="1" s="1"/>
  <c r="Z9" i="1" l="1"/>
  <c r="F9" i="2" s="1"/>
  <c r="F17" i="2" s="1"/>
  <c r="F20" i="2" s="1"/>
</calcChain>
</file>

<file path=xl/sharedStrings.xml><?xml version="1.0" encoding="utf-8"?>
<sst xmlns="http://schemas.openxmlformats.org/spreadsheetml/2006/main" count="105" uniqueCount="68">
  <si>
    <t>Batch Label</t>
  </si>
  <si>
    <t>Benefitting Budget Number</t>
  </si>
  <si>
    <t>Benefitting Budget Name</t>
  </si>
  <si>
    <t>Benefitting Budget PI Name</t>
  </si>
  <si>
    <t>Contributing Budget Number</t>
  </si>
  <si>
    <t>Contributing Budget Name</t>
  </si>
  <si>
    <t>Account Code</t>
  </si>
  <si>
    <t>Description</t>
  </si>
  <si>
    <t>Transaction Date</t>
  </si>
  <si>
    <t>Amount</t>
  </si>
  <si>
    <t>Overall Avail For Cost Share</t>
  </si>
  <si>
    <t>Cost Share Amount</t>
  </si>
  <si>
    <t>Last Tagged by</t>
  </si>
  <si>
    <t>Ref1</t>
  </si>
  <si>
    <t>Ref2</t>
  </si>
  <si>
    <t>Ref3</t>
  </si>
  <si>
    <t>Ref4</t>
  </si>
  <si>
    <t>FTE</t>
  </si>
  <si>
    <t>Task</t>
  </si>
  <si>
    <t>Option</t>
  </si>
  <si>
    <t>Project</t>
  </si>
  <si>
    <t>Benefit Rate</t>
  </si>
  <si>
    <t>Benefit Amount = (Cost Share Amount*Benefit Rate)</t>
  </si>
  <si>
    <t>F&amp;A Rate</t>
  </si>
  <si>
    <t>F&amp;A Amount = ((Cost Share Amount+Benefit Amount)*F&amp;A Rate)</t>
  </si>
  <si>
    <t>Total = (Cost Share Amount+Benefit Amount+F&amp;A Amount)</t>
  </si>
  <si>
    <t>WTR2014</t>
  </si>
  <si>
    <t>tfr</t>
  </si>
  <si>
    <t xml:space="preserve">GSA       </t>
  </si>
  <si>
    <t xml:space="preserve">           </t>
  </si>
  <si>
    <t>CODEME</t>
  </si>
  <si>
    <t xml:space="preserve">REG       </t>
  </si>
  <si>
    <t xml:space="preserve">PC:AT&amp;T*BILL PAYMENT  </t>
  </si>
  <si>
    <t>PR0091280</t>
  </si>
  <si>
    <t xml:space="preserve">PC:WEPAN              </t>
  </si>
  <si>
    <t>PR0090320</t>
  </si>
  <si>
    <t xml:space="preserve">PC:MOUNTAIN MIST      </t>
  </si>
  <si>
    <t>PR0091620</t>
  </si>
  <si>
    <t>Principal Investigator Name:</t>
  </si>
  <si>
    <t>Signature Date:</t>
  </si>
  <si>
    <t>Principal Investigator Signature:</t>
  </si>
  <si>
    <t xml:space="preserve">As the principal investigator of this project, I have reviewed and confirm that the attached cost sharing documentation is accurate and meets the sponsor's cost sharing requirements. Additionally: 
• All of the expenditures being claimed as cost sharing directly supported by the benefiting budget and would have been allowable and allocable expenditures had they been charged directly to the benefiting budget. 
• If administrative costs have been included, the benefiting budget has exceptional and unlike circumstances or prior sponsor approval has been obtained. 
• No federal funds have been used to meet this cost sharing commitment and the goods and services included in this cost sharing statement have not been used as cost sharing on any other award. 
• Documentation in support of the UW expenditures will remain on file within the department per the retention requirements. 
• Third party contribution letters being reported as cost share contributions are attached.
• Tuition Waivers from the Student Database being reported as cost share contributions are attached.
</t>
  </si>
  <si>
    <r>
      <t xml:space="preserve">Remaining Cost Share Commitment
</t>
    </r>
    <r>
      <rPr>
        <sz val="8"/>
        <color theme="1"/>
        <rFont val="Calibri"/>
        <family val="2"/>
        <scheme val="minor"/>
      </rPr>
      <t>Subtract Total Actual Cost Share Contribution Total after this reporting period batch from Total Cost Share Commitment for this Budget Period, should match the Unmet Cost Share Report.</t>
    </r>
    <r>
      <rPr>
        <sz val="11"/>
        <color theme="1"/>
        <rFont val="Calibri"/>
        <family val="2"/>
        <scheme val="minor"/>
      </rPr>
      <t xml:space="preserve">
</t>
    </r>
  </si>
  <si>
    <t>Actual Cost Share Contribution Total after this reporting period batch:</t>
  </si>
  <si>
    <t>=</t>
  </si>
  <si>
    <r>
      <t xml:space="preserve">Previously Reported Cost Share Actual Total for this Budget Period  
</t>
    </r>
    <r>
      <rPr>
        <sz val="8"/>
        <color theme="1"/>
        <rFont val="Calibri"/>
        <family val="2"/>
        <scheme val="minor"/>
      </rPr>
      <t>From eFECS Cost Share System: https://ucs.admin.washington.edu/efecs</t>
    </r>
    <r>
      <rPr>
        <sz val="11"/>
        <color theme="1"/>
        <rFont val="Calibri"/>
        <family val="2"/>
        <scheme val="minor"/>
      </rPr>
      <t xml:space="preserve">
</t>
    </r>
  </si>
  <si>
    <t>+</t>
  </si>
  <si>
    <r>
      <t xml:space="preserve">Total amount of Tuition Waivers being used to support this award for this reporting period batch </t>
    </r>
    <r>
      <rPr>
        <sz val="8"/>
        <color theme="1"/>
        <rFont val="Calibri"/>
        <family val="2"/>
        <scheme val="minor"/>
      </rPr>
      <t>Ensure copies of the tuition waivers from the Student Database (SDB) are attached.</t>
    </r>
    <r>
      <rPr>
        <sz val="11"/>
        <color theme="1"/>
        <rFont val="Calibri"/>
        <family val="2"/>
        <scheme val="minor"/>
      </rPr>
      <t xml:space="preserve">
</t>
    </r>
  </si>
  <si>
    <r>
      <t xml:space="preserve">3rd Party Cost Share Contributions  for this reporting period batch:
</t>
    </r>
    <r>
      <rPr>
        <sz val="8"/>
        <color theme="1"/>
        <rFont val="Calibri"/>
        <family val="2"/>
        <scheme val="minor"/>
      </rPr>
      <t>Learn more about 3rd party cost share reporting here: http://f2.washington.edu/fm/gca/spending-invoicing/cost-share-information/third-party-cost-share-contributions-and-supporting-docume</t>
    </r>
    <r>
      <rPr>
        <sz val="11"/>
        <color theme="1"/>
        <rFont val="Calibri"/>
        <family val="2"/>
        <scheme val="minor"/>
      </rPr>
      <t xml:space="preserve">
</t>
    </r>
  </si>
  <si>
    <r>
      <t xml:space="preserve">Total UW Non-FEC Cost Share Contributions </t>
    </r>
    <r>
      <rPr>
        <b/>
        <sz val="11"/>
        <color theme="1"/>
        <rFont val="Calibri"/>
        <family val="2"/>
        <scheme val="minor"/>
      </rPr>
      <t>including</t>
    </r>
    <r>
      <rPr>
        <sz val="11"/>
        <color theme="1"/>
        <rFont val="Calibri"/>
        <family val="2"/>
        <scheme val="minor"/>
      </rPr>
      <t xml:space="preserve"> all applicable benefits and F&amp;A for this reporting period batch:</t>
    </r>
  </si>
  <si>
    <r>
      <t xml:space="preserve"> Total Cost Share Commitment for this Budget Period  </t>
    </r>
    <r>
      <rPr>
        <sz val="8"/>
        <color theme="1"/>
        <rFont val="Calibri"/>
        <family val="2"/>
        <scheme val="minor"/>
      </rPr>
      <t>From eFECS Cost Share System: https://ucs.admin.washington.edu/efecs</t>
    </r>
  </si>
  <si>
    <t>Date Prepared:</t>
  </si>
  <si>
    <t>Demo gcahelp@uw.edu</t>
  </si>
  <si>
    <t>Prepared By (Name &amp; email):</t>
  </si>
  <si>
    <t>Reporting Period Batch Label:</t>
  </si>
  <si>
    <t xml:space="preserve">Benefitting Budget # &amp; Name: </t>
  </si>
  <si>
    <t>Total</t>
  </si>
  <si>
    <t>ED SUPPORT</t>
  </si>
  <si>
    <t>PI JON</t>
  </si>
  <si>
    <t xml:space="preserve">SMITH  EMILY        </t>
  </si>
  <si>
    <t xml:space="preserve">JONSE  DEGEN  </t>
  </si>
  <si>
    <t xml:space="preserve">BARTLEBY  MARY T.      </t>
  </si>
  <si>
    <t>OFFICE</t>
  </si>
  <si>
    <t>857XXXXXX</t>
  </si>
  <si>
    <t xml:space="preserve">D3263XX </t>
  </si>
  <si>
    <t xml:space="preserve">D3163XX </t>
  </si>
  <si>
    <t>D31636XX</t>
  </si>
  <si>
    <t xml:space="preserve">Departments should submit completed and signed reports to GCA via GrantTracker.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</si>
</sst>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8"/>
      <color theme="1"/>
      <name val="Calibri"/>
      <family val="2"/>
      <scheme val="minor"/>
    </font>
    <font>
      <sz val="14"/>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
    <xf numFmtId="0" fontId="0" fillId="0" borderId="0" xfId="0"/>
    <xf numFmtId="14" fontId="0" fillId="0" borderId="0" xfId="0" applyNumberFormat="1"/>
    <xf numFmtId="0" fontId="0" fillId="0" borderId="0" xfId="0" applyBorder="1"/>
    <xf numFmtId="0" fontId="16" fillId="0" borderId="0" xfId="0" applyFont="1" applyBorder="1"/>
    <xf numFmtId="0" fontId="18" fillId="0" borderId="0" xfId="0" applyFont="1" applyBorder="1" applyAlignment="1">
      <alignment horizontal="left" vertical="top" wrapText="1"/>
    </xf>
    <xf numFmtId="0" fontId="0" fillId="0" borderId="0" xfId="0" applyBorder="1" applyAlignment="1">
      <alignment horizontal="left" vertical="top" wrapText="1"/>
    </xf>
    <xf numFmtId="2" fontId="0" fillId="0" borderId="0" xfId="0" applyNumberFormat="1"/>
    <xf numFmtId="14" fontId="0" fillId="0" borderId="11" xfId="0" applyNumberFormat="1" applyBorder="1"/>
    <xf numFmtId="0" fontId="16" fillId="0" borderId="0" xfId="0" applyFont="1" applyAlignment="1">
      <alignment wrapText="1"/>
    </xf>
    <xf numFmtId="0" fontId="0" fillId="0" borderId="11" xfId="0" applyBorder="1"/>
    <xf numFmtId="0" fontId="16" fillId="0" borderId="0" xfId="0" applyFont="1"/>
    <xf numFmtId="0" fontId="16" fillId="0" borderId="0" xfId="0" applyFont="1" applyAlignment="1">
      <alignment vertical="top"/>
    </xf>
    <xf numFmtId="0" fontId="16" fillId="0" borderId="0" xfId="0" applyFont="1" applyAlignment="1">
      <alignment vertical="center"/>
    </xf>
    <xf numFmtId="0" fontId="0" fillId="0" borderId="0" xfId="0" applyAlignment="1">
      <alignment wrapText="1"/>
    </xf>
    <xf numFmtId="0" fontId="0" fillId="0" borderId="0" xfId="0" applyBorder="1" applyAlignment="1">
      <alignment horizontal="left" vertical="top" wrapText="1"/>
    </xf>
    <xf numFmtId="0" fontId="18" fillId="0" borderId="0" xfId="0" applyFont="1" applyBorder="1" applyAlignment="1">
      <alignment horizontal="left" vertical="top" wrapText="1"/>
    </xf>
    <xf numFmtId="164" fontId="0" fillId="0" borderId="10" xfId="0" applyNumberFormat="1" applyBorder="1"/>
    <xf numFmtId="164" fontId="0" fillId="0" borderId="0" xfId="0" applyNumberFormat="1" applyBorder="1"/>
    <xf numFmtId="164" fontId="20" fillId="0" borderId="0" xfId="0" applyNumberFormat="1" applyFont="1" applyBorder="1" applyAlignment="1">
      <alignment horizontal="center"/>
    </xf>
    <xf numFmtId="0" fontId="0" fillId="0" borderId="0" xfId="0" applyBorder="1" applyAlignment="1">
      <alignment horizontal="left" vertical="top" wrapText="1"/>
    </xf>
    <xf numFmtId="0" fontId="18" fillId="0" borderId="0" xfId="0" applyFont="1" applyBorder="1" applyAlignment="1">
      <alignment horizontal="left" vertical="top" wrapText="1"/>
    </xf>
    <xf numFmtId="0" fontId="16" fillId="0" borderId="0" xfId="0" applyFont="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8"/>
  <sheetViews>
    <sheetView tabSelected="1" zoomScaleNormal="100" workbookViewId="0">
      <selection activeCell="I23" sqref="I23"/>
    </sheetView>
  </sheetViews>
  <sheetFormatPr defaultRowHeight="15" x14ac:dyDescent="0.25"/>
  <cols>
    <col min="1" max="1" width="29.140625" customWidth="1"/>
    <col min="2" max="2" width="13.28515625" customWidth="1"/>
    <col min="3" max="3" width="17.7109375" customWidth="1"/>
    <col min="4" max="4" width="9.7109375" customWidth="1"/>
    <col min="5" max="5" width="17.5703125" customWidth="1"/>
    <col min="6" max="6" width="15.140625" customWidth="1"/>
    <col min="7" max="7" width="3.85546875" customWidth="1"/>
  </cols>
  <sheetData>
    <row r="3" spans="1:6" x14ac:dyDescent="0.25">
      <c r="A3" s="12" t="s">
        <v>55</v>
      </c>
      <c r="B3" s="9" t="str">
        <f>+NFCS_62XXXX!B2</f>
        <v>62-XXXX</v>
      </c>
      <c r="C3" s="9" t="str">
        <f>+NFCS_62XXXX!C2</f>
        <v>ED SUPPORT</v>
      </c>
      <c r="D3" s="21" t="s">
        <v>54</v>
      </c>
      <c r="E3" s="21"/>
      <c r="F3" s="9" t="str">
        <f>+NFCS_62XXXX!A7</f>
        <v>WTR2014</v>
      </c>
    </row>
    <row r="4" spans="1:6" x14ac:dyDescent="0.25">
      <c r="A4" s="11"/>
      <c r="B4" s="2"/>
      <c r="C4" s="2"/>
      <c r="D4" s="2"/>
      <c r="E4" s="8"/>
      <c r="F4" s="2"/>
    </row>
    <row r="5" spans="1:6" x14ac:dyDescent="0.25">
      <c r="A5" s="10" t="s">
        <v>53</v>
      </c>
      <c r="B5" s="9" t="s">
        <v>52</v>
      </c>
      <c r="C5" s="9"/>
      <c r="D5" s="2"/>
      <c r="E5" s="8" t="s">
        <v>51</v>
      </c>
      <c r="F5" s="7">
        <v>41663</v>
      </c>
    </row>
    <row r="6" spans="1:6" ht="15.75" thickBot="1" x14ac:dyDescent="0.3">
      <c r="F6" s="6"/>
    </row>
    <row r="7" spans="1:6" ht="31.5" customHeight="1" thickBot="1" x14ac:dyDescent="0.3">
      <c r="A7" s="19" t="s">
        <v>50</v>
      </c>
      <c r="B7" s="19"/>
      <c r="C7" s="19"/>
      <c r="D7" s="19"/>
      <c r="F7" s="16">
        <v>29301</v>
      </c>
    </row>
    <row r="8" spans="1:6" ht="15.75" thickBot="1" x14ac:dyDescent="0.3">
      <c r="A8" s="2"/>
      <c r="B8" s="2"/>
      <c r="C8" s="2"/>
      <c r="F8" s="17"/>
    </row>
    <row r="9" spans="1:6" ht="36.75" customHeight="1" thickBot="1" x14ac:dyDescent="0.3">
      <c r="A9" s="19" t="s">
        <v>49</v>
      </c>
      <c r="B9" s="19"/>
      <c r="C9" s="19"/>
      <c r="D9" s="19"/>
      <c r="F9" s="16">
        <f>+NFCS_62XXXX!Z9</f>
        <v>8063.5434899999991</v>
      </c>
    </row>
    <row r="10" spans="1:6" ht="19.5" thickBot="1" x14ac:dyDescent="0.35">
      <c r="A10" s="2"/>
      <c r="B10" s="2"/>
      <c r="C10" s="2"/>
      <c r="F10" s="18" t="s">
        <v>46</v>
      </c>
    </row>
    <row r="11" spans="1:6" ht="43.5" customHeight="1" thickBot="1" x14ac:dyDescent="0.3">
      <c r="A11" s="19" t="s">
        <v>48</v>
      </c>
      <c r="B11" s="19"/>
      <c r="C11" s="19"/>
      <c r="D11" s="19"/>
      <c r="F11" s="16">
        <v>0</v>
      </c>
    </row>
    <row r="12" spans="1:6" ht="19.5" thickBot="1" x14ac:dyDescent="0.35">
      <c r="A12" s="2"/>
      <c r="B12" s="2"/>
      <c r="C12" s="2"/>
      <c r="F12" s="18" t="s">
        <v>46</v>
      </c>
    </row>
    <row r="13" spans="1:6" ht="47.25" customHeight="1" thickBot="1" x14ac:dyDescent="0.3">
      <c r="A13" s="19" t="s">
        <v>47</v>
      </c>
      <c r="B13" s="19"/>
      <c r="C13" s="19"/>
      <c r="D13" s="19"/>
      <c r="F13" s="16">
        <v>0</v>
      </c>
    </row>
    <row r="14" spans="1:6" ht="36" customHeight="1" thickBot="1" x14ac:dyDescent="0.35">
      <c r="A14" s="2"/>
      <c r="B14" s="2"/>
      <c r="C14" s="2"/>
      <c r="F14" s="18" t="s">
        <v>46</v>
      </c>
    </row>
    <row r="15" spans="1:6" ht="36" customHeight="1" thickBot="1" x14ac:dyDescent="0.3">
      <c r="A15" s="19" t="s">
        <v>45</v>
      </c>
      <c r="B15" s="19"/>
      <c r="C15" s="19"/>
      <c r="D15" s="19"/>
      <c r="F15" s="16">
        <v>0</v>
      </c>
    </row>
    <row r="16" spans="1:6" ht="19.5" thickBot="1" x14ac:dyDescent="0.35">
      <c r="A16" s="2"/>
      <c r="B16" s="2"/>
      <c r="C16" s="2"/>
      <c r="F16" s="18" t="s">
        <v>44</v>
      </c>
    </row>
    <row r="17" spans="1:9" ht="21.75" customHeight="1" thickBot="1" x14ac:dyDescent="0.3">
      <c r="A17" s="19" t="s">
        <v>43</v>
      </c>
      <c r="B17" s="19"/>
      <c r="C17" s="19"/>
      <c r="D17" s="19"/>
      <c r="F17" s="16">
        <f>+F9+F11+F13+F15</f>
        <v>8063.5434899999991</v>
      </c>
    </row>
    <row r="18" spans="1:9" ht="21.75" customHeight="1" x14ac:dyDescent="0.25">
      <c r="A18" s="5"/>
      <c r="B18" s="5"/>
      <c r="C18" s="14"/>
      <c r="D18" s="5"/>
      <c r="F18" s="17"/>
    </row>
    <row r="19" spans="1:9" ht="15.75" thickBot="1" x14ac:dyDescent="0.3">
      <c r="A19" s="2"/>
      <c r="B19" s="2"/>
      <c r="C19" s="2"/>
      <c r="F19" s="17"/>
    </row>
    <row r="20" spans="1:9" ht="47.25" customHeight="1" thickBot="1" x14ac:dyDescent="0.3">
      <c r="A20" s="19" t="s">
        <v>42</v>
      </c>
      <c r="B20" s="19"/>
      <c r="C20" s="19"/>
      <c r="D20" s="19"/>
      <c r="F20" s="16">
        <f>+F7-F17</f>
        <v>21237.45651</v>
      </c>
      <c r="I20" s="6"/>
    </row>
    <row r="21" spans="1:9" ht="47.25" customHeight="1" x14ac:dyDescent="0.25">
      <c r="A21" s="5"/>
      <c r="B21" s="5"/>
      <c r="C21" s="14"/>
      <c r="D21" s="5"/>
      <c r="F21" s="2"/>
    </row>
    <row r="22" spans="1:9" ht="21.75" customHeight="1" x14ac:dyDescent="0.25">
      <c r="A22" s="5"/>
      <c r="B22" s="5"/>
      <c r="C22" s="14"/>
      <c r="D22" s="5"/>
      <c r="E22" s="2"/>
    </row>
    <row r="23" spans="1:9" ht="154.5" customHeight="1" x14ac:dyDescent="0.25">
      <c r="A23" s="20" t="s">
        <v>41</v>
      </c>
      <c r="B23" s="20"/>
      <c r="C23" s="20"/>
      <c r="D23" s="20"/>
      <c r="E23" s="20"/>
      <c r="F23" s="20"/>
      <c r="G23" s="20"/>
    </row>
    <row r="24" spans="1:9" ht="30.75" customHeight="1" x14ac:dyDescent="0.25">
      <c r="A24" s="4"/>
      <c r="B24" s="4"/>
      <c r="C24" s="15"/>
      <c r="D24" s="4"/>
      <c r="E24" s="4"/>
      <c r="F24" s="4"/>
      <c r="G24" s="4"/>
    </row>
    <row r="25" spans="1:9" x14ac:dyDescent="0.25">
      <c r="A25" s="3" t="s">
        <v>40</v>
      </c>
      <c r="B25" s="2"/>
      <c r="C25" s="2"/>
      <c r="D25" s="2"/>
      <c r="E25" s="3" t="s">
        <v>39</v>
      </c>
      <c r="F25" s="2"/>
      <c r="G25" s="2"/>
    </row>
    <row r="26" spans="1:9" ht="21.75" customHeight="1" x14ac:dyDescent="0.25">
      <c r="A26" s="3" t="s">
        <v>38</v>
      </c>
      <c r="B26" s="2"/>
      <c r="C26" s="2"/>
      <c r="D26" s="2"/>
      <c r="E26" s="2"/>
      <c r="F26" s="2"/>
      <c r="G26" s="2"/>
    </row>
    <row r="28" spans="1:9" x14ac:dyDescent="0.25">
      <c r="A28" t="s">
        <v>67</v>
      </c>
    </row>
  </sheetData>
  <mergeCells count="9">
    <mergeCell ref="A20:D20"/>
    <mergeCell ref="A23:G23"/>
    <mergeCell ref="A7:D7"/>
    <mergeCell ref="A9:D9"/>
    <mergeCell ref="D3:E3"/>
    <mergeCell ref="A11:D11"/>
    <mergeCell ref="A13:D13"/>
    <mergeCell ref="A17:D17"/>
    <mergeCell ref="A15:D15"/>
  </mergeCells>
  <pageMargins left="0.7" right="0.7" top="0.75" bottom="0.75" header="0.3" footer="0.3"/>
  <pageSetup scale="81" orientation="portrait" r:id="rId1"/>
  <headerFooter>
    <oddHeader xml:space="preserve">&amp;CNon-FEC Cost Share Contribution Report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workbookViewId="0">
      <selection activeCell="C24" sqref="C24"/>
    </sheetView>
  </sheetViews>
  <sheetFormatPr defaultRowHeight="15" x14ac:dyDescent="0.25"/>
  <cols>
    <col min="2" max="6" width="9.140625" customWidth="1"/>
    <col min="9" max="9" width="15.85546875" bestFit="1" customWidth="1"/>
    <col min="10" max="11" width="9.140625" hidden="1" customWidth="1"/>
    <col min="13" max="13" width="9.140625" hidden="1" customWidth="1"/>
    <col min="14" max="14" width="10.28515625" hidden="1" customWidth="1"/>
    <col min="15" max="21" width="9.140625" hidden="1" customWidth="1"/>
    <col min="22" max="22" width="13" customWidth="1"/>
    <col min="23" max="23" width="24.7109375" customWidth="1"/>
    <col min="25" max="25" width="24" customWidth="1"/>
    <col min="26" max="26" width="32.85546875" customWidth="1"/>
  </cols>
  <sheetData>
    <row r="1" spans="1:27" s="13" customFormat="1" ht="48.75" customHeight="1" x14ac:dyDescent="0.25">
      <c r="A1" s="13" t="s">
        <v>0</v>
      </c>
      <c r="B1" s="13" t="s">
        <v>1</v>
      </c>
      <c r="C1" s="13" t="s">
        <v>2</v>
      </c>
      <c r="D1" s="13" t="s">
        <v>3</v>
      </c>
      <c r="E1" s="13" t="s">
        <v>4</v>
      </c>
      <c r="F1" s="13" t="s">
        <v>5</v>
      </c>
      <c r="G1" s="13" t="s">
        <v>6</v>
      </c>
      <c r="H1" s="13" t="s">
        <v>7</v>
      </c>
      <c r="I1" s="13" t="s">
        <v>8</v>
      </c>
      <c r="J1" s="13" t="s">
        <v>9</v>
      </c>
      <c r="K1" s="13" t="s">
        <v>10</v>
      </c>
      <c r="L1" s="13" t="s">
        <v>11</v>
      </c>
      <c r="M1" s="13" t="s">
        <v>12</v>
      </c>
      <c r="N1" s="13" t="s">
        <v>13</v>
      </c>
      <c r="O1" s="13" t="s">
        <v>14</v>
      </c>
      <c r="P1" s="13" t="s">
        <v>15</v>
      </c>
      <c r="Q1" s="13" t="s">
        <v>16</v>
      </c>
      <c r="R1" s="13" t="s">
        <v>17</v>
      </c>
      <c r="S1" s="13" t="s">
        <v>18</v>
      </c>
      <c r="T1" s="13" t="s">
        <v>19</v>
      </c>
      <c r="U1" s="13" t="s">
        <v>20</v>
      </c>
      <c r="V1" s="13" t="s">
        <v>21</v>
      </c>
      <c r="W1" s="13" t="s">
        <v>22</v>
      </c>
      <c r="X1" s="13" t="s">
        <v>23</v>
      </c>
      <c r="Y1" s="13" t="s">
        <v>24</v>
      </c>
      <c r="Z1" s="13" t="s">
        <v>25</v>
      </c>
    </row>
    <row r="2" spans="1:27" x14ac:dyDescent="0.25">
      <c r="A2" t="s">
        <v>26</v>
      </c>
      <c r="B2" t="str">
        <f>"62-XXXX"</f>
        <v>62-XXXX</v>
      </c>
      <c r="C2" t="s">
        <v>57</v>
      </c>
      <c r="D2" t="s">
        <v>58</v>
      </c>
      <c r="E2" t="str">
        <f>"03-XXXX"</f>
        <v>03-XXXX</v>
      </c>
      <c r="F2" t="s">
        <v>62</v>
      </c>
      <c r="G2" t="str">
        <f>"01-40-04"</f>
        <v>01-40-04</v>
      </c>
      <c r="H2" t="s">
        <v>59</v>
      </c>
      <c r="I2" s="1">
        <v>41663</v>
      </c>
      <c r="J2">
        <v>968.5</v>
      </c>
      <c r="K2">
        <v>0</v>
      </c>
      <c r="L2" s="6">
        <v>968.5</v>
      </c>
      <c r="M2" t="s">
        <v>27</v>
      </c>
      <c r="N2" t="s">
        <v>63</v>
      </c>
      <c r="O2" t="s">
        <v>64</v>
      </c>
      <c r="P2" t="s">
        <v>28</v>
      </c>
      <c r="Q2" t="s">
        <v>29</v>
      </c>
      <c r="R2">
        <v>0.25</v>
      </c>
      <c r="S2">
        <v>999</v>
      </c>
      <c r="T2">
        <v>999</v>
      </c>
      <c r="U2" t="s">
        <v>30</v>
      </c>
      <c r="V2">
        <v>0.16600000000000001</v>
      </c>
      <c r="W2" s="6">
        <f>+L2*V2</f>
        <v>160.77100000000002</v>
      </c>
      <c r="X2">
        <v>0.54500000000000004</v>
      </c>
      <c r="Y2" s="6">
        <f>+(L2+W2)*X2</f>
        <v>615.45269500000006</v>
      </c>
      <c r="Z2" s="6">
        <f>+L2+W2+Y2</f>
        <v>1744.7236950000001</v>
      </c>
    </row>
    <row r="3" spans="1:27" x14ac:dyDescent="0.25">
      <c r="A3" t="s">
        <v>26</v>
      </c>
      <c r="B3" t="str">
        <f>"62-XXXX"</f>
        <v>62-XXXX</v>
      </c>
      <c r="C3" t="s">
        <v>57</v>
      </c>
      <c r="D3" t="s">
        <v>58</v>
      </c>
      <c r="E3" t="str">
        <f t="shared" ref="E3:E7" si="0">"03-XXXX"</f>
        <v>03-XXXX</v>
      </c>
      <c r="F3" t="s">
        <v>62</v>
      </c>
      <c r="G3" t="str">
        <f>"01-60-01"</f>
        <v>01-60-01</v>
      </c>
      <c r="H3" t="s">
        <v>60</v>
      </c>
      <c r="I3" s="1">
        <v>41663</v>
      </c>
      <c r="J3">
        <v>730.38</v>
      </c>
      <c r="K3">
        <v>0</v>
      </c>
      <c r="L3">
        <v>730.38</v>
      </c>
      <c r="M3" t="s">
        <v>27</v>
      </c>
      <c r="N3" t="s">
        <v>63</v>
      </c>
      <c r="O3" t="s">
        <v>65</v>
      </c>
      <c r="P3" t="s">
        <v>31</v>
      </c>
      <c r="Q3" t="s">
        <v>29</v>
      </c>
      <c r="R3">
        <v>0.21</v>
      </c>
      <c r="S3">
        <v>999</v>
      </c>
      <c r="T3">
        <v>999</v>
      </c>
      <c r="U3" t="s">
        <v>30</v>
      </c>
      <c r="V3">
        <v>0.35299999999999998</v>
      </c>
      <c r="W3" s="6">
        <f t="shared" ref="W3:W4" si="1">+L3*V3</f>
        <v>257.82414</v>
      </c>
      <c r="X3">
        <v>0.54500000000000004</v>
      </c>
      <c r="Y3" s="6">
        <f t="shared" ref="Y3:Y7" si="2">+(L3+W3)*X3</f>
        <v>538.57125630000007</v>
      </c>
      <c r="Z3" s="6">
        <f t="shared" ref="Z3:Z7" si="3">+L3+W3+Y3</f>
        <v>1526.7753963</v>
      </c>
    </row>
    <row r="4" spans="1:27" x14ac:dyDescent="0.25">
      <c r="A4" t="s">
        <v>26</v>
      </c>
      <c r="B4" t="str">
        <f t="shared" ref="B4:B7" si="4">"62-XXXX"</f>
        <v>62-XXXX</v>
      </c>
      <c r="C4" t="s">
        <v>57</v>
      </c>
      <c r="D4" t="s">
        <v>58</v>
      </c>
      <c r="E4" t="str">
        <f t="shared" si="0"/>
        <v>03-XXXX</v>
      </c>
      <c r="F4" t="s">
        <v>62</v>
      </c>
      <c r="G4" t="str">
        <f>"01-60-01"</f>
        <v>01-60-01</v>
      </c>
      <c r="H4" t="s">
        <v>61</v>
      </c>
      <c r="I4" s="1">
        <v>41663</v>
      </c>
      <c r="J4">
        <v>1916.62</v>
      </c>
      <c r="K4">
        <v>0</v>
      </c>
      <c r="L4">
        <v>1916.62</v>
      </c>
      <c r="M4" t="s">
        <v>27</v>
      </c>
      <c r="N4" t="s">
        <v>63</v>
      </c>
      <c r="O4" t="s">
        <v>66</v>
      </c>
      <c r="P4" t="s">
        <v>31</v>
      </c>
      <c r="Q4" t="s">
        <v>29</v>
      </c>
      <c r="R4">
        <v>0.48</v>
      </c>
      <c r="S4">
        <v>999</v>
      </c>
      <c r="T4">
        <v>999</v>
      </c>
      <c r="U4" t="s">
        <v>30</v>
      </c>
      <c r="V4">
        <v>0.35299999999999998</v>
      </c>
      <c r="W4" s="6">
        <f t="shared" si="1"/>
        <v>676.56685999999991</v>
      </c>
      <c r="X4">
        <v>0.54500000000000004</v>
      </c>
      <c r="Y4" s="6">
        <f t="shared" si="2"/>
        <v>1413.2868387000001</v>
      </c>
      <c r="Z4" s="6">
        <f t="shared" si="3"/>
        <v>4006.4736986999997</v>
      </c>
      <c r="AA4" s="6"/>
    </row>
    <row r="5" spans="1:27" x14ac:dyDescent="0.25">
      <c r="A5" t="s">
        <v>26</v>
      </c>
      <c r="B5" t="str">
        <f t="shared" si="4"/>
        <v>62-XXXX</v>
      </c>
      <c r="C5" t="s">
        <v>57</v>
      </c>
      <c r="D5" t="s">
        <v>58</v>
      </c>
      <c r="E5" t="str">
        <f t="shared" si="0"/>
        <v>03-XXXX</v>
      </c>
      <c r="F5" t="s">
        <v>62</v>
      </c>
      <c r="G5" t="str">
        <f>"03-03-00"</f>
        <v>03-03-00</v>
      </c>
      <c r="H5" t="s">
        <v>32</v>
      </c>
      <c r="I5" s="1">
        <v>41648</v>
      </c>
      <c r="J5">
        <v>129.33000000000001</v>
      </c>
      <c r="K5">
        <v>0</v>
      </c>
      <c r="L5">
        <v>129.33000000000001</v>
      </c>
      <c r="M5" t="s">
        <v>27</v>
      </c>
      <c r="N5" t="s">
        <v>33</v>
      </c>
      <c r="O5">
        <v>99548880</v>
      </c>
      <c r="P5">
        <v>2716575</v>
      </c>
      <c r="Q5">
        <v>99548880128</v>
      </c>
      <c r="R5">
        <v>0</v>
      </c>
      <c r="S5">
        <v>999</v>
      </c>
      <c r="T5">
        <v>999</v>
      </c>
      <c r="U5" t="s">
        <v>30</v>
      </c>
      <c r="X5">
        <v>0.54500000000000004</v>
      </c>
      <c r="Y5" s="6">
        <f t="shared" si="2"/>
        <v>70.484850000000009</v>
      </c>
      <c r="Z5" s="6">
        <f t="shared" si="3"/>
        <v>199.81485000000004</v>
      </c>
    </row>
    <row r="6" spans="1:27" x14ac:dyDescent="0.25">
      <c r="A6" t="s">
        <v>26</v>
      </c>
      <c r="B6" t="str">
        <f t="shared" si="4"/>
        <v>62-XXXX</v>
      </c>
      <c r="C6" t="s">
        <v>57</v>
      </c>
      <c r="D6" t="s">
        <v>58</v>
      </c>
      <c r="E6" t="str">
        <f t="shared" si="0"/>
        <v>03-XXXX</v>
      </c>
      <c r="F6" t="s">
        <v>62</v>
      </c>
      <c r="G6" t="str">
        <f>"03-30-00"</f>
        <v>03-30-00</v>
      </c>
      <c r="H6" t="s">
        <v>34</v>
      </c>
      <c r="I6" s="1">
        <v>41648</v>
      </c>
      <c r="J6">
        <v>333.34</v>
      </c>
      <c r="K6">
        <v>0</v>
      </c>
      <c r="L6">
        <v>333.34</v>
      </c>
      <c r="M6" t="s">
        <v>27</v>
      </c>
      <c r="N6" t="s">
        <v>35</v>
      </c>
      <c r="O6">
        <v>99548880</v>
      </c>
      <c r="P6">
        <v>2708183</v>
      </c>
      <c r="Q6">
        <v>99548880032</v>
      </c>
      <c r="R6">
        <v>0</v>
      </c>
      <c r="S6">
        <v>999</v>
      </c>
      <c r="T6">
        <v>999</v>
      </c>
      <c r="U6" t="s">
        <v>30</v>
      </c>
      <c r="X6">
        <v>0.54500000000000004</v>
      </c>
      <c r="Y6" s="6">
        <f t="shared" si="2"/>
        <v>181.6703</v>
      </c>
      <c r="Z6" s="6">
        <f t="shared" si="3"/>
        <v>515.01029999999992</v>
      </c>
    </row>
    <row r="7" spans="1:27" x14ac:dyDescent="0.25">
      <c r="A7" t="s">
        <v>26</v>
      </c>
      <c r="B7" t="str">
        <f t="shared" si="4"/>
        <v>62-XXXX</v>
      </c>
      <c r="C7" t="s">
        <v>57</v>
      </c>
      <c r="D7" t="s">
        <v>58</v>
      </c>
      <c r="E7" t="str">
        <f t="shared" si="0"/>
        <v>03-XXXX</v>
      </c>
      <c r="F7" t="s">
        <v>62</v>
      </c>
      <c r="G7" t="str">
        <f>"03-99-00"</f>
        <v>03-99-00</v>
      </c>
      <c r="H7" t="s">
        <v>36</v>
      </c>
      <c r="I7" s="1">
        <v>41648</v>
      </c>
      <c r="J7">
        <v>45.79</v>
      </c>
      <c r="K7">
        <v>0</v>
      </c>
      <c r="L7">
        <v>45.79</v>
      </c>
      <c r="M7" t="s">
        <v>27</v>
      </c>
      <c r="N7" t="s">
        <v>37</v>
      </c>
      <c r="O7">
        <v>99548880</v>
      </c>
      <c r="P7">
        <v>2702000</v>
      </c>
      <c r="Q7">
        <v>99548880162</v>
      </c>
      <c r="R7">
        <v>0</v>
      </c>
      <c r="S7">
        <v>999</v>
      </c>
      <c r="T7">
        <v>999</v>
      </c>
      <c r="U7" t="s">
        <v>30</v>
      </c>
      <c r="X7">
        <v>0.54500000000000004</v>
      </c>
      <c r="Y7" s="6">
        <f t="shared" si="2"/>
        <v>24.955550000000002</v>
      </c>
      <c r="Z7" s="6">
        <f t="shared" si="3"/>
        <v>70.745550000000009</v>
      </c>
      <c r="AA7" s="6"/>
    </row>
    <row r="9" spans="1:27" x14ac:dyDescent="0.25">
      <c r="Z9" s="6">
        <f>SUM(Z2:Z8)</f>
        <v>8063.5434899999991</v>
      </c>
      <c r="AA9"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WTR2014Report</vt:lpstr>
      <vt:lpstr>NFCS_62XXXX</vt:lpstr>
      <vt:lpstr>WTR2014Report!Print_Area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Tamara Rivet</dc:creator>
  <cp:lastModifiedBy>Nathaniel Clark</cp:lastModifiedBy>
  <dcterms:created xsi:type="dcterms:W3CDTF">2014-01-25T00:24:20Z</dcterms:created>
  <dcterms:modified xsi:type="dcterms:W3CDTF">2015-02-03T22:44:30Z</dcterms:modified>
</cp:coreProperties>
</file>