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5-May2018\"/>
    </mc:Choice>
  </mc:AlternateContent>
  <bookViews>
    <workbookView xWindow="120" yWindow="90" windowWidth="23895" windowHeight="14535"/>
  </bookViews>
  <sheets>
    <sheet name="May 2018 Backlog by Org Code" sheetId="2" r:id="rId1"/>
    <sheet name="CLOSING BACKLOG DETAILS" sheetId="1" r:id="rId2"/>
  </sheets>
  <definedNames>
    <definedName name="BB_CLOSING_BACKLOG_DETAILS">'CLOSING BACKLOG DETAILS'!$A$1:$O$174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L175" i="1" l="1"/>
  <c r="M175" i="1"/>
  <c r="K175" i="1"/>
  <c r="N175" i="1"/>
  <c r="J175" i="1"/>
</calcChain>
</file>

<file path=xl/sharedStrings.xml><?xml version="1.0" encoding="utf-8"?>
<sst xmlns="http://schemas.openxmlformats.org/spreadsheetml/2006/main" count="957" uniqueCount="420">
  <si>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</si>
  <si>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</si>
  <si>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</si>
  <si>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</si>
  <si>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</si>
  <si>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</si>
  <si>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</si>
  <si>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</si>
  <si>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</si>
  <si>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</si>
  <si>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</si>
  <si>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</si>
  <si>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BUDGET_STATUS</t>
  </si>
  <si>
    <t>216-VICE PROVOST-RESEARCH</t>
  </si>
  <si>
    <t>APPLIED PHYSICS LAB</t>
  </si>
  <si>
    <t>PNNL-SERDP_</t>
  </si>
  <si>
    <t>HEFNER, BRIAN T.</t>
  </si>
  <si>
    <t>3</t>
  </si>
  <si>
    <t>P</t>
  </si>
  <si>
    <t>GLOBAL MARITIME FORUM</t>
  </si>
  <si>
    <t>SAVELLI, SONIA</t>
  </si>
  <si>
    <t>254-COLL ARTS &amp; SCIENCES</t>
  </si>
  <si>
    <t>PSYCHOLOGY</t>
  </si>
  <si>
    <t>BRAINS II</t>
  </si>
  <si>
    <t>MIZUMORI, SHERI J</t>
  </si>
  <si>
    <t>BURKE MUSEUM</t>
  </si>
  <si>
    <t>KENNEWICK REMAINS</t>
  </si>
  <si>
    <t>LAPE, PETER V</t>
  </si>
  <si>
    <t>CHEMISTRY</t>
  </si>
  <si>
    <t>S</t>
  </si>
  <si>
    <t>AHA HCN STOLL YR 2</t>
  </si>
  <si>
    <t>STOLL, STEFAN</t>
  </si>
  <si>
    <t>ARTS &amp; SCI ILABS</t>
  </si>
  <si>
    <t>BTC AGREEMENT</t>
  </si>
  <si>
    <t>LYTLE, SARAH ROSEBERRY</t>
  </si>
  <si>
    <t>AHA HCN STOLL YR 1</t>
  </si>
  <si>
    <t>SOCIOLOGY</t>
  </si>
  <si>
    <t>BRAINS II CERSE YR 1</t>
  </si>
  <si>
    <t>MARGHERIO, CARA</t>
  </si>
  <si>
    <t>SOLID STATE NMR EXPER</t>
  </si>
  <si>
    <t>DROBNY, GARY P</t>
  </si>
  <si>
    <t>SPEECH &amp; HEAR SCI</t>
  </si>
  <si>
    <t>VA IPA - LAM</t>
  </si>
  <si>
    <t>KENDALL, DIANE L.</t>
  </si>
  <si>
    <t>AHA HCN STOLL YR3</t>
  </si>
  <si>
    <t>PHYSICS</t>
  </si>
  <si>
    <t>MORALES MSIP</t>
  </si>
  <si>
    <t>MORALES, MIGUEL</t>
  </si>
  <si>
    <t>FELIX</t>
  </si>
  <si>
    <t>HSU, SHIH-CHIEH</t>
  </si>
  <si>
    <t>INT STUDIES</t>
  </si>
  <si>
    <t>USAWC FELLOWSHIP 16-17</t>
  </si>
  <si>
    <t>KASABA, RESAT</t>
  </si>
  <si>
    <t>258-COLLEGE OF EDUCATION</t>
  </si>
  <si>
    <t>DEPT OF EDUCATION</t>
  </si>
  <si>
    <t>NOYCE SCHOLARS</t>
  </si>
  <si>
    <t>WINDSCHITL, MARK A</t>
  </si>
  <si>
    <t>RACIAL EQUITY PILOT</t>
  </si>
  <si>
    <t>ISHIMARU, ANN</t>
  </si>
  <si>
    <t>NOYCE SCHLR PARTICIPNT</t>
  </si>
  <si>
    <t>260-COLLEGE OF ENGINEERING</t>
  </si>
  <si>
    <t>ELECTRICAL ENGINEERING</t>
  </si>
  <si>
    <t>BILMES 3D ENCODE MSK</t>
  </si>
  <si>
    <t>BILMES, JEFFREY A.</t>
  </si>
  <si>
    <t>AERO AND ASTRO</t>
  </si>
  <si>
    <t>NEXTSTEP</t>
  </si>
  <si>
    <t>LITTLE, JUSTIN M.</t>
  </si>
  <si>
    <t>HUMAN CTR DESIGN ENGR</t>
  </si>
  <si>
    <t>DOMESTIC GIG WORK</t>
  </si>
  <si>
    <t>ZACHRY, MARK R</t>
  </si>
  <si>
    <t>COMPUTER SCIENCE &amp; ENG</t>
  </si>
  <si>
    <t>ALLEN INSTITUTE</t>
  </si>
  <si>
    <t>POPOVIC, ZORAN</t>
  </si>
  <si>
    <t>CIVIL &amp; ENVIR ENGINEER</t>
  </si>
  <si>
    <t>2015 BUSCH AWARD</t>
  </si>
  <si>
    <t>WINKLER, MARIKAROLIINA H</t>
  </si>
  <si>
    <t>TRANSACTIVE CAMPUS</t>
  </si>
  <si>
    <t>ORTEGA VAZQUEZ, MIGUEL A</t>
  </si>
  <si>
    <t>MATL SCI &amp; ENGINEERING</t>
  </si>
  <si>
    <t>BOEING BONDING 2017</t>
  </si>
  <si>
    <t>FLINN, BRIAN D.</t>
  </si>
  <si>
    <t>FILM MEMBRANE</t>
  </si>
  <si>
    <t>CAO, GUOZHONG</t>
  </si>
  <si>
    <t>BIOENGINEERING</t>
  </si>
  <si>
    <t>ABBOTT FL SYNTHESIS</t>
  </si>
  <si>
    <t>RATNER, BUDDY D</t>
  </si>
  <si>
    <t>DIAL - ODK TRANSITION</t>
  </si>
  <si>
    <t>ANDERSON, RICHARD J.</t>
  </si>
  <si>
    <t>PLASMA DIAGNOSTICS</t>
  </si>
  <si>
    <t>YOU, SETTHIVOINE</t>
  </si>
  <si>
    <t>BBN LORELEI</t>
  </si>
  <si>
    <t>SMITH, NOAH A</t>
  </si>
  <si>
    <t>MAMISH APPA DATA CENTE</t>
  </si>
  <si>
    <t>MAMISHEV, ALEXANDER V</t>
  </si>
  <si>
    <t>FIZIKL-UAV/UGV</t>
  </si>
  <si>
    <t>HILL, KRISTI MORGANSEN</t>
  </si>
  <si>
    <t>CMU ARIEL</t>
  </si>
  <si>
    <t>4</t>
  </si>
  <si>
    <t>CONSTRUCTION GUIDE</t>
  </si>
  <si>
    <t>STANTON, JOHN</t>
  </si>
  <si>
    <t>DEAN ENGINEERING</t>
  </si>
  <si>
    <t>BRAINS II - ADVANCE</t>
  </si>
  <si>
    <t>YEN, JOYCE WEN-HWEI</t>
  </si>
  <si>
    <t>263-COLLEGE OF ENVIRONMENT</t>
  </si>
  <si>
    <t>DEAN GRANT &amp; CONTRACT</t>
  </si>
  <si>
    <t>DDCSP NFWF II</t>
  </si>
  <si>
    <t>LAWLER, JOSHUA J</t>
  </si>
  <si>
    <t>ENVRMNTL &amp; FOREST SCI</t>
  </si>
  <si>
    <t>LIDAR STREAM MODEL SUB</t>
  </si>
  <si>
    <t>ROGERS, LUKE W.</t>
  </si>
  <si>
    <t>AQUATIC&amp;FISHERY SCIENC</t>
  </si>
  <si>
    <t>KBA SAC</t>
  </si>
  <si>
    <t>PUNT, ANDRE</t>
  </si>
  <si>
    <t>LLTK MARINE SURVIVAL</t>
  </si>
  <si>
    <t>CONVERSE, SARAH J</t>
  </si>
  <si>
    <t>OCEANOGRAPHY</t>
  </si>
  <si>
    <t>SOUTH CROSS MANGROVES</t>
  </si>
  <si>
    <t>SACHS, JULIAN P.</t>
  </si>
  <si>
    <t>BLM DUES 2015-2016</t>
  </si>
  <si>
    <t>MOSKAL, LUDMILA M.</t>
  </si>
  <si>
    <t>LIDAR STRM MODEL</t>
  </si>
  <si>
    <t>NIS ZOOPLANKTON 2</t>
  </si>
  <si>
    <t>CORDELL, JEFFERY</t>
  </si>
  <si>
    <t>CONSERVATION INTERNS</t>
  </si>
  <si>
    <t>EWING, KERN</t>
  </si>
  <si>
    <t>266-GRADUATE SCHOOL</t>
  </si>
  <si>
    <t>NEUROSCIENCE</t>
  </si>
  <si>
    <t>NEURO SCRI 15-17</t>
  </si>
  <si>
    <t>OBRADOVICH, HELENE J.</t>
  </si>
  <si>
    <t>267-THE INFORMATION SCHOOL</t>
  </si>
  <si>
    <t>ISCHOOL RESEARCH</t>
  </si>
  <si>
    <t>WEB LITERACY</t>
  </si>
  <si>
    <t>WEBER, NICHOLAS M</t>
  </si>
  <si>
    <t>LEGACY DISCRETIONARY</t>
  </si>
  <si>
    <t>COWARD, CHRISTOPHER T.</t>
  </si>
  <si>
    <t>1</t>
  </si>
  <si>
    <t>LEGACY</t>
  </si>
  <si>
    <t>268-SCHOOL OF LAW</t>
  </si>
  <si>
    <t>LAW</t>
  </si>
  <si>
    <t>LITC 2017</t>
  </si>
  <si>
    <t>SCHUMACHER, SCOTT A</t>
  </si>
  <si>
    <t>270-EVANS SCH PUBPOL &amp; GOV</t>
  </si>
  <si>
    <t>EVANS SCH PUBPOL &amp; GOV</t>
  </si>
  <si>
    <t>IZA</t>
  </si>
  <si>
    <t>DILLON, BRIAN M</t>
  </si>
  <si>
    <t>272-SCHOOL OF SOCIAL WORK</t>
  </si>
  <si>
    <t>SCHOOL OF SOCIAL WORK</t>
  </si>
  <si>
    <t>xxxADVxxxJPM CAREER PA</t>
  </si>
  <si>
    <t>BROWN, NATHANAEL R</t>
  </si>
  <si>
    <t>ARNOLD SALARY SPIKING</t>
  </si>
  <si>
    <t>GOLDHABER, DAN</t>
  </si>
  <si>
    <t>AUS IYDS MIDDLE COHORT</t>
  </si>
  <si>
    <t>CATALANO, RICHARD F</t>
  </si>
  <si>
    <t>BRONZEVILLE CTC PLUS</t>
  </si>
  <si>
    <t>HAGGERTY, KEVIN P.</t>
  </si>
  <si>
    <t>XXXADVXXXUPPER MICHIGA</t>
  </si>
  <si>
    <t>NLBHP MSW STIPENDS</t>
  </si>
  <si>
    <t>EVANS-CAMPBELL, TERESA A</t>
  </si>
  <si>
    <t>301-HEALTH SCIENCES ADMIN</t>
  </si>
  <si>
    <t>ALC/DRUG ABUSE INSTIT</t>
  </si>
  <si>
    <t>PACIFIC NORTHWEST NODE</t>
  </si>
  <si>
    <t>DONOVAN, DENNIS</t>
  </si>
  <si>
    <t>RX OD PREVENTION</t>
  </si>
  <si>
    <t>BANTA-GREEN, CALEB J.</t>
  </si>
  <si>
    <t>302-SCHOOL OF DENTISTRY</t>
  </si>
  <si>
    <t>ORTHODONTICS</t>
  </si>
  <si>
    <t>ACCELEDENT &amp; ALIGNERS</t>
  </si>
  <si>
    <t>HUANG, GREG J.</t>
  </si>
  <si>
    <t>304-SCHOOL OF MEDICINE</t>
  </si>
  <si>
    <t>BIOCHEMISTRY</t>
  </si>
  <si>
    <t>KWON-CCSG_AWARD</t>
  </si>
  <si>
    <t>KWON, YOUNG</t>
  </si>
  <si>
    <t>DEPARTMENT OF MEDICINE</t>
  </si>
  <si>
    <t>CITN-10 MK-3475 NCI</t>
  </si>
  <si>
    <t>SHUSTOV, ANDREI R</t>
  </si>
  <si>
    <t>VT464 IN CRPC</t>
  </si>
  <si>
    <t>MONTGOMERY, ROBERT B.</t>
  </si>
  <si>
    <t>PSYCHIATRY ADMIN</t>
  </si>
  <si>
    <t>SIF SUPPLEMENT</t>
  </si>
  <si>
    <t>UNUTZER, JURGEN</t>
  </si>
  <si>
    <t>ASO 522</t>
  </si>
  <si>
    <t>JONES, THOMAS K</t>
  </si>
  <si>
    <t>GLOBAL HEALTH</t>
  </si>
  <si>
    <t>VAGINAL CONTRACEPTIVE</t>
  </si>
  <si>
    <t>CELUM, CONNIE L.</t>
  </si>
  <si>
    <t>ANESTHESIOLGY&amp;PAIN MED</t>
  </si>
  <si>
    <t>RETURN TO LEARN DEVELO</t>
  </si>
  <si>
    <t>VAVILALA, MONICA S.</t>
  </si>
  <si>
    <t>SCHWEIZER STTR EPCRS</t>
  </si>
  <si>
    <t>SCHWEIZER, MICHAEL</t>
  </si>
  <si>
    <t>SLK CTU GRANT</t>
  </si>
  <si>
    <t>COLLIER, ANN C</t>
  </si>
  <si>
    <t>MICROBIOLOGY</t>
  </si>
  <si>
    <t>SINGH CFFT BIOMARKER</t>
  </si>
  <si>
    <t>SINGH, PRADEEP</t>
  </si>
  <si>
    <t>NA-ACCORD Y10</t>
  </si>
  <si>
    <t>KITAHATA, MARI M.</t>
  </si>
  <si>
    <t>PEDIATRICS</t>
  </si>
  <si>
    <t>PCORI</t>
  </si>
  <si>
    <t>Stout, James W.</t>
  </si>
  <si>
    <t>ABBVIE M15-464</t>
  </si>
  <si>
    <t>LANDIS, CHARLES S</t>
  </si>
  <si>
    <t>LAB MEDICINE</t>
  </si>
  <si>
    <t>ERIN PROJ 3 YR5</t>
  </si>
  <si>
    <t>COOKSON, BRAD T</t>
  </si>
  <si>
    <t>K23-ROXBY Y5</t>
  </si>
  <si>
    <t>ROXBY, ALISON C.</t>
  </si>
  <si>
    <t>FAMILY MEDICINE</t>
  </si>
  <si>
    <t>VA DOSE RESPONSE</t>
  </si>
  <si>
    <t>HARMON, KIMBERLY G</t>
  </si>
  <si>
    <t>CCTN</t>
  </si>
  <si>
    <t>BREMNER, WILLIAM J</t>
  </si>
  <si>
    <t>VA IPA FLECKMAN 16-17</t>
  </si>
  <si>
    <t>FLECKMAN, PHILIP H</t>
  </si>
  <si>
    <t>PATHOLOGY</t>
  </si>
  <si>
    <t>DORSCHNER VA CONTRACT</t>
  </si>
  <si>
    <t>DORSCHNER, MICHAEL O</t>
  </si>
  <si>
    <t>PHYSIOLOGY &amp; BIOPHYSIC</t>
  </si>
  <si>
    <t>VA CONTRACT</t>
  </si>
  <si>
    <t>SPAIN, WILLIAM</t>
  </si>
  <si>
    <t>RADIOLOGY</t>
  </si>
  <si>
    <t>VA IPA REILLY</t>
  </si>
  <si>
    <t>KLEINHANS, NATALIA M.</t>
  </si>
  <si>
    <t>NIDA UW COEPE</t>
  </si>
  <si>
    <t>TAUBEN, DAVID</t>
  </si>
  <si>
    <t>ERIN</t>
  </si>
  <si>
    <t>MILLER, SAMUEL I</t>
  </si>
  <si>
    <t>ERIN ADMIN CORE Y5</t>
  </si>
  <si>
    <t>ERIN PROJ 1 YR5</t>
  </si>
  <si>
    <t>WALSON, JUDD L.</t>
  </si>
  <si>
    <t>SINGH CF RDP</t>
  </si>
  <si>
    <t>ERIN ANU PP Y5</t>
  </si>
  <si>
    <t>CHAUDHARY, ANU</t>
  </si>
  <si>
    <t>LIEBER-BAYER</t>
  </si>
  <si>
    <t>LIEBER, ANDRE</t>
  </si>
  <si>
    <t>NEUROLOGY</t>
  </si>
  <si>
    <t>RANSOM AUPN</t>
  </si>
  <si>
    <t>RANSOM, BRUCE ROBERT</t>
  </si>
  <si>
    <t>MMT PED TBI</t>
  </si>
  <si>
    <t>NEUROLOGICAL SURGERY</t>
  </si>
  <si>
    <t>CHESNUTTEMKINTRACK YR4</t>
  </si>
  <si>
    <t>CHESNUT, RANDALL M</t>
  </si>
  <si>
    <t>SEARCH REGISTRY YR2</t>
  </si>
  <si>
    <t>MARCOVINA, SANTICA M.</t>
  </si>
  <si>
    <t>REGISTRY-VARIOUS</t>
  </si>
  <si>
    <t>AITKEN TDC</t>
  </si>
  <si>
    <t>AITKEN, MOIRA L.</t>
  </si>
  <si>
    <t>LAHEAD3 YR2</t>
  </si>
  <si>
    <t>SCRI K23 ALPANA</t>
  </si>
  <si>
    <t>JEROME, KEITH R</t>
  </si>
  <si>
    <t>SPAIN TN SUBCONTRACT</t>
  </si>
  <si>
    <t>ISRAELI CANCER RESEARC</t>
  </si>
  <si>
    <t>KING, MARY-CLAIRE</t>
  </si>
  <si>
    <t>ERIN PROJ 2 YR5</t>
  </si>
  <si>
    <t>OBGYN/ADMIN</t>
  </si>
  <si>
    <t>GAPPS YEAR 7</t>
  </si>
  <si>
    <t>ESCHENBACH, DAVID A</t>
  </si>
  <si>
    <t>OPHTHALMOLOGY</t>
  </si>
  <si>
    <t>META-MUST TRIAL SUB</t>
  </si>
  <si>
    <t>VAN GELDER, RUSSELL</t>
  </si>
  <si>
    <t>GOSS CFMATTERS</t>
  </si>
  <si>
    <t>GOSS, CHRISTOPHER HOOPER</t>
  </si>
  <si>
    <t>INOTUZUMAB UW12037</t>
  </si>
  <si>
    <t>CASSADAY, RYAN D.</t>
  </si>
  <si>
    <t>STAR FOLLOW UP</t>
  </si>
  <si>
    <t>LEE, JANIE M</t>
  </si>
  <si>
    <t>xxxADVxxxHORNE TBESC</t>
  </si>
  <si>
    <t>HORNE, DAVID J.</t>
  </si>
  <si>
    <t>IL TWO</t>
  </si>
  <si>
    <t>TYKODI, SCOTT S.</t>
  </si>
  <si>
    <t>ARIZONA EDS</t>
  </si>
  <si>
    <t>BYERS, PETER H</t>
  </si>
  <si>
    <t>JANSSEN BIOMARKERS</t>
  </si>
  <si>
    <t>SINGH CFMATTERS</t>
  </si>
  <si>
    <t>ALISERTIB</t>
  </si>
  <si>
    <t>IBD QORUS</t>
  </si>
  <si>
    <t>ZISMAN, TIMOTHY L</t>
  </si>
  <si>
    <t>TEENLABS US-D 2017</t>
  </si>
  <si>
    <t>CUREGN</t>
  </si>
  <si>
    <t>JEFFERSON, JONATHAN ASHLEY</t>
  </si>
  <si>
    <t>META-MUST TRIAL</t>
  </si>
  <si>
    <t>HEART HCN CHANNELS YR3</t>
  </si>
  <si>
    <t>ZAGOTTA, WILLIAM N.</t>
  </si>
  <si>
    <t>SINGH SECOR CFF</t>
  </si>
  <si>
    <t>PHARMACOLOGY</t>
  </si>
  <si>
    <t>ZHENG/HHMI STUD SUPP</t>
  </si>
  <si>
    <t>ZHENG, NING</t>
  </si>
  <si>
    <t>REHABILITATION MEDICIN</t>
  </si>
  <si>
    <t>EMPLOYMENT TRNG PROJ</t>
  </si>
  <si>
    <t>JOHNSON, KURT LEWIS</t>
  </si>
  <si>
    <t>CARDIO PATH TRAINING</t>
  </si>
  <si>
    <t>SCHWARTZ, STEPHEN MARK</t>
  </si>
  <si>
    <t>CEDI</t>
  </si>
  <si>
    <t>SHPEP</t>
  </si>
  <si>
    <t>MORALES, LEO</t>
  </si>
  <si>
    <t>JUNO 2727</t>
  </si>
  <si>
    <t>Lee, Sylvia M.</t>
  </si>
  <si>
    <t>HEART HCN CHANNELS YR1</t>
  </si>
  <si>
    <t>SURGERY</t>
  </si>
  <si>
    <t>DOD ABA PROPRANOLOL</t>
  </si>
  <si>
    <t>PHAM, TAM NGOC</t>
  </si>
  <si>
    <t>HEART HCN CHANNELS YR2</t>
  </si>
  <si>
    <t>HEART HCN CHANNELS</t>
  </si>
  <si>
    <t>A-52 DE KIDNEY</t>
  </si>
  <si>
    <t>SHUMAN, WILLIAM P</t>
  </si>
  <si>
    <t>ROSTO DIMERS R01</t>
  </si>
  <si>
    <t>Ellenbogen, Richard G.</t>
  </si>
  <si>
    <t>UROLOGY</t>
  </si>
  <si>
    <t>AFRIMII</t>
  </si>
  <si>
    <t>Wessells, Hunter</t>
  </si>
  <si>
    <t>SGN35-011</t>
  </si>
  <si>
    <t>DEYA-TRAINING</t>
  </si>
  <si>
    <t>GRAHAM, SUSAN M.</t>
  </si>
  <si>
    <t>CY 4031</t>
  </si>
  <si>
    <t>WEISS, MICHAEL D.</t>
  </si>
  <si>
    <t>MSKCC 13-213</t>
  </si>
  <si>
    <t>COVELER, ANDREW L.</t>
  </si>
  <si>
    <t>SOKOURENKO STTR P2</t>
  </si>
  <si>
    <t>SOKOURENKO, EVGUENI V.</t>
  </si>
  <si>
    <t>MCDONOUGH'S F32</t>
  </si>
  <si>
    <t>WEINSTEIN, JONATHAN R.</t>
  </si>
  <si>
    <t>NA-ACCORD RENEWAL</t>
  </si>
  <si>
    <t>098 KOUP</t>
  </si>
  <si>
    <t>SUPPORTING LIFE</t>
  </si>
  <si>
    <t>THOMPSON, MATTHEW J</t>
  </si>
  <si>
    <t>CABB</t>
  </si>
  <si>
    <t>IMMUNOLOGY SLU</t>
  </si>
  <si>
    <t>SCRI SAS FY2015-17</t>
  </si>
  <si>
    <t>GOVERMAN, JOAN M</t>
  </si>
  <si>
    <t>ROSEN MICRO</t>
  </si>
  <si>
    <t>MULLINS AMFAR RESERVOI</t>
  </si>
  <si>
    <t>MULLINS, JAMES I</t>
  </si>
  <si>
    <t>SINGH CFF BAC VARIANTS</t>
  </si>
  <si>
    <t>ACTG PF- CORE</t>
  </si>
  <si>
    <t>815 MED</t>
  </si>
  <si>
    <t>PCF MERKEL-PROSTATE</t>
  </si>
  <si>
    <t>NGHIEM, PAUL</t>
  </si>
  <si>
    <t>MN 001 NATG 201</t>
  </si>
  <si>
    <t>CITN-09: MCC MK-3475</t>
  </si>
  <si>
    <t>BELIEF</t>
  </si>
  <si>
    <t>CITN12-03 NIH</t>
  </si>
  <si>
    <t>YU, EVAN Y</t>
  </si>
  <si>
    <t>DRAWBRIDGE</t>
  </si>
  <si>
    <t>YAGER, PAUL</t>
  </si>
  <si>
    <t>xxxADVxxxCC9647</t>
  </si>
  <si>
    <t>GOPAL, AJAY</t>
  </si>
  <si>
    <t>HEG VCTR</t>
  </si>
  <si>
    <t>MONNAT, RAYMOND J</t>
  </si>
  <si>
    <t>GENOME SCIENCES</t>
  </si>
  <si>
    <t>3D ENCODE MSK</t>
  </si>
  <si>
    <t>NOBLE, WILLIAM S</t>
  </si>
  <si>
    <t>SCRI SAA - 2015</t>
  </si>
  <si>
    <t>AUTISM GENE SUPP YR3</t>
  </si>
  <si>
    <t>EICHLER, EVAN E</t>
  </si>
  <si>
    <t>PPMI VS. ADNI</t>
  </si>
  <si>
    <t>ZHANG, JING</t>
  </si>
  <si>
    <t>306-SCHOOL OF NURSING</t>
  </si>
  <si>
    <t>BIOBEHAV NURS H INFOR</t>
  </si>
  <si>
    <t>TRUE NTH USA</t>
  </si>
  <si>
    <t>LOBER, WILLIAM B.</t>
  </si>
  <si>
    <t>FAMILY &amp; CHILD NURSING</t>
  </si>
  <si>
    <t>LEVY 2015</t>
  </si>
  <si>
    <t>OXFORD, MONICA L.</t>
  </si>
  <si>
    <t>HOSPICE CAREGIVERS 2</t>
  </si>
  <si>
    <t>DEMIRIS, GEORGE</t>
  </si>
  <si>
    <t>308-SCHOOL OF PHARMACY</t>
  </si>
  <si>
    <t>DEPARTMENT OF PHARMACY</t>
  </si>
  <si>
    <t>TELEHEALTH</t>
  </si>
  <si>
    <t>DEVINE, EMILY E.</t>
  </si>
  <si>
    <t>UW-OPRU YR10</t>
  </si>
  <si>
    <t>HEBERT, MARY F</t>
  </si>
  <si>
    <t>NINDS (ETSP)</t>
  </si>
  <si>
    <t>WHITE, HAROLD STEVE</t>
  </si>
  <si>
    <t>310-SCH OF PUBLIC HEALTH</t>
  </si>
  <si>
    <t>WHO POLICY/LIT REVIEW</t>
  </si>
  <si>
    <t>DRAKE, ALISON LOUISE</t>
  </si>
  <si>
    <t>ENVIRO &amp; OCCUP HEALTH</t>
  </si>
  <si>
    <t>BANGLADESH FOLLOW UP</t>
  </si>
  <si>
    <t>KALMAN, DAVID A</t>
  </si>
  <si>
    <t>HEALTH SERVICES/MAIN</t>
  </si>
  <si>
    <t>SIM-SDM 2017</t>
  </si>
  <si>
    <t>CONRAD, DOUGLAS A</t>
  </si>
  <si>
    <t>BIOSTATISTICS</t>
  </si>
  <si>
    <t>SCRI BIOSTAT 2015-2017</t>
  </si>
  <si>
    <t>HEAGERTY, PATRICK J.</t>
  </si>
  <si>
    <t>SIM EVAL YEAR 3</t>
  </si>
  <si>
    <t>AG-HEALTHY DAIRY 16/17</t>
  </si>
  <si>
    <t>FENSKE, RICHARD A.</t>
  </si>
  <si>
    <t>AG CENTER 16-21</t>
  </si>
  <si>
    <t>COSTS OF ALZHEIMERS</t>
  </si>
  <si>
    <t>COE, NORMA B</t>
  </si>
  <si>
    <t>SHIP TRUCKERS JOHNSON</t>
  </si>
  <si>
    <t>JOHNSON, PETER W</t>
  </si>
  <si>
    <t>501-BOTHELL ADMINISTRATION</t>
  </si>
  <si>
    <t>BR-B CNTRS &amp; INSTIT</t>
  </si>
  <si>
    <t>2</t>
  </si>
  <si>
    <t>CEDAR CENTER - U OF F</t>
  </si>
  <si>
    <t>BELLAMY, GEORGE THOMAS</t>
  </si>
  <si>
    <t>610-BR-T DEAN'S OFFICE</t>
  </si>
  <si>
    <t>BR-T DEAN'S OFFICE</t>
  </si>
  <si>
    <t>USAWC 16-17 SUB</t>
  </si>
  <si>
    <t>WARK, MICHAEL</t>
  </si>
  <si>
    <t>660-INTRDISCIPLINARY A&amp;S-T</t>
  </si>
  <si>
    <t>SCIENCES AND MATHS</t>
  </si>
  <si>
    <t>WAPATO2017</t>
  </si>
  <si>
    <t>GAWEL, JAMES</t>
  </si>
  <si>
    <t>BACKLOG BY ORG CODE WITH PI NAME</t>
  </si>
  <si>
    <t>Major Org Code Description</t>
  </si>
  <si>
    <t>Year</t>
  </si>
  <si>
    <t>PI or Budget Number</t>
  </si>
  <si>
    <t>2014</t>
  </si>
  <si>
    <t>2015</t>
  </si>
  <si>
    <t>2016</t>
  </si>
  <si>
    <t>2017</t>
  </si>
  <si>
    <t>Grand Total</t>
  </si>
  <si>
    <t>Major Area Description</t>
  </si>
  <si>
    <t>Deficit</t>
  </si>
  <si>
    <t>Count of records not equal to 0:</t>
  </si>
  <si>
    <t>CLOSING BACKLOG - May 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</si>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</sst>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 applyProtection="1">
      <alignment vertical="center"/>
    </xf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40" fontId="1" fillId="5" borderId="1" xfId="0" applyNumberFormat="1" applyFont="1" applyFill="1" applyBorder="1" applyAlignment="1">
      <alignment horizontal="center" wrapText="1"/>
    </xf>
    <xf numFmtId="40" fontId="1" fillId="6" borderId="1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4" fillId="7" borderId="0" xfId="0" applyFont="1" applyFill="1" applyAlignment="1">
      <alignment horizontal="right"/>
    </xf>
    <xf numFmtId="38" fontId="4" fillId="7" borderId="2" xfId="0" applyNumberFormat="1" applyFont="1" applyFill="1" applyBorder="1"/>
    <xf numFmtId="0" fontId="0" fillId="0" borderId="0" xfId="0" pivotButt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3258.565164699074" createdVersion="6" refreshedVersion="6" minRefreshableVersion="3" recordCount="173">
  <cacheSource type="worksheet">
    <worksheetSource name="BB_CLOSING_BACKLOG_DETAILS"/>
  </cacheSource>
  <cacheFields count="15">
    <cacheField name="Major Area Description" numFmtId="0">
      <sharedItems count="19">
        <s v="216-VICE PROVOST-RESEARCH"/>
        <s v="254-COLL ARTS &amp; SCIENCES"/>
        <s v="258-COLLEGE OF EDUCATION"/>
        <s v="260-COLLEGE OF ENGINEERING"/>
        <s v="263-COLLEGE OF ENVIRONMENT"/>
        <s v="266-GRADUATE SCHOOL"/>
        <s v="267-THE INFORMATION SCHOOL"/>
        <s v="268-SCHOOL OF LAW"/>
        <s v="270-EVANS SCH PUBPOL &amp; GOV"/>
        <s v="272-SCHOOL OF SOCIAL WORK"/>
        <s v="301-HEALTH SCIENCES ADMIN"/>
        <s v="302-SCHOOL OF DENTISTRY"/>
        <s v="304-SCHOOL OF MEDICINE"/>
        <s v="306-SCHOOL OF NURSING"/>
        <s v="308-SCHOOL OF PHARMACY"/>
        <s v="310-SCH OF PUBLIC HEALTH"/>
        <s v="501-BOTHELL ADMINISTRATION"/>
        <s v="610-BR-T DEAN'S OFFICE"/>
        <s v="660-INTRDISCIPLINARY A&amp;S-T"/>
      </sharedItems>
    </cacheField>
    <cacheField name="Org Code" numFmtId="0">
      <sharedItems containsSemiMixedTypes="0" containsString="0" containsNumber="1" containsInteger="1" minValue="2160301000" maxValue="6600004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0107" maxValue="802606" count="173">
        <n v="611738"/>
        <n v="610885"/>
        <n v="611398"/>
        <n v="619131"/>
        <n v="632851"/>
        <n v="660363"/>
        <n v="669497"/>
        <n v="611476"/>
        <n v="632285"/>
        <n v="610811"/>
        <n v="635230"/>
        <n v="636258"/>
        <n v="662898"/>
        <n v="802578"/>
        <n v="801316"/>
        <n v="666025"/>
        <n v="801340"/>
        <n v="663039"/>
        <n v="632315"/>
        <n v="632882"/>
        <n v="660196"/>
        <n v="637654"/>
        <n v="635770"/>
        <n v="662986"/>
        <n v="660115"/>
        <n v="631547"/>
        <n v="661895"/>
        <n v="637066"/>
        <n v="632110"/>
        <n v="660117"/>
        <n v="664639"/>
        <n v="637344"/>
        <n v="669609"/>
        <n v="611477"/>
        <n v="802591"/>
        <n v="660558"/>
        <n v="639637"/>
        <n v="666873"/>
        <n v="635576"/>
        <n v="613875"/>
        <n v="660364"/>
        <n v="612516"/>
        <n v="631362"/>
        <n v="633006"/>
        <n v="631067"/>
        <n v="644784"/>
        <n v="634903"/>
        <n v="611595"/>
        <n v="668782"/>
        <n v="639095"/>
        <n v="639052"/>
        <n v="668509"/>
        <n v="664813"/>
        <n v="664940"/>
        <n v="675422"/>
        <n v="610204"/>
        <n v="638070"/>
        <n v="632212"/>
        <n v="633775"/>
        <n v="633584"/>
        <n v="633407"/>
        <n v="632812"/>
        <n v="632968"/>
        <n v="632347"/>
        <n v="632896"/>
        <n v="632780"/>
        <n v="632739"/>
        <n v="632556"/>
        <n v="632431"/>
        <n v="632405"/>
        <n v="633348"/>
        <n v="628072"/>
        <n v="610751"/>
        <n v="611179"/>
        <n v="611192"/>
        <n v="611516"/>
        <n v="612596"/>
        <n v="612756"/>
        <n v="612782"/>
        <n v="627602"/>
        <n v="627950"/>
        <n v="628068"/>
        <n v="628069"/>
        <n v="630577"/>
        <n v="628071"/>
        <n v="632109"/>
        <n v="628220"/>
        <n v="630188"/>
        <n v="630197"/>
        <n v="630340"/>
        <n v="630408"/>
        <n v="633880"/>
        <n v="631471"/>
        <n v="631665"/>
        <n v="631744"/>
        <n v="631823"/>
        <n v="631899"/>
        <n v="628070"/>
        <n v="666166"/>
        <n v="660501"/>
        <n v="660664"/>
        <n v="661036"/>
        <n v="635187"/>
        <n v="661177"/>
        <n v="661656"/>
        <n v="662101"/>
        <n v="662282"/>
        <n v="662600"/>
        <n v="663668"/>
        <n v="664012"/>
        <n v="665031"/>
        <n v="665315"/>
        <n v="660500"/>
        <n v="669364"/>
        <n v="802525"/>
        <n v="800986"/>
        <n v="677154"/>
        <n v="675508"/>
        <n v="675473"/>
        <n v="665491"/>
        <n v="669369"/>
        <n v="665917"/>
        <n v="669363"/>
        <n v="669358"/>
        <n v="668949"/>
        <n v="667321"/>
        <n v="666775"/>
        <n v="660990"/>
        <n v="675362"/>
        <n v="634438"/>
        <n v="636667"/>
        <n v="639871"/>
        <n v="802606"/>
        <n v="635310"/>
        <n v="610107"/>
        <n v="636732"/>
        <n v="634464"/>
        <n v="635921"/>
        <n v="634352"/>
        <n v="634236"/>
        <n v="634220"/>
        <n v="634179"/>
        <n v="634063"/>
        <n v="634051"/>
        <n v="634765"/>
        <n v="637621"/>
        <n v="639780"/>
        <n v="638621"/>
        <n v="638056"/>
        <n v="637092"/>
        <n v="636763"/>
        <n v="637064"/>
        <n v="636962"/>
        <n v="630880"/>
        <n v="664834"/>
        <n v="612397"/>
        <n v="631797"/>
        <n v="627270"/>
        <n v="632235"/>
        <n v="664288"/>
        <n v="669173"/>
        <n v="636043"/>
        <n v="632843"/>
        <n v="633924"/>
        <n v="611171"/>
        <n v="611143"/>
        <n v="629928"/>
        <n v="631757"/>
        <n v="632926"/>
        <n v="631630"/>
        <n v="674439"/>
        <n v="802595"/>
        <n v="660795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0204" maxValue="802578"/>
    </cacheField>
    <cacheField name="Budget Name" numFmtId="0">
      <sharedItems/>
    </cacheField>
    <cacheField name="BUDGET END DATE" numFmtId="14">
      <sharedItems containsSemiMixedTypes="0" containsNonDate="0" containsDate="1" containsString="0" minDate="2014-08-31T00:00:00" maxDate="2018-02-01T00:00:00" count="45">
        <d v="2017-12-31T00:00:00"/>
        <d v="2017-08-23T00:00:00"/>
        <d v="2017-11-30T00:00:00"/>
        <d v="2017-09-30T00:00:00"/>
        <d v="2016-06-30T00:00:00"/>
        <d v="2017-09-29T00:00:00"/>
        <d v="2015-06-30T00:00:00"/>
        <d v="2017-08-01T00:00:00"/>
        <d v="2017-11-14T00:00:00"/>
        <d v="2017-06-30T00:00:00"/>
        <d v="2017-07-31T00:00:00"/>
        <d v="2017-12-22T00:00:00"/>
        <d v="2017-09-22T00:00:00"/>
        <d v="2014-08-31T00:00:00"/>
        <d v="2018-01-31T00:00:00"/>
        <d v="2018-01-19T00:00:00"/>
        <d v="2017-12-30T00:00:00"/>
        <d v="2017-11-22T00:00:00"/>
        <d v="2017-05-31T00:00:00"/>
        <d v="2017-07-26T00:00:00"/>
        <d v="2016-10-31T00:00:00"/>
        <d v="2017-11-15T00:00:00"/>
        <d v="2016-12-31T00:00:00"/>
        <d v="2017-08-31T00:00:00"/>
        <d v="2015-07-31T00:00:00"/>
        <d v="2017-09-26T00:00:00"/>
        <d v="2017-09-14T00:00:00"/>
        <d v="2016-07-31T00:00:00"/>
        <d v="2017-10-31T00:00:00"/>
        <d v="2017-10-15T00:00:00"/>
        <d v="2017-03-31T00:00:00"/>
        <d v="2017-10-05T00:00:00"/>
        <d v="2017-09-27T00:00:00"/>
        <d v="2018-01-15T00:00:00"/>
        <d v="2017-10-29T00:00:00"/>
        <d v="2018-01-27T00:00:00"/>
        <d v="2017-11-09T00:00:00"/>
        <d v="2017-04-30T00:00:00"/>
        <d v="2018-01-08T00:00:00"/>
        <d v="2018-01-28T00:00:00"/>
        <d v="2017-11-08T00:00:00"/>
        <d v="2017-07-24T00:00:00"/>
        <d v="2018-01-01T00:00:00"/>
        <d v="2017-09-18T00:00:00"/>
        <d v="2015-12-31T00:00:00"/>
      </sharedItems>
      <fieldGroup base="7">
        <rangePr groupBy="years" startDate="2014-08-31T00:00:00" endDate="2018-02-01T00:00:00"/>
        <groupItems count="7">
          <s v="&lt;8/31/2014"/>
          <s v="2014"/>
          <s v="2015"/>
          <s v="2016"/>
          <s v="2017"/>
          <s v="2018"/>
          <s v="&gt;2/1/2018"/>
        </groupItems>
      </fieldGroup>
    </cacheField>
    <cacheField name="Principal Investigator" numFmtId="0">
      <sharedItems count="135">
        <s v="HEFNER, BRIAN T."/>
        <s v="SAVELLI, SONIA"/>
        <s v="MIZUMORI, SHERI J"/>
        <s v="LAPE, PETER V"/>
        <s v="STOLL, STEFAN"/>
        <s v="LYTLE, SARAH ROSEBERRY"/>
        <s v="MARGHERIO, CARA"/>
        <s v="DROBNY, GARY P"/>
        <s v="KENDALL, DIANE L."/>
        <s v="MORALES, MIGUEL"/>
        <s v="HSU, SHIH-CHIEH"/>
        <s v="KASABA, RESAT"/>
        <s v="WINDSCHITL, MARK A"/>
        <s v="ISHIMARU, ANN"/>
        <s v="BILMES, JEFFREY A."/>
        <s v="LITTLE, JUSTIN M."/>
        <s v="ZACHRY, MARK R"/>
        <s v="POPOVIC, ZORAN"/>
        <s v="WINKLER, MARIKAROLIINA H"/>
        <s v="ORTEGA VAZQUEZ, MIGUEL A"/>
        <s v="FLINN, BRIAN D."/>
        <s v="CAO, GUOZHONG"/>
        <s v="RATNER, BUDDY D"/>
        <s v="ANDERSON, RICHARD J."/>
        <s v="YOU, SETTHIVOINE"/>
        <s v="SMITH, NOAH A"/>
        <s v="MAMISHEV, ALEXANDER V"/>
        <s v="HILL, KRISTI MORGANSEN"/>
        <s v="STANTON, JOHN"/>
        <s v="YEN, JOYCE WEN-HWEI"/>
        <s v="LAWLER, JOSHUA J"/>
        <s v="ROGERS, LUKE W."/>
        <s v="PUNT, ANDRE"/>
        <s v="CONVERSE, SARAH J"/>
        <s v="SACHS, JULIAN P."/>
        <s v="MOSKAL, LUDMILA M."/>
        <s v="CORDELL, JEFFERY"/>
        <s v="EWING, KERN"/>
        <s v="OBRADOVICH, HELENE J."/>
        <s v="WEBER, NICHOLAS M"/>
        <s v="COWARD, CHRISTOPHER T."/>
        <s v="SCHUMACHER, SCOTT A"/>
        <s v="DILLON, BRIAN M"/>
        <s v="BROWN, NATHANAEL R"/>
        <s v="GOLDHABER, DAN"/>
        <s v="CATALANO, RICHARD F"/>
        <s v="HAGGERTY, KEVIN P."/>
        <s v="EVANS-CAMPBELL, TERESA A"/>
        <s v="DONOVAN, DENNIS"/>
        <s v="BANTA-GREEN, CALEB J."/>
        <s v="HUANG, GREG J."/>
        <s v="KWON, YOUNG"/>
        <s v="SHUSTOV, ANDREI R"/>
        <s v="MONTGOMERY, ROBERT B."/>
        <s v="UNUTZER, JURGEN"/>
        <s v="JONES, THOMAS K"/>
        <s v="CELUM, CONNIE L."/>
        <s v="VAVILALA, MONICA S."/>
        <s v="SCHWEIZER, MICHAEL"/>
        <s v="COLLIER, ANN C"/>
        <s v="SINGH, PRADEEP"/>
        <s v="KITAHATA, MARI M."/>
        <s v="Stout, James W."/>
        <s v="LANDIS, CHARLES S"/>
        <s v="COOKSON, BRAD T"/>
        <s v="ROXBY, ALISON C."/>
        <s v="HARMON, KIMBERLY G"/>
        <s v="BREMNER, WILLIAM J"/>
        <s v="FLECKMAN, PHILIP H"/>
        <s v="DORSCHNER, MICHAEL O"/>
        <s v="SPAIN, WILLIAM"/>
        <s v="KLEINHANS, NATALIA M."/>
        <s v="TAUBEN, DAVID"/>
        <s v="MILLER, SAMUEL I"/>
        <s v="WALSON, JUDD L."/>
        <s v="CHAUDHARY, ANU"/>
        <s v="LIEBER, ANDRE"/>
        <s v="RANSOM, BRUCE ROBERT"/>
        <s v="CHESNUT, RANDALL M"/>
        <s v="MARCOVINA, SANTICA M."/>
        <s v="AITKEN, MOIRA L."/>
        <s v="JEROME, KEITH R"/>
        <s v="KING, MARY-CLAIRE"/>
        <s v="ESCHENBACH, DAVID A"/>
        <s v="VAN GELDER, RUSSELL"/>
        <s v="GOSS, CHRISTOPHER HOOPER"/>
        <s v="CASSADAY, RYAN D."/>
        <s v="LEE, JANIE M"/>
        <s v="HORNE, DAVID J."/>
        <s v="TYKODI, SCOTT S."/>
        <s v="BYERS, PETER H"/>
        <s v="ZISMAN, TIMOTHY L"/>
        <s v="JEFFERSON, JONATHAN ASHLEY"/>
        <s v="ZAGOTTA, WILLIAM N."/>
        <s v="ZHENG, NING"/>
        <s v="JOHNSON, KURT LEWIS"/>
        <s v="SCHWARTZ, STEPHEN MARK"/>
        <s v="MORALES, LEO"/>
        <s v="Lee, Sylvia M."/>
        <s v="PHAM, TAM NGOC"/>
        <s v="SHUMAN, WILLIAM P"/>
        <s v="Ellenbogen, Richard G."/>
        <s v="Wessells, Hunter"/>
        <s v="GRAHAM, SUSAN M."/>
        <s v="WEISS, MICHAEL D."/>
        <s v="COVELER, ANDREW L."/>
        <s v="SOKOURENKO, EVGUENI V."/>
        <s v="WEINSTEIN, JONATHAN R."/>
        <s v="THOMPSON, MATTHEW J"/>
        <s v="GOVERMAN, JOAN M"/>
        <s v="MULLINS, JAMES I"/>
        <s v="NGHIEM, PAUL"/>
        <s v="YU, EVAN Y"/>
        <s v="YAGER, PAUL"/>
        <s v="GOPAL, AJAY"/>
        <s v="MONNAT, RAYMOND J"/>
        <s v="NOBLE, WILLIAM S"/>
        <s v="EICHLER, EVAN E"/>
        <s v="ZHANG, JING"/>
        <s v="LOBER, WILLIAM B."/>
        <s v="OXFORD, MONICA L."/>
        <s v="DEMIRIS, GEORGE"/>
        <s v="DEVINE, EMILY E."/>
        <s v="HEBERT, MARY F"/>
        <s v="WHITE, HAROLD STEVE"/>
        <s v="DRAKE, ALISON LOUISE"/>
        <s v="KALMAN, DAVID A"/>
        <s v="CONRAD, DOUGLAS A"/>
        <s v="HEAGERTY, PATRICK J."/>
        <s v="FENSKE, RICHARD A."/>
        <s v="COE, NORMA B"/>
        <s v="JOHNSON, PETER W"/>
        <s v="BELLAMY, GEORGE THOMAS"/>
        <s v="WARK, MICHAEL"/>
        <s v="GAWEL, JAMES"/>
      </sharedItems>
    </cacheField>
    <cacheField name="Open Encumbrance" numFmtId="40">
      <sharedItems containsSemiMixedTypes="0" containsString="0" containsNumber="1" minValue="0" maxValue="249799.57"/>
    </cacheField>
    <cacheField name="Cost Share" numFmtId="40">
      <sharedItems containsSemiMixedTypes="0" containsString="0" containsNumber="1" minValue="-770529.82" maxValue="0"/>
    </cacheField>
    <cacheField name="Balance" numFmtId="40">
      <sharedItems containsSemiMixedTypes="0" containsString="0" containsNumber="1" minValue="0" maxValue="221040.2"/>
    </cacheField>
    <cacheField name="Open Invoice" numFmtId="40">
      <sharedItems containsSemiMixedTypes="0" containsString="0" containsNumber="1" minValue="-30085.360000000001" maxValue="160883.57999999999"/>
    </cacheField>
    <cacheField name="Deficit" numFmtId="40">
      <sharedItems containsSemiMixedTypes="0" containsString="0" containsNumber="1" minValue="-292000" maxValue="0"/>
    </cacheField>
    <cacheField name="BUDGET_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x v="0"/>
    <n v="2160301000"/>
    <s v="APPLIED PHYSICS LAB"/>
    <x v="0"/>
    <m/>
    <m/>
    <s v="PNNL-SERDP_"/>
    <x v="0"/>
    <x v="0"/>
    <n v="0"/>
    <n v="0"/>
    <n v="0"/>
    <n v="-21.3"/>
    <n v="0"/>
    <s v="3"/>
  </r>
  <r>
    <x v="0"/>
    <n v="2160301000"/>
    <s v="APPLIED PHYSICS LAB"/>
    <x v="1"/>
    <s v="P"/>
    <n v="610885"/>
    <s v="GLOBAL MARITIME FORUM"/>
    <x v="1"/>
    <x v="1"/>
    <n v="0"/>
    <n v="0"/>
    <n v="0"/>
    <n v="0"/>
    <n v="0"/>
    <s v="3"/>
  </r>
  <r>
    <x v="1"/>
    <n v="2540578000"/>
    <s v="PSYCHOLOGY"/>
    <x v="2"/>
    <s v="P"/>
    <n v="611398"/>
    <s v="BRAINS II"/>
    <x v="2"/>
    <x v="2"/>
    <n v="0"/>
    <n v="-2732.32"/>
    <n v="0"/>
    <n v="0"/>
    <n v="0"/>
    <s v="3"/>
  </r>
  <r>
    <x v="1"/>
    <n v="2540114000"/>
    <s v="BURKE MUSEUM"/>
    <x v="3"/>
    <m/>
    <m/>
    <s v="KENNEWICK REMAINS"/>
    <x v="3"/>
    <x v="3"/>
    <n v="0"/>
    <n v="0"/>
    <n v="0"/>
    <n v="2566.23"/>
    <n v="0"/>
    <s v="3"/>
  </r>
  <r>
    <x v="1"/>
    <n v="2540540000"/>
    <s v="CHEMISTRY"/>
    <x v="4"/>
    <s v="S"/>
    <n v="669358"/>
    <s v="AHA HCN STOLL YR 2"/>
    <x v="4"/>
    <x v="4"/>
    <n v="0"/>
    <n v="0"/>
    <n v="0"/>
    <n v="0"/>
    <n v="0"/>
    <s v="3"/>
  </r>
  <r>
    <x v="1"/>
    <n v="2540920000"/>
    <s v="ARTS &amp; SCI ILABS"/>
    <x v="5"/>
    <m/>
    <m/>
    <s v="BTC AGREEMENT"/>
    <x v="5"/>
    <x v="5"/>
    <n v="0"/>
    <n v="0"/>
    <n v="0"/>
    <n v="0"/>
    <n v="0"/>
    <s v="3"/>
  </r>
  <r>
    <x v="1"/>
    <n v="2540540000"/>
    <s v="CHEMISTRY"/>
    <x v="6"/>
    <s v="S"/>
    <n v="669358"/>
    <s v="AHA HCN STOLL YR 1"/>
    <x v="6"/>
    <x v="4"/>
    <n v="0"/>
    <n v="0"/>
    <n v="0"/>
    <n v="0"/>
    <n v="0"/>
    <s v="3"/>
  </r>
  <r>
    <x v="1"/>
    <n v="2540786020"/>
    <s v="SOCIOLOGY"/>
    <x v="7"/>
    <s v="S"/>
    <n v="611398"/>
    <s v="BRAINS II CERSE YR 1"/>
    <x v="2"/>
    <x v="6"/>
    <n v="0"/>
    <n v="0"/>
    <n v="0"/>
    <n v="0"/>
    <n v="0"/>
    <s v="3"/>
  </r>
  <r>
    <x v="1"/>
    <n v="2540540000"/>
    <s v="CHEMISTRY"/>
    <x v="8"/>
    <m/>
    <m/>
    <s v="SOLID STATE NMR EXPER"/>
    <x v="7"/>
    <x v="7"/>
    <n v="0"/>
    <n v="0"/>
    <n v="0"/>
    <n v="0"/>
    <n v="0"/>
    <s v="3"/>
  </r>
  <r>
    <x v="1"/>
    <n v="2540588000"/>
    <s v="SPEECH &amp; HEAR SCI"/>
    <x v="9"/>
    <m/>
    <m/>
    <s v="VA IPA - LAM"/>
    <x v="8"/>
    <x v="8"/>
    <n v="0"/>
    <n v="0"/>
    <n v="3508.17"/>
    <n v="2605.2199999999998"/>
    <n v="0"/>
    <s v="3"/>
  </r>
  <r>
    <x v="1"/>
    <n v="2540540000"/>
    <s v="CHEMISTRY"/>
    <x v="10"/>
    <s v="S"/>
    <n v="669358"/>
    <s v="AHA HCN STOLL YR3"/>
    <x v="9"/>
    <x v="4"/>
    <n v="0"/>
    <n v="0"/>
    <n v="0"/>
    <n v="0"/>
    <n v="0"/>
    <s v="3"/>
  </r>
  <r>
    <x v="1"/>
    <n v="2540574299"/>
    <s v="PHYSICS"/>
    <x v="11"/>
    <m/>
    <m/>
    <s v="MORALES MSIP"/>
    <x v="10"/>
    <x v="9"/>
    <n v="0"/>
    <n v="0"/>
    <n v="0"/>
    <n v="42.65"/>
    <n v="-0.01"/>
    <s v="3"/>
  </r>
  <r>
    <x v="1"/>
    <n v="2540574269"/>
    <s v="PHYSICS"/>
    <x v="12"/>
    <m/>
    <m/>
    <s v="FELIX"/>
    <x v="11"/>
    <x v="10"/>
    <n v="0"/>
    <n v="0"/>
    <n v="0"/>
    <n v="0"/>
    <n v="0"/>
    <s v="3"/>
  </r>
  <r>
    <x v="1"/>
    <n v="2540748000"/>
    <s v="INT STUDIES"/>
    <x v="13"/>
    <s v="P"/>
    <n v="802578"/>
    <s v="USAWC FELLOWSHIP 16-17"/>
    <x v="12"/>
    <x v="11"/>
    <n v="0"/>
    <n v="0"/>
    <n v="0"/>
    <n v="0"/>
    <n v="0"/>
    <s v="3"/>
  </r>
  <r>
    <x v="2"/>
    <n v="2580001000"/>
    <s v="DEPT OF EDUCATION"/>
    <x v="14"/>
    <s v="P"/>
    <n v="801316"/>
    <s v="NOYCE SCHOLARS"/>
    <x v="13"/>
    <x v="12"/>
    <n v="0"/>
    <n v="0"/>
    <n v="40.82"/>
    <n v="0"/>
    <n v="0"/>
    <s v="3"/>
  </r>
  <r>
    <x v="2"/>
    <n v="2580001000"/>
    <s v="DEPT OF EDUCATION"/>
    <x v="15"/>
    <m/>
    <m/>
    <s v="RACIAL EQUITY PILOT"/>
    <x v="0"/>
    <x v="13"/>
    <n v="0"/>
    <n v="0"/>
    <n v="884.94"/>
    <n v="0"/>
    <n v="0"/>
    <s v="3"/>
  </r>
  <r>
    <x v="2"/>
    <n v="2580001000"/>
    <s v="DEPT OF EDUCATION"/>
    <x v="16"/>
    <s v="S"/>
    <n v="801316"/>
    <s v="NOYCE SCHLR PARTICIPNT"/>
    <x v="13"/>
    <x v="12"/>
    <n v="0"/>
    <n v="0"/>
    <n v="42032"/>
    <n v="0"/>
    <n v="0"/>
    <s v="3"/>
  </r>
  <r>
    <x v="3"/>
    <n v="2600007590"/>
    <s v="ELECTRICAL ENGINEERING"/>
    <x v="17"/>
    <s v="S"/>
    <n v="637092"/>
    <s v="BILMES 3D ENCODE MSK"/>
    <x v="14"/>
    <x v="14"/>
    <n v="0"/>
    <n v="0"/>
    <n v="0"/>
    <n v="0"/>
    <n v="0"/>
    <s v="3"/>
  </r>
  <r>
    <x v="3"/>
    <n v="2600004000"/>
    <s v="AERO AND ASTRO"/>
    <x v="18"/>
    <m/>
    <m/>
    <s v="NEXTSTEP"/>
    <x v="15"/>
    <x v="15"/>
    <n v="0"/>
    <n v="0"/>
    <n v="0"/>
    <n v="4900.21"/>
    <n v="0"/>
    <s v="3"/>
  </r>
  <r>
    <x v="3"/>
    <n v="2600002000"/>
    <s v="HUMAN CTR DESIGN ENGR"/>
    <x v="19"/>
    <m/>
    <m/>
    <s v="DOMESTIC GIG WORK"/>
    <x v="16"/>
    <x v="16"/>
    <n v="0"/>
    <n v="0"/>
    <n v="0"/>
    <n v="-13861.48"/>
    <n v="0"/>
    <s v="3"/>
  </r>
  <r>
    <x v="3"/>
    <n v="2600008000"/>
    <s v="COMPUTER SCIENCE &amp; ENG"/>
    <x v="20"/>
    <m/>
    <m/>
    <s v="ALLEN INSTITUTE"/>
    <x v="0"/>
    <x v="17"/>
    <n v="0"/>
    <n v="0"/>
    <n v="0"/>
    <n v="26044.400000000001"/>
    <n v="-16.77"/>
    <s v="3"/>
  </r>
  <r>
    <x v="3"/>
    <n v="2600006000"/>
    <s v="CIVIL &amp; ENVIR ENGINEER"/>
    <x v="21"/>
    <m/>
    <m/>
    <s v="2015 BUSCH AWARD"/>
    <x v="0"/>
    <x v="18"/>
    <n v="0"/>
    <n v="0"/>
    <n v="0"/>
    <n v="0"/>
    <n v="0"/>
    <s v="3"/>
  </r>
  <r>
    <x v="3"/>
    <n v="2600007970"/>
    <s v="ELECTRICAL ENGINEERING"/>
    <x v="22"/>
    <s v="P"/>
    <n v="635770"/>
    <s v="TRANSACTIVE CAMPUS"/>
    <x v="14"/>
    <x v="19"/>
    <n v="2.74"/>
    <n v="0"/>
    <n v="221040.2"/>
    <n v="0"/>
    <n v="0"/>
    <s v="3"/>
  </r>
  <r>
    <x v="3"/>
    <n v="2600011000"/>
    <s v="MATL SCI &amp; ENGINEERING"/>
    <x v="23"/>
    <m/>
    <m/>
    <s v="BOEING BONDING 2017"/>
    <x v="17"/>
    <x v="20"/>
    <n v="0"/>
    <n v="0"/>
    <n v="20000"/>
    <n v="0"/>
    <n v="0"/>
    <s v="3"/>
  </r>
  <r>
    <x v="3"/>
    <n v="2600011000"/>
    <s v="MATL SCI &amp; ENGINEERING"/>
    <x v="24"/>
    <m/>
    <m/>
    <s v="FILM MEMBRANE"/>
    <x v="18"/>
    <x v="21"/>
    <n v="118.52"/>
    <n v="0"/>
    <n v="0"/>
    <n v="0"/>
    <n v="0"/>
    <s v="3"/>
  </r>
  <r>
    <x v="3"/>
    <n v="2600014110"/>
    <s v="BIOENGINEERING"/>
    <x v="25"/>
    <m/>
    <m/>
    <s v="ABBOTT FL SYNTHESIS"/>
    <x v="0"/>
    <x v="22"/>
    <n v="0"/>
    <n v="0"/>
    <n v="0"/>
    <n v="0"/>
    <n v="-15201.57"/>
    <s v="3"/>
  </r>
  <r>
    <x v="3"/>
    <n v="2600008000"/>
    <s v="COMPUTER SCIENCE &amp; ENG"/>
    <x v="26"/>
    <m/>
    <m/>
    <s v="DIAL - ODK TRANSITION"/>
    <x v="0"/>
    <x v="23"/>
    <n v="0"/>
    <n v="0"/>
    <n v="0"/>
    <n v="50000"/>
    <n v="0"/>
    <s v="3"/>
  </r>
  <r>
    <x v="3"/>
    <n v="2600004000"/>
    <s v="AERO AND ASTRO"/>
    <x v="27"/>
    <m/>
    <m/>
    <s v="PLASMA DIAGNOSTICS"/>
    <x v="19"/>
    <x v="24"/>
    <n v="0"/>
    <n v="0"/>
    <n v="0"/>
    <n v="3102.13"/>
    <n v="0"/>
    <s v="3"/>
  </r>
  <r>
    <x v="3"/>
    <n v="2600008000"/>
    <s v="COMPUTER SCIENCE &amp; ENG"/>
    <x v="28"/>
    <m/>
    <m/>
    <s v="BBN LORELEI"/>
    <x v="0"/>
    <x v="25"/>
    <n v="7.79"/>
    <n v="0"/>
    <n v="0"/>
    <n v="53310.02"/>
    <n v="0"/>
    <s v="3"/>
  </r>
  <r>
    <x v="3"/>
    <n v="2600007580"/>
    <s v="ELECTRICAL ENGINEERING"/>
    <x v="29"/>
    <m/>
    <m/>
    <s v="MAMISH APPA DATA CENTE"/>
    <x v="0"/>
    <x v="26"/>
    <n v="0"/>
    <n v="-3316.86"/>
    <n v="0"/>
    <n v="49573.42"/>
    <n v="0"/>
    <s v="3"/>
  </r>
  <r>
    <x v="3"/>
    <n v="2600004000"/>
    <s v="AERO AND ASTRO"/>
    <x v="30"/>
    <m/>
    <m/>
    <s v="FIZIKL-UAV/UGV"/>
    <x v="3"/>
    <x v="27"/>
    <n v="0"/>
    <n v="0"/>
    <n v="22837.5"/>
    <n v="80651"/>
    <n v="0"/>
    <s v="3"/>
  </r>
  <r>
    <x v="3"/>
    <n v="2600008000"/>
    <s v="COMPUTER SCIENCE &amp; ENG"/>
    <x v="31"/>
    <m/>
    <m/>
    <s v="CMU ARIEL"/>
    <x v="0"/>
    <x v="25"/>
    <n v="8.51"/>
    <n v="0"/>
    <n v="0"/>
    <n v="0"/>
    <n v="0"/>
    <s v="4"/>
  </r>
  <r>
    <x v="3"/>
    <n v="2600006000"/>
    <s v="CIVIL &amp; ENVIR ENGINEER"/>
    <x v="32"/>
    <m/>
    <m/>
    <s v="CONSTRUCTION GUIDE"/>
    <x v="14"/>
    <x v="28"/>
    <n v="0"/>
    <n v="0"/>
    <n v="1.08"/>
    <n v="16498"/>
    <n v="0"/>
    <s v="3"/>
  </r>
  <r>
    <x v="3"/>
    <n v="2600001900"/>
    <s v="DEAN ENGINEERING"/>
    <x v="33"/>
    <s v="S"/>
    <n v="611398"/>
    <s v="BRAINS II - ADVANCE"/>
    <x v="2"/>
    <x v="29"/>
    <n v="0"/>
    <n v="0"/>
    <n v="0"/>
    <n v="0"/>
    <n v="0"/>
    <s v="3"/>
  </r>
  <r>
    <x v="4"/>
    <n v="2630012010"/>
    <s v="DEAN GRANT &amp; CONTRACT"/>
    <x v="34"/>
    <m/>
    <m/>
    <s v="DDCSP NFWF II"/>
    <x v="0"/>
    <x v="30"/>
    <n v="0"/>
    <n v="0"/>
    <n v="0"/>
    <n v="50959.21"/>
    <n v="0"/>
    <s v="3"/>
  </r>
  <r>
    <x v="4"/>
    <n v="2630008000"/>
    <s v="ENVRMNTL &amp; FOREST SCI"/>
    <x v="35"/>
    <s v="S"/>
    <n v="660364"/>
    <s v="LIDAR STREAM MODEL SUB"/>
    <x v="0"/>
    <x v="31"/>
    <n v="0"/>
    <n v="0"/>
    <n v="191.27"/>
    <n v="0"/>
    <n v="0"/>
    <s v="3"/>
  </r>
  <r>
    <x v="4"/>
    <n v="2630003000"/>
    <s v="AQUATIC&amp;FISHERY SCIENC"/>
    <x v="36"/>
    <m/>
    <m/>
    <s v="KBA SAC"/>
    <x v="0"/>
    <x v="32"/>
    <n v="0"/>
    <n v="0"/>
    <n v="0"/>
    <n v="0"/>
    <n v="-216.64"/>
    <s v="3"/>
  </r>
  <r>
    <x v="4"/>
    <n v="2630003000"/>
    <s v="AQUATIC&amp;FISHERY SCIENC"/>
    <x v="37"/>
    <m/>
    <m/>
    <s v="LLTK MARINE SURVIVAL"/>
    <x v="10"/>
    <x v="33"/>
    <n v="0"/>
    <n v="0"/>
    <n v="0"/>
    <n v="12045.91"/>
    <n v="0"/>
    <s v="3"/>
  </r>
  <r>
    <x v="4"/>
    <n v="2630002000"/>
    <s v="OCEANOGRAPHY"/>
    <x v="38"/>
    <m/>
    <m/>
    <s v="SOUTH CROSS MANGROVES"/>
    <x v="0"/>
    <x v="34"/>
    <n v="0"/>
    <n v="0"/>
    <n v="0"/>
    <n v="0"/>
    <n v="0"/>
    <s v="4"/>
  </r>
  <r>
    <x v="4"/>
    <n v="2630008000"/>
    <s v="ENVRMNTL &amp; FOREST SCI"/>
    <x v="39"/>
    <m/>
    <m/>
    <s v="BLM DUES 2015-2016"/>
    <x v="20"/>
    <x v="35"/>
    <n v="0"/>
    <n v="0"/>
    <n v="0.61"/>
    <n v="0"/>
    <n v="0"/>
    <s v="3"/>
  </r>
  <r>
    <x v="4"/>
    <n v="2630003000"/>
    <s v="AQUATIC&amp;FISHERY SCIENC"/>
    <x v="40"/>
    <s v="P"/>
    <n v="660364"/>
    <s v="LIDAR STRM MODEL"/>
    <x v="0"/>
    <x v="33"/>
    <n v="0"/>
    <n v="0"/>
    <n v="0"/>
    <n v="0"/>
    <n v="0"/>
    <s v="3"/>
  </r>
  <r>
    <x v="4"/>
    <n v="2630003000"/>
    <s v="AQUATIC&amp;FISHERY SCIENC"/>
    <x v="41"/>
    <m/>
    <m/>
    <s v="NIS ZOOPLANKTON 2"/>
    <x v="0"/>
    <x v="36"/>
    <n v="0"/>
    <n v="0"/>
    <n v="0"/>
    <n v="0"/>
    <n v="-1741.19"/>
    <s v="3"/>
  </r>
  <r>
    <x v="4"/>
    <n v="2630008000"/>
    <s v="ENVRMNTL &amp; FOREST SCI"/>
    <x v="42"/>
    <m/>
    <m/>
    <s v="CONSERVATION INTERNS"/>
    <x v="3"/>
    <x v="37"/>
    <n v="0"/>
    <n v="-5701.89"/>
    <n v="0"/>
    <n v="35739.199999999997"/>
    <n v="0"/>
    <s v="3"/>
  </r>
  <r>
    <x v="5"/>
    <n v="2660217000"/>
    <s v="NEUROSCIENCE"/>
    <x v="43"/>
    <m/>
    <m/>
    <s v="NEURO SCRI 15-17"/>
    <x v="9"/>
    <x v="38"/>
    <n v="0"/>
    <n v="0"/>
    <n v="7238.26"/>
    <n v="0"/>
    <n v="0"/>
    <s v="3"/>
  </r>
  <r>
    <x v="6"/>
    <n v="2670002100"/>
    <s v="ISCHOOL RESEARCH"/>
    <x v="44"/>
    <m/>
    <m/>
    <s v="WEB LITERACY"/>
    <x v="21"/>
    <x v="39"/>
    <n v="0"/>
    <n v="0"/>
    <n v="4599.16"/>
    <n v="0"/>
    <n v="0"/>
    <s v="3"/>
  </r>
  <r>
    <x v="6"/>
    <n v="2670002090"/>
    <s v="ISCHOOL RESEARCH"/>
    <x v="45"/>
    <s v="S"/>
    <n v="634903"/>
    <s v="LEGACY DISCRETIONARY"/>
    <x v="0"/>
    <x v="40"/>
    <n v="0"/>
    <n v="0"/>
    <n v="6463.68"/>
    <n v="0"/>
    <n v="0"/>
    <s v="1"/>
  </r>
  <r>
    <x v="6"/>
    <n v="2670002090"/>
    <s v="ISCHOOL RESEARCH"/>
    <x v="46"/>
    <s v="P"/>
    <n v="634903"/>
    <s v="LEGACY"/>
    <x v="0"/>
    <x v="40"/>
    <n v="29938.65"/>
    <n v="0"/>
    <n v="216105.39"/>
    <n v="-30085.360000000001"/>
    <n v="0"/>
    <s v="1"/>
  </r>
  <r>
    <x v="7"/>
    <n v="2680001000"/>
    <s v="LAW"/>
    <x v="47"/>
    <m/>
    <m/>
    <s v="LITC 2017"/>
    <x v="0"/>
    <x v="41"/>
    <n v="0"/>
    <n v="-12537.49"/>
    <n v="0"/>
    <n v="0"/>
    <n v="0"/>
    <s v="3"/>
  </r>
  <r>
    <x v="8"/>
    <n v="2700001020"/>
    <s v="EVANS SCH PUBPOL &amp; GOV"/>
    <x v="48"/>
    <m/>
    <m/>
    <s v="IZA"/>
    <x v="22"/>
    <x v="42"/>
    <n v="0"/>
    <n v="0"/>
    <n v="0"/>
    <n v="-3012"/>
    <n v="0"/>
    <s v="4"/>
  </r>
  <r>
    <x v="9"/>
    <n v="2720001000"/>
    <s v="SCHOOL OF SOCIAL WORK"/>
    <x v="49"/>
    <s v="S"/>
    <n v="632926"/>
    <s v="xxxADVxxxJPM CAREER PA"/>
    <x v="9"/>
    <x v="43"/>
    <n v="0"/>
    <n v="0"/>
    <n v="23602.34"/>
    <n v="0"/>
    <n v="0"/>
    <s v="3"/>
  </r>
  <r>
    <x v="9"/>
    <n v="2720001000"/>
    <s v="SCHOOL OF SOCIAL WORK"/>
    <x v="50"/>
    <s v="S"/>
    <n v="631630"/>
    <s v="ARNOLD SALARY SPIKING"/>
    <x v="9"/>
    <x v="44"/>
    <n v="0"/>
    <n v="0"/>
    <n v="0"/>
    <n v="0"/>
    <n v="-1065.3900000000001"/>
    <s v="3"/>
  </r>
  <r>
    <x v="9"/>
    <n v="2720001010"/>
    <s v="SCHOOL OF SOCIAL WORK"/>
    <x v="51"/>
    <m/>
    <m/>
    <s v="AUS IYDS MIDDLE COHORT"/>
    <x v="3"/>
    <x v="45"/>
    <n v="0"/>
    <n v="0"/>
    <n v="0"/>
    <n v="40459"/>
    <n v="0"/>
    <s v="3"/>
  </r>
  <r>
    <x v="9"/>
    <n v="2720001010"/>
    <s v="SCHOOL OF SOCIAL WORK"/>
    <x v="52"/>
    <m/>
    <m/>
    <s v="BRONZEVILLE CTC PLUS"/>
    <x v="3"/>
    <x v="46"/>
    <n v="0"/>
    <n v="0"/>
    <n v="0"/>
    <n v="0"/>
    <n v="0"/>
    <s v="3"/>
  </r>
  <r>
    <x v="9"/>
    <n v="2720001010"/>
    <s v="SCHOOL OF SOCIAL WORK"/>
    <x v="53"/>
    <m/>
    <m/>
    <s v="XXXADVXXXUPPER MICHIGA"/>
    <x v="3"/>
    <x v="46"/>
    <n v="0"/>
    <n v="0"/>
    <n v="2964.55"/>
    <n v="0"/>
    <n v="0"/>
    <s v="3"/>
  </r>
  <r>
    <x v="9"/>
    <n v="2720001000"/>
    <s v="SCHOOL OF SOCIAL WORK"/>
    <x v="54"/>
    <m/>
    <m/>
    <s v="NLBHP MSW STIPENDS"/>
    <x v="14"/>
    <x v="47"/>
    <n v="0"/>
    <n v="-7466.98"/>
    <n v="0"/>
    <n v="0"/>
    <n v="0"/>
    <s v="3"/>
  </r>
  <r>
    <x v="10"/>
    <n v="3010222000"/>
    <s v="ALC/DRUG ABUSE INSTIT"/>
    <x v="55"/>
    <s v="P"/>
    <n v="610204"/>
    <s v="PACIFIC NORTHWEST NODE"/>
    <x v="18"/>
    <x v="48"/>
    <n v="0"/>
    <n v="0"/>
    <n v="0"/>
    <n v="0"/>
    <n v="-11191.24"/>
    <s v="3"/>
  </r>
  <r>
    <x v="10"/>
    <n v="3010222000"/>
    <s v="ALC/DRUG ABUSE INSTIT"/>
    <x v="56"/>
    <m/>
    <m/>
    <s v="RX OD PREVENTION"/>
    <x v="23"/>
    <x v="49"/>
    <n v="0"/>
    <n v="0"/>
    <n v="0"/>
    <n v="0"/>
    <n v="0"/>
    <s v="3"/>
  </r>
  <r>
    <x v="11"/>
    <n v="3020008000"/>
    <s v="ORTHODONTICS"/>
    <x v="57"/>
    <m/>
    <m/>
    <s v="ACCELEDENT &amp; ALIGNERS"/>
    <x v="0"/>
    <x v="50"/>
    <n v="0"/>
    <n v="0"/>
    <n v="10218.1"/>
    <n v="0"/>
    <n v="0"/>
    <s v="4"/>
  </r>
  <r>
    <x v="12"/>
    <n v="3040440430"/>
    <s v="BIOCHEMISTRY"/>
    <x v="58"/>
    <m/>
    <m/>
    <s v="KWON-CCSG_AWARD"/>
    <x v="0"/>
    <x v="51"/>
    <n v="0"/>
    <n v="0"/>
    <n v="12179.04"/>
    <n v="0"/>
    <n v="0"/>
    <s v="3"/>
  </r>
  <r>
    <x v="12"/>
    <n v="3040112101"/>
    <s v="DEPARTMENT OF MEDICINE"/>
    <x v="59"/>
    <m/>
    <m/>
    <s v="CITN-10 MK-3475 NCI"/>
    <x v="23"/>
    <x v="52"/>
    <n v="0"/>
    <n v="0"/>
    <n v="4413.88"/>
    <n v="0"/>
    <n v="0"/>
    <s v="3"/>
  </r>
  <r>
    <x v="12"/>
    <n v="3040112171"/>
    <s v="DEPARTMENT OF MEDICINE"/>
    <x v="60"/>
    <m/>
    <m/>
    <s v="VT464 IN CRPC"/>
    <x v="10"/>
    <x v="53"/>
    <n v="10000"/>
    <n v="0"/>
    <n v="66966.100000000006"/>
    <n v="0"/>
    <n v="0"/>
    <s v="3"/>
  </r>
  <r>
    <x v="12"/>
    <n v="3040119040"/>
    <s v="PSYCHIATRY ADMIN"/>
    <x v="61"/>
    <m/>
    <m/>
    <s v="SIF SUPPLEMENT"/>
    <x v="0"/>
    <x v="54"/>
    <n v="10.67"/>
    <n v="0"/>
    <n v="0"/>
    <n v="0"/>
    <n v="0"/>
    <s v="3"/>
  </r>
  <r>
    <x v="12"/>
    <n v="3040112041"/>
    <s v="DEPARTMENT OF MEDICINE"/>
    <x v="62"/>
    <m/>
    <m/>
    <s v="ASO 522"/>
    <x v="14"/>
    <x v="55"/>
    <n v="0"/>
    <n v="0"/>
    <n v="0"/>
    <n v="0"/>
    <n v="-668.36"/>
    <s v="3"/>
  </r>
  <r>
    <x v="12"/>
    <n v="3040449030"/>
    <s v="GLOBAL HEALTH"/>
    <x v="63"/>
    <m/>
    <m/>
    <s v="VAGINAL CONTRACEPTIVE"/>
    <x v="18"/>
    <x v="56"/>
    <n v="0"/>
    <n v="0"/>
    <n v="0"/>
    <n v="11780.1"/>
    <n v="0"/>
    <s v="3"/>
  </r>
  <r>
    <x v="12"/>
    <n v="3040110000"/>
    <s v="ANESTHESIOLGY&amp;PAIN MED"/>
    <x v="64"/>
    <m/>
    <m/>
    <s v="RETURN TO LEARN DEVELO"/>
    <x v="9"/>
    <x v="57"/>
    <n v="0"/>
    <n v="0"/>
    <n v="0"/>
    <n v="0"/>
    <n v="0"/>
    <s v="3"/>
  </r>
  <r>
    <x v="12"/>
    <n v="3040112171"/>
    <s v="DEPARTMENT OF MEDICINE"/>
    <x v="65"/>
    <m/>
    <m/>
    <s v="SCHWEIZER STTR EPCRS"/>
    <x v="0"/>
    <x v="58"/>
    <n v="249799.57"/>
    <n v="0"/>
    <n v="0"/>
    <n v="0"/>
    <n v="-276.51"/>
    <s v="3"/>
  </r>
  <r>
    <x v="12"/>
    <n v="3040112018"/>
    <s v="DEPARTMENT OF MEDICINE"/>
    <x v="66"/>
    <m/>
    <m/>
    <s v="SLK CTU GRANT"/>
    <x v="2"/>
    <x v="59"/>
    <n v="8297.5300000000007"/>
    <n v="0"/>
    <n v="1.84"/>
    <n v="0"/>
    <n v="0"/>
    <s v="3"/>
  </r>
  <r>
    <x v="12"/>
    <n v="3040442450"/>
    <s v="MICROBIOLOGY"/>
    <x v="67"/>
    <m/>
    <m/>
    <s v="SINGH CFFT BIOMARKER"/>
    <x v="0"/>
    <x v="60"/>
    <n v="0"/>
    <n v="0"/>
    <n v="0"/>
    <n v="0"/>
    <n v="0"/>
    <s v="3"/>
  </r>
  <r>
    <x v="12"/>
    <n v="3040112018"/>
    <s v="DEPARTMENT OF MEDICINE"/>
    <x v="68"/>
    <m/>
    <m/>
    <s v="NA-ACCORD Y10"/>
    <x v="4"/>
    <x v="61"/>
    <n v="0"/>
    <n v="0"/>
    <n v="0"/>
    <n v="0"/>
    <n v="0"/>
    <s v="3"/>
  </r>
  <r>
    <x v="12"/>
    <n v="3040118030"/>
    <s v="PEDIATRICS"/>
    <x v="69"/>
    <m/>
    <m/>
    <s v="PCORI"/>
    <x v="0"/>
    <x v="62"/>
    <n v="0"/>
    <n v="0"/>
    <n v="0"/>
    <n v="7460.03"/>
    <n v="0"/>
    <s v="3"/>
  </r>
  <r>
    <x v="12"/>
    <n v="3040112082"/>
    <s v="DEPARTMENT OF MEDICINE"/>
    <x v="70"/>
    <m/>
    <m/>
    <s v="ABBVIE M15-464"/>
    <x v="0"/>
    <x v="63"/>
    <n v="0"/>
    <n v="0"/>
    <n v="0"/>
    <n v="0"/>
    <n v="0"/>
    <s v="1"/>
  </r>
  <r>
    <x v="12"/>
    <n v="3040133640"/>
    <s v="LAB MEDICINE"/>
    <x v="71"/>
    <s v="S"/>
    <n v="627950"/>
    <s v="ERIN PROJ 3 YR5"/>
    <x v="24"/>
    <x v="64"/>
    <n v="0"/>
    <n v="0"/>
    <n v="0"/>
    <n v="0"/>
    <n v="-0.01"/>
    <s v="3"/>
  </r>
  <r>
    <x v="12"/>
    <n v="3040112018"/>
    <s v="DEPARTMENT OF MEDICINE"/>
    <x v="72"/>
    <m/>
    <m/>
    <s v="K23-ROXBY Y5"/>
    <x v="0"/>
    <x v="65"/>
    <n v="0"/>
    <n v="0"/>
    <n v="0.05"/>
    <n v="0"/>
    <n v="0"/>
    <s v="4"/>
  </r>
  <r>
    <x v="12"/>
    <n v="3040111500"/>
    <s v="FAMILY MEDICINE"/>
    <x v="73"/>
    <m/>
    <m/>
    <s v="VA DOSE RESPONSE"/>
    <x v="3"/>
    <x v="66"/>
    <n v="0"/>
    <n v="0"/>
    <n v="0"/>
    <n v="10177"/>
    <n v="-14.59"/>
    <s v="3"/>
  </r>
  <r>
    <x v="12"/>
    <n v="3040112133"/>
    <s v="DEPARTMENT OF MEDICINE"/>
    <x v="74"/>
    <m/>
    <m/>
    <s v="CCTN"/>
    <x v="25"/>
    <x v="67"/>
    <n v="0"/>
    <n v="0"/>
    <n v="209.1"/>
    <n v="8207.8799999999992"/>
    <n v="0"/>
    <s v="3"/>
  </r>
  <r>
    <x v="12"/>
    <n v="3040112074"/>
    <s v="DEPARTMENT OF MEDICINE"/>
    <x v="75"/>
    <m/>
    <m/>
    <s v="VA IPA FLECKMAN 16-17"/>
    <x v="3"/>
    <x v="68"/>
    <n v="0"/>
    <n v="0"/>
    <n v="0"/>
    <n v="0"/>
    <n v="-20723.91"/>
    <s v="3"/>
  </r>
  <r>
    <x v="12"/>
    <n v="3040443110"/>
    <s v="PATHOLOGY"/>
    <x v="76"/>
    <m/>
    <m/>
    <s v="DORSCHNER VA CONTRACT"/>
    <x v="14"/>
    <x v="69"/>
    <n v="0"/>
    <n v="0"/>
    <n v="0"/>
    <n v="0"/>
    <n v="0"/>
    <s v="3"/>
  </r>
  <r>
    <x v="12"/>
    <n v="3040445000"/>
    <s v="PHYSIOLOGY &amp; BIOPHYSIC"/>
    <x v="77"/>
    <m/>
    <m/>
    <s v="VA CONTRACT"/>
    <x v="0"/>
    <x v="70"/>
    <n v="0"/>
    <n v="0"/>
    <n v="0"/>
    <n v="0"/>
    <n v="0"/>
    <s v="3"/>
  </r>
  <r>
    <x v="12"/>
    <n v="3040120000"/>
    <s v="RADIOLOGY"/>
    <x v="78"/>
    <m/>
    <m/>
    <s v="VA IPA REILLY"/>
    <x v="16"/>
    <x v="71"/>
    <n v="0"/>
    <n v="0"/>
    <n v="83984.94"/>
    <n v="0"/>
    <n v="0"/>
    <s v="3"/>
  </r>
  <r>
    <x v="12"/>
    <n v="3040110000"/>
    <s v="ANESTHESIOLGY&amp;PAIN MED"/>
    <x v="79"/>
    <m/>
    <m/>
    <s v="NIDA UW COEPE"/>
    <x v="26"/>
    <x v="72"/>
    <n v="0"/>
    <n v="-19766.669999999998"/>
    <n v="0"/>
    <n v="6622.44"/>
    <n v="0"/>
    <s v="3"/>
  </r>
  <r>
    <x v="12"/>
    <n v="3040442490"/>
    <s v="MICROBIOLOGY"/>
    <x v="80"/>
    <s v="P"/>
    <n v="627950"/>
    <s v="ERIN"/>
    <x v="27"/>
    <x v="73"/>
    <n v="0"/>
    <n v="0"/>
    <n v="0"/>
    <n v="0"/>
    <n v="-0.01"/>
    <s v="3"/>
  </r>
  <r>
    <x v="12"/>
    <n v="3040442490"/>
    <s v="MICROBIOLOGY"/>
    <x v="81"/>
    <s v="S"/>
    <n v="627950"/>
    <s v="ERIN ADMIN CORE Y5"/>
    <x v="27"/>
    <x v="73"/>
    <n v="0"/>
    <n v="0"/>
    <n v="0"/>
    <n v="0"/>
    <n v="0"/>
    <s v="3"/>
  </r>
  <r>
    <x v="12"/>
    <n v="3040449070"/>
    <s v="GLOBAL HEALTH"/>
    <x v="82"/>
    <s v="S"/>
    <n v="627950"/>
    <s v="ERIN PROJ 1 YR5"/>
    <x v="27"/>
    <x v="74"/>
    <n v="0"/>
    <n v="0"/>
    <n v="0"/>
    <n v="0"/>
    <n v="0"/>
    <s v="3"/>
  </r>
  <r>
    <x v="12"/>
    <n v="3040442450"/>
    <s v="MICROBIOLOGY"/>
    <x v="83"/>
    <s v="P"/>
    <n v="630577"/>
    <s v="SINGH CF RDP"/>
    <x v="3"/>
    <x v="60"/>
    <n v="0"/>
    <n v="0"/>
    <n v="0"/>
    <n v="0"/>
    <n v="0"/>
    <s v="3"/>
  </r>
  <r>
    <x v="12"/>
    <n v="3040442550"/>
    <s v="MICROBIOLOGY"/>
    <x v="84"/>
    <s v="S"/>
    <n v="627950"/>
    <s v="ERIN ANU PP Y5"/>
    <x v="27"/>
    <x v="75"/>
    <n v="0"/>
    <n v="0"/>
    <n v="0"/>
    <n v="0"/>
    <n v="0"/>
    <s v="3"/>
  </r>
  <r>
    <x v="12"/>
    <n v="3040112111"/>
    <s v="DEPARTMENT OF MEDICINE"/>
    <x v="85"/>
    <m/>
    <m/>
    <s v="LIEBER-BAYER"/>
    <x v="28"/>
    <x v="76"/>
    <n v="0"/>
    <n v="0"/>
    <n v="0"/>
    <n v="0"/>
    <n v="0"/>
    <s v="4"/>
  </r>
  <r>
    <x v="12"/>
    <n v="3040126000"/>
    <s v="NEUROLOGY"/>
    <x v="86"/>
    <m/>
    <m/>
    <s v="RANSOM AUPN"/>
    <x v="29"/>
    <x v="77"/>
    <n v="0"/>
    <n v="0"/>
    <n v="0"/>
    <n v="0"/>
    <n v="0"/>
    <s v="3"/>
  </r>
  <r>
    <x v="12"/>
    <n v="3040110000"/>
    <s v="ANESTHESIOLGY&amp;PAIN MED"/>
    <x v="87"/>
    <m/>
    <m/>
    <s v="MMT PED TBI"/>
    <x v="30"/>
    <x v="57"/>
    <n v="0"/>
    <n v="0"/>
    <n v="0"/>
    <n v="10630.48"/>
    <n v="-0.53"/>
    <s v="3"/>
  </r>
  <r>
    <x v="12"/>
    <n v="3040113000"/>
    <s v="NEUROLOGICAL SURGERY"/>
    <x v="88"/>
    <s v="S"/>
    <n v="630340"/>
    <s v="CHESNUTTEMKINTRACK YR4"/>
    <x v="23"/>
    <x v="78"/>
    <n v="0"/>
    <n v="0"/>
    <n v="0"/>
    <n v="0"/>
    <n v="-43691.61"/>
    <s v="4"/>
  </r>
  <r>
    <x v="12"/>
    <n v="3040113000"/>
    <s v="NEUROLOGICAL SURGERY"/>
    <x v="89"/>
    <s v="P"/>
    <n v="630340"/>
    <s v="CHESNUTTEMKINTRACK YR4"/>
    <x v="23"/>
    <x v="78"/>
    <n v="0"/>
    <n v="0"/>
    <n v="0"/>
    <n v="0"/>
    <n v="0"/>
    <s v="4"/>
  </r>
  <r>
    <x v="12"/>
    <n v="3040112138"/>
    <s v="DEPARTMENT OF MEDICINE"/>
    <x v="90"/>
    <m/>
    <m/>
    <s v="SEARCH REGISTRY YR2"/>
    <x v="5"/>
    <x v="79"/>
    <n v="0"/>
    <n v="0"/>
    <n v="0"/>
    <n v="-16.989999999999998"/>
    <n v="0"/>
    <s v="4"/>
  </r>
  <r>
    <x v="12"/>
    <n v="3040112071"/>
    <s v="DEPARTMENT OF MEDICINE"/>
    <x v="91"/>
    <m/>
    <m/>
    <s v="REGISTRY-VARIOUS"/>
    <x v="0"/>
    <x v="68"/>
    <n v="0"/>
    <n v="0"/>
    <n v="0"/>
    <n v="0"/>
    <n v="0"/>
    <s v="1"/>
  </r>
  <r>
    <x v="12"/>
    <n v="3040112181"/>
    <s v="DEPARTMENT OF MEDICINE"/>
    <x v="92"/>
    <m/>
    <m/>
    <s v="AITKEN TDC"/>
    <x v="0"/>
    <x v="80"/>
    <n v="0"/>
    <n v="0"/>
    <n v="0"/>
    <n v="0"/>
    <n v="0"/>
    <s v="3"/>
  </r>
  <r>
    <x v="12"/>
    <n v="3040112138"/>
    <s v="DEPARTMENT OF MEDICINE"/>
    <x v="93"/>
    <m/>
    <m/>
    <s v="LAHEAD3 YR2"/>
    <x v="14"/>
    <x v="79"/>
    <n v="0"/>
    <n v="0"/>
    <n v="0"/>
    <n v="3629.15"/>
    <n v="0"/>
    <s v="3"/>
  </r>
  <r>
    <x v="12"/>
    <n v="3040133240"/>
    <s v="LAB MEDICINE"/>
    <x v="94"/>
    <m/>
    <m/>
    <s v="SCRI K23 ALPANA"/>
    <x v="2"/>
    <x v="81"/>
    <n v="0"/>
    <n v="0"/>
    <n v="0"/>
    <n v="267.83999999999997"/>
    <n v="0"/>
    <s v="3"/>
  </r>
  <r>
    <x v="12"/>
    <n v="3040445000"/>
    <s v="PHYSIOLOGY &amp; BIOPHYSIC"/>
    <x v="95"/>
    <m/>
    <m/>
    <s v="SPAIN TN SUBCONTRACT"/>
    <x v="14"/>
    <x v="70"/>
    <n v="0"/>
    <n v="0"/>
    <n v="0"/>
    <n v="0"/>
    <n v="0"/>
    <s v="4"/>
  </r>
  <r>
    <x v="12"/>
    <n v="3040112111"/>
    <s v="DEPARTMENT OF MEDICINE"/>
    <x v="96"/>
    <m/>
    <m/>
    <s v="ISRAELI CANCER RESEARC"/>
    <x v="23"/>
    <x v="82"/>
    <n v="0"/>
    <n v="-358.08"/>
    <n v="0"/>
    <n v="0"/>
    <n v="0"/>
    <s v="3"/>
  </r>
  <r>
    <x v="12"/>
    <n v="3040442490"/>
    <s v="MICROBIOLOGY"/>
    <x v="97"/>
    <s v="S"/>
    <n v="627950"/>
    <s v="ERIN PROJ 2 YR5"/>
    <x v="27"/>
    <x v="73"/>
    <n v="0"/>
    <n v="0"/>
    <n v="0"/>
    <n v="0"/>
    <n v="-292000"/>
    <s v="3"/>
  </r>
  <r>
    <x v="12"/>
    <n v="3040114500"/>
    <s v="OBGYN/ADMIN"/>
    <x v="98"/>
    <m/>
    <m/>
    <s v="GAPPS YEAR 7"/>
    <x v="3"/>
    <x v="83"/>
    <n v="0"/>
    <n v="-9750.7999999999993"/>
    <n v="0"/>
    <n v="0"/>
    <n v="0"/>
    <s v="3"/>
  </r>
  <r>
    <x v="12"/>
    <n v="3040115000"/>
    <s v="OPHTHALMOLOGY"/>
    <x v="99"/>
    <s v="S"/>
    <n v="660500"/>
    <s v="META-MUST TRIAL SUB"/>
    <x v="14"/>
    <x v="84"/>
    <n v="0"/>
    <n v="0"/>
    <n v="38807.21"/>
    <n v="0"/>
    <n v="0"/>
    <s v="3"/>
  </r>
  <r>
    <x v="12"/>
    <n v="3040112181"/>
    <s v="DEPARTMENT OF MEDICINE"/>
    <x v="100"/>
    <s v="P"/>
    <n v="660664"/>
    <s v="GOSS CFMATTERS"/>
    <x v="9"/>
    <x v="85"/>
    <n v="0"/>
    <n v="-116773.2"/>
    <n v="176429.97"/>
    <n v="0"/>
    <n v="0"/>
    <s v="3"/>
  </r>
  <r>
    <x v="12"/>
    <n v="3040112101"/>
    <s v="DEPARTMENT OF MEDICINE"/>
    <x v="101"/>
    <m/>
    <m/>
    <s v="INOTUZUMAB UW12037"/>
    <x v="23"/>
    <x v="86"/>
    <n v="0"/>
    <n v="0"/>
    <n v="27581.48"/>
    <n v="0"/>
    <n v="0"/>
    <s v="3"/>
  </r>
  <r>
    <x v="12"/>
    <n v="3040120000"/>
    <s v="RADIOLOGY"/>
    <x v="102"/>
    <m/>
    <m/>
    <s v="STAR FOLLOW UP"/>
    <x v="31"/>
    <x v="87"/>
    <n v="0"/>
    <n v="0"/>
    <n v="6.08"/>
    <n v="22874.86"/>
    <n v="0"/>
    <s v="3"/>
  </r>
  <r>
    <x v="12"/>
    <n v="3040112182"/>
    <s v="DEPARTMENT OF MEDICINE"/>
    <x v="103"/>
    <m/>
    <m/>
    <s v="xxxADVxxxHORNE TBESC"/>
    <x v="32"/>
    <x v="88"/>
    <n v="0"/>
    <n v="0"/>
    <n v="772.19"/>
    <n v="0"/>
    <n v="0"/>
    <s v="3"/>
  </r>
  <r>
    <x v="12"/>
    <n v="3040112178"/>
    <s v="DEPARTMENT OF MEDICINE"/>
    <x v="104"/>
    <m/>
    <m/>
    <s v="IL TWO"/>
    <x v="0"/>
    <x v="89"/>
    <n v="0"/>
    <n v="0"/>
    <n v="0"/>
    <n v="0"/>
    <n v="-22563.84"/>
    <s v="3"/>
  </r>
  <r>
    <x v="12"/>
    <n v="3040443400"/>
    <s v="PATHOLOGY"/>
    <x v="105"/>
    <m/>
    <m/>
    <s v="ARIZONA EDS"/>
    <x v="0"/>
    <x v="90"/>
    <n v="0"/>
    <n v="0"/>
    <n v="0"/>
    <n v="0"/>
    <n v="0"/>
    <s v="4"/>
  </r>
  <r>
    <x v="12"/>
    <n v="3040112171"/>
    <s v="DEPARTMENT OF MEDICINE"/>
    <x v="106"/>
    <m/>
    <m/>
    <s v="JANSSEN BIOMARKERS"/>
    <x v="0"/>
    <x v="53"/>
    <n v="0"/>
    <n v="0"/>
    <n v="51168.19"/>
    <n v="0"/>
    <n v="0"/>
    <s v="3"/>
  </r>
  <r>
    <x v="12"/>
    <n v="3040442450"/>
    <s v="MICROBIOLOGY"/>
    <x v="107"/>
    <s v="S"/>
    <n v="660664"/>
    <s v="SINGH CFMATTERS"/>
    <x v="9"/>
    <x v="60"/>
    <n v="0"/>
    <n v="0"/>
    <n v="0"/>
    <n v="0"/>
    <n v="-9853.58"/>
    <s v="3"/>
  </r>
  <r>
    <x v="12"/>
    <n v="3040112101"/>
    <s v="DEPARTMENT OF MEDICINE"/>
    <x v="108"/>
    <m/>
    <m/>
    <s v="ALISERTIB"/>
    <x v="30"/>
    <x v="52"/>
    <n v="0"/>
    <n v="0"/>
    <n v="0"/>
    <n v="0"/>
    <n v="-10110.26"/>
    <s v="1"/>
  </r>
  <r>
    <x v="12"/>
    <n v="3040112081"/>
    <s v="DEPARTMENT OF MEDICINE"/>
    <x v="109"/>
    <m/>
    <m/>
    <s v="IBD QORUS"/>
    <x v="0"/>
    <x v="91"/>
    <n v="0"/>
    <n v="0"/>
    <n v="15000"/>
    <n v="0"/>
    <n v="0"/>
    <s v="3"/>
  </r>
  <r>
    <x v="12"/>
    <n v="3040112138"/>
    <s v="DEPARTMENT OF MEDICINE"/>
    <x v="110"/>
    <m/>
    <m/>
    <s v="TEENLABS US-D 2017"/>
    <x v="23"/>
    <x v="79"/>
    <n v="0"/>
    <n v="0"/>
    <n v="0"/>
    <n v="17064.919999999998"/>
    <n v="0"/>
    <s v="3"/>
  </r>
  <r>
    <x v="12"/>
    <n v="3040112141"/>
    <s v="DEPARTMENT OF MEDICINE"/>
    <x v="111"/>
    <m/>
    <m/>
    <s v="CUREGN"/>
    <x v="0"/>
    <x v="92"/>
    <n v="0"/>
    <n v="0"/>
    <n v="1000"/>
    <n v="1000"/>
    <n v="0"/>
    <s v="3"/>
  </r>
  <r>
    <x v="12"/>
    <n v="3040115000"/>
    <s v="OPHTHALMOLOGY"/>
    <x v="112"/>
    <s v="P"/>
    <n v="660500"/>
    <s v="META-MUST TRIAL"/>
    <x v="14"/>
    <x v="84"/>
    <n v="0"/>
    <n v="0"/>
    <n v="47745.120000000003"/>
    <n v="0"/>
    <n v="0"/>
    <s v="3"/>
  </r>
  <r>
    <x v="12"/>
    <n v="3040445000"/>
    <s v="PHYSIOLOGY &amp; BIOPHYSIC"/>
    <x v="113"/>
    <s v="S"/>
    <n v="669358"/>
    <s v="HEART HCN CHANNELS YR3"/>
    <x v="9"/>
    <x v="93"/>
    <n v="0"/>
    <n v="0"/>
    <n v="0"/>
    <n v="0"/>
    <n v="0"/>
    <s v="3"/>
  </r>
  <r>
    <x v="12"/>
    <n v="3040442450"/>
    <s v="MICROBIOLOGY"/>
    <x v="114"/>
    <m/>
    <m/>
    <s v="SINGH SECOR CFF"/>
    <x v="9"/>
    <x v="60"/>
    <n v="0"/>
    <n v="0"/>
    <n v="0"/>
    <n v="11982.5"/>
    <n v="0"/>
    <s v="3"/>
  </r>
  <r>
    <x v="12"/>
    <n v="3040444200"/>
    <s v="PHARMACOLOGY"/>
    <x v="115"/>
    <m/>
    <m/>
    <s v="ZHENG/HHMI STUD SUPP"/>
    <x v="33"/>
    <x v="94"/>
    <n v="0"/>
    <n v="0"/>
    <n v="20278.71"/>
    <n v="0"/>
    <n v="0"/>
    <s v="3"/>
  </r>
  <r>
    <x v="12"/>
    <n v="3040122250"/>
    <s v="REHABILITATION MEDICIN"/>
    <x v="116"/>
    <m/>
    <m/>
    <s v="EMPLOYMENT TRNG PROJ"/>
    <x v="9"/>
    <x v="95"/>
    <n v="0"/>
    <n v="0"/>
    <n v="0"/>
    <n v="0"/>
    <n v="-26136.99"/>
    <s v="3"/>
  </r>
  <r>
    <x v="12"/>
    <n v="3040443200"/>
    <s v="PATHOLOGY"/>
    <x v="117"/>
    <m/>
    <m/>
    <s v="CARDIO PATH TRAINING"/>
    <x v="0"/>
    <x v="96"/>
    <n v="0"/>
    <n v="0"/>
    <n v="0"/>
    <n v="0"/>
    <n v="-4234.8900000000003"/>
    <s v="3"/>
  </r>
  <r>
    <x v="12"/>
    <n v="3040620200"/>
    <s v="CEDI"/>
    <x v="118"/>
    <m/>
    <m/>
    <s v="SHPEP"/>
    <x v="0"/>
    <x v="97"/>
    <n v="0"/>
    <n v="0"/>
    <n v="0"/>
    <n v="0"/>
    <n v="0"/>
    <s v="3"/>
  </r>
  <r>
    <x v="12"/>
    <n v="3040112174"/>
    <s v="DEPARTMENT OF MEDICINE"/>
    <x v="119"/>
    <m/>
    <m/>
    <s v="JUNO 2727"/>
    <x v="0"/>
    <x v="98"/>
    <n v="0"/>
    <n v="0"/>
    <n v="0"/>
    <n v="0"/>
    <n v="-91385.96"/>
    <s v="1"/>
  </r>
  <r>
    <x v="12"/>
    <n v="3040445000"/>
    <s v="PHYSIOLOGY &amp; BIOPHYSIC"/>
    <x v="120"/>
    <s v="S"/>
    <n v="669358"/>
    <s v="HEART HCN CHANNELS YR1"/>
    <x v="6"/>
    <x v="93"/>
    <n v="0"/>
    <n v="0"/>
    <n v="0"/>
    <n v="0"/>
    <n v="0"/>
    <s v="3"/>
  </r>
  <r>
    <x v="12"/>
    <n v="3040123400"/>
    <s v="SURGERY"/>
    <x v="121"/>
    <m/>
    <m/>
    <s v="DOD ABA PROPRANOLOL"/>
    <x v="34"/>
    <x v="99"/>
    <n v="0"/>
    <n v="0"/>
    <n v="143.80000000000001"/>
    <n v="0"/>
    <n v="0"/>
    <s v="3"/>
  </r>
  <r>
    <x v="12"/>
    <n v="3040445000"/>
    <s v="PHYSIOLOGY &amp; BIOPHYSIC"/>
    <x v="122"/>
    <s v="S"/>
    <n v="669358"/>
    <s v="HEART HCN CHANNELS YR2"/>
    <x v="4"/>
    <x v="93"/>
    <n v="0"/>
    <n v="0"/>
    <n v="0"/>
    <n v="0"/>
    <n v="0"/>
    <s v="3"/>
  </r>
  <r>
    <x v="12"/>
    <n v="3040445000"/>
    <s v="PHYSIOLOGY &amp; BIOPHYSIC"/>
    <x v="123"/>
    <s v="P"/>
    <n v="669358"/>
    <s v="HEART HCN CHANNELS"/>
    <x v="9"/>
    <x v="93"/>
    <n v="0"/>
    <n v="0"/>
    <n v="0"/>
    <n v="0"/>
    <n v="0"/>
    <s v="3"/>
  </r>
  <r>
    <x v="12"/>
    <n v="3040120000"/>
    <s v="RADIOLOGY"/>
    <x v="124"/>
    <m/>
    <m/>
    <s v="A-52 DE KIDNEY"/>
    <x v="28"/>
    <x v="100"/>
    <n v="0"/>
    <n v="0"/>
    <n v="0"/>
    <n v="0"/>
    <n v="0"/>
    <s v="1"/>
  </r>
  <r>
    <x v="12"/>
    <n v="3040113000"/>
    <s v="NEUROLOGICAL SURGERY"/>
    <x v="125"/>
    <m/>
    <m/>
    <s v="ROSTO DIMERS R01"/>
    <x v="14"/>
    <x v="101"/>
    <n v="0"/>
    <n v="0"/>
    <n v="0"/>
    <n v="0"/>
    <n v="0"/>
    <s v="3"/>
  </r>
  <r>
    <x v="12"/>
    <n v="3040124000"/>
    <s v="UROLOGY"/>
    <x v="126"/>
    <m/>
    <m/>
    <s v="AFRIMII"/>
    <x v="26"/>
    <x v="102"/>
    <n v="0"/>
    <n v="0"/>
    <n v="40449"/>
    <n v="0"/>
    <n v="0"/>
    <s v="3"/>
  </r>
  <r>
    <x v="12"/>
    <n v="3040112101"/>
    <s v="DEPARTMENT OF MEDICINE"/>
    <x v="127"/>
    <m/>
    <m/>
    <s v="SGN35-011"/>
    <x v="14"/>
    <x v="52"/>
    <n v="0"/>
    <n v="0"/>
    <n v="0"/>
    <n v="0"/>
    <n v="-27012.45"/>
    <s v="3"/>
  </r>
  <r>
    <x v="12"/>
    <n v="3040112018"/>
    <s v="DEPARTMENT OF MEDICINE"/>
    <x v="128"/>
    <m/>
    <m/>
    <s v="DEYA-TRAINING"/>
    <x v="0"/>
    <x v="103"/>
    <n v="0"/>
    <n v="0"/>
    <n v="0"/>
    <n v="3112.63"/>
    <n v="0"/>
    <s v="3"/>
  </r>
  <r>
    <x v="12"/>
    <n v="3040126000"/>
    <s v="NEUROLOGY"/>
    <x v="129"/>
    <m/>
    <m/>
    <s v="CY 4031"/>
    <x v="35"/>
    <x v="104"/>
    <n v="0"/>
    <n v="0"/>
    <n v="0"/>
    <n v="0"/>
    <n v="0"/>
    <s v="3"/>
  </r>
  <r>
    <x v="12"/>
    <n v="3040112173"/>
    <s v="DEPARTMENT OF MEDICINE"/>
    <x v="130"/>
    <m/>
    <m/>
    <s v="MSKCC 13-213"/>
    <x v="14"/>
    <x v="105"/>
    <n v="0"/>
    <n v="0"/>
    <n v="0"/>
    <n v="9000"/>
    <n v="-4992.18"/>
    <s v="3"/>
  </r>
  <r>
    <x v="12"/>
    <n v="3040442110"/>
    <s v="MICROBIOLOGY"/>
    <x v="131"/>
    <m/>
    <m/>
    <s v="SOKOURENKO STTR P2"/>
    <x v="14"/>
    <x v="106"/>
    <n v="0"/>
    <n v="0"/>
    <n v="0"/>
    <n v="160883.57999999999"/>
    <n v="-41525.050000000003"/>
    <s v="3"/>
  </r>
  <r>
    <x v="12"/>
    <n v="3040126000"/>
    <s v="NEUROLOGY"/>
    <x v="132"/>
    <m/>
    <m/>
    <s v="MCDONOUGH'S F32"/>
    <x v="2"/>
    <x v="107"/>
    <n v="0"/>
    <n v="0"/>
    <n v="0"/>
    <n v="0"/>
    <n v="-284.97000000000003"/>
    <s v="3"/>
  </r>
  <r>
    <x v="12"/>
    <n v="3040112018"/>
    <s v="DEPARTMENT OF MEDICINE"/>
    <x v="133"/>
    <m/>
    <m/>
    <s v="NA-ACCORD RENEWAL"/>
    <x v="9"/>
    <x v="61"/>
    <n v="0"/>
    <n v="0"/>
    <n v="0"/>
    <n v="0"/>
    <n v="0"/>
    <s v="3"/>
  </r>
  <r>
    <x v="12"/>
    <n v="3040112018"/>
    <s v="DEPARTMENT OF MEDICINE"/>
    <x v="134"/>
    <m/>
    <m/>
    <s v="098 KOUP"/>
    <x v="36"/>
    <x v="59"/>
    <n v="110.1"/>
    <n v="0"/>
    <n v="14758.62"/>
    <n v="0"/>
    <n v="0"/>
    <s v="3"/>
  </r>
  <r>
    <x v="12"/>
    <n v="3040111100"/>
    <s v="FAMILY MEDICINE"/>
    <x v="135"/>
    <m/>
    <m/>
    <s v="SUPPORTING LIFE"/>
    <x v="37"/>
    <x v="108"/>
    <n v="0"/>
    <n v="-57411.24"/>
    <n v="183532.06"/>
    <n v="0"/>
    <n v="0"/>
    <s v="3"/>
  </r>
  <r>
    <x v="12"/>
    <n v="3040126000"/>
    <s v="NEUROLOGY"/>
    <x v="136"/>
    <m/>
    <m/>
    <s v="CABB"/>
    <x v="0"/>
    <x v="104"/>
    <n v="0"/>
    <n v="0"/>
    <n v="0"/>
    <n v="0"/>
    <n v="-4255.7"/>
    <s v="3"/>
  </r>
  <r>
    <x v="12"/>
    <n v="3040947001"/>
    <s v="IMMUNOLOGY SLU"/>
    <x v="137"/>
    <m/>
    <m/>
    <s v="SCRI SAS FY2015-17"/>
    <x v="9"/>
    <x v="109"/>
    <n v="0"/>
    <n v="0"/>
    <n v="31653.49"/>
    <n v="0"/>
    <n v="0"/>
    <s v="1"/>
  </r>
  <r>
    <x v="12"/>
    <n v="3041042093"/>
    <s v="ROSEN MICRO"/>
    <x v="138"/>
    <m/>
    <m/>
    <s v="MULLINS AMFAR RESERVOI"/>
    <x v="14"/>
    <x v="110"/>
    <n v="0"/>
    <n v="0"/>
    <n v="0"/>
    <n v="1232.18"/>
    <n v="0"/>
    <s v="3"/>
  </r>
  <r>
    <x v="12"/>
    <n v="3040442450"/>
    <s v="MICROBIOLOGY"/>
    <x v="139"/>
    <m/>
    <m/>
    <s v="SINGH CFF BAC VARIANTS"/>
    <x v="30"/>
    <x v="60"/>
    <n v="0"/>
    <n v="-30495.82"/>
    <n v="3672.84"/>
    <n v="0"/>
    <n v="0"/>
    <s v="3"/>
  </r>
  <r>
    <x v="12"/>
    <n v="3040112018"/>
    <s v="DEPARTMENT OF MEDICINE"/>
    <x v="140"/>
    <m/>
    <m/>
    <s v="ACTG PF- CORE"/>
    <x v="2"/>
    <x v="59"/>
    <n v="0"/>
    <n v="0"/>
    <n v="417.5"/>
    <n v="36877.300000000003"/>
    <n v="0"/>
    <s v="3"/>
  </r>
  <r>
    <x v="12"/>
    <n v="3040912073"/>
    <s v="815 MED"/>
    <x v="141"/>
    <m/>
    <m/>
    <s v="PCF MERKEL-PROSTATE"/>
    <x v="38"/>
    <x v="111"/>
    <n v="0"/>
    <n v="0"/>
    <n v="212014.25"/>
    <n v="0"/>
    <n v="0"/>
    <s v="3"/>
  </r>
  <r>
    <x v="12"/>
    <n v="3040112082"/>
    <s v="DEPARTMENT OF MEDICINE"/>
    <x v="142"/>
    <m/>
    <m/>
    <s v="MN 001 NATG 201"/>
    <x v="39"/>
    <x v="63"/>
    <n v="0"/>
    <n v="0"/>
    <n v="0"/>
    <n v="0"/>
    <n v="-8977.0300000000007"/>
    <s v="3"/>
  </r>
  <r>
    <x v="12"/>
    <n v="3040112178"/>
    <s v="DEPARTMENT OF MEDICINE"/>
    <x v="143"/>
    <m/>
    <m/>
    <s v="CITN-09: MCC MK-3475"/>
    <x v="23"/>
    <x v="111"/>
    <n v="0"/>
    <n v="0"/>
    <n v="0"/>
    <n v="0"/>
    <n v="-50508.639999999999"/>
    <s v="3"/>
  </r>
  <r>
    <x v="12"/>
    <n v="3040112101"/>
    <s v="DEPARTMENT OF MEDICINE"/>
    <x v="144"/>
    <m/>
    <m/>
    <s v="BELIEF"/>
    <x v="40"/>
    <x v="52"/>
    <n v="0"/>
    <n v="0"/>
    <n v="9987.31"/>
    <n v="0"/>
    <n v="0"/>
    <s v="3"/>
  </r>
  <r>
    <x v="12"/>
    <n v="3040112171"/>
    <s v="DEPARTMENT OF MEDICINE"/>
    <x v="145"/>
    <m/>
    <m/>
    <s v="CITN12-03 NIH"/>
    <x v="23"/>
    <x v="112"/>
    <n v="9846.2999999999993"/>
    <n v="0"/>
    <n v="0"/>
    <n v="0"/>
    <n v="0"/>
    <s v="3"/>
  </r>
  <r>
    <x v="12"/>
    <n v="3040431080"/>
    <s v="BIOENGINEERING"/>
    <x v="146"/>
    <m/>
    <m/>
    <s v="DRAWBRIDGE"/>
    <x v="0"/>
    <x v="113"/>
    <n v="0"/>
    <n v="0"/>
    <n v="0"/>
    <n v="29123.38"/>
    <n v="-9493.27"/>
    <s v="3"/>
  </r>
  <r>
    <x v="12"/>
    <n v="3040112175"/>
    <s v="DEPARTMENT OF MEDICINE"/>
    <x v="147"/>
    <m/>
    <m/>
    <s v="xxxADVxxxCC9647"/>
    <x v="41"/>
    <x v="114"/>
    <n v="0"/>
    <n v="0"/>
    <n v="0"/>
    <n v="0"/>
    <n v="-1063.47"/>
    <s v="3"/>
  </r>
  <r>
    <x v="12"/>
    <n v="3040443000"/>
    <s v="PATHOLOGY"/>
    <x v="148"/>
    <m/>
    <m/>
    <s v="HEG VCTR"/>
    <x v="10"/>
    <x v="115"/>
    <n v="0"/>
    <n v="0"/>
    <n v="3.84"/>
    <n v="0"/>
    <n v="0"/>
    <s v="3"/>
  </r>
  <r>
    <x v="12"/>
    <n v="3040448200"/>
    <s v="GENOME SCIENCES"/>
    <x v="149"/>
    <s v="P"/>
    <n v="637092"/>
    <s v="3D ENCODE MSK"/>
    <x v="14"/>
    <x v="116"/>
    <n v="0"/>
    <n v="0"/>
    <n v="0"/>
    <n v="104.8"/>
    <n v="0"/>
    <s v="3"/>
  </r>
  <r>
    <x v="12"/>
    <n v="3040115000"/>
    <s v="OPHTHALMOLOGY"/>
    <x v="150"/>
    <m/>
    <m/>
    <s v="SCRI SAA - 2015"/>
    <x v="9"/>
    <x v="84"/>
    <n v="0"/>
    <n v="0"/>
    <n v="0"/>
    <n v="0"/>
    <n v="0"/>
    <s v="4"/>
  </r>
  <r>
    <x v="12"/>
    <n v="3040448080"/>
    <s v="GENOME SCIENCES"/>
    <x v="151"/>
    <m/>
    <m/>
    <s v="AUTISM GENE SUPP YR3"/>
    <x v="0"/>
    <x v="117"/>
    <n v="0"/>
    <n v="0"/>
    <n v="0"/>
    <n v="0"/>
    <n v="-468.01"/>
    <s v="3"/>
  </r>
  <r>
    <x v="12"/>
    <n v="3040443600"/>
    <s v="PATHOLOGY"/>
    <x v="152"/>
    <m/>
    <m/>
    <s v="PPMI VS. ADNI"/>
    <x v="0"/>
    <x v="118"/>
    <n v="0"/>
    <n v="0"/>
    <n v="0"/>
    <n v="50619.24"/>
    <n v="0"/>
    <s v="3"/>
  </r>
  <r>
    <x v="13"/>
    <n v="3060005000"/>
    <s v="BIOBEHAV NURS H INFOR"/>
    <x v="153"/>
    <m/>
    <m/>
    <s v="TRUE NTH USA"/>
    <x v="42"/>
    <x v="119"/>
    <n v="0"/>
    <n v="0"/>
    <n v="12.98"/>
    <n v="0"/>
    <n v="0"/>
    <s v="3"/>
  </r>
  <r>
    <x v="13"/>
    <n v="3060003010"/>
    <s v="FAMILY &amp; CHILD NURSING"/>
    <x v="154"/>
    <m/>
    <m/>
    <s v="LEVY 2015"/>
    <x v="0"/>
    <x v="120"/>
    <n v="0"/>
    <n v="0"/>
    <n v="0"/>
    <n v="0"/>
    <n v="0"/>
    <s v="3"/>
  </r>
  <r>
    <x v="13"/>
    <n v="3060005000"/>
    <s v="BIOBEHAV NURS H INFOR"/>
    <x v="155"/>
    <m/>
    <m/>
    <s v="HOSPICE CAREGIVERS 2"/>
    <x v="2"/>
    <x v="121"/>
    <n v="0"/>
    <n v="0"/>
    <n v="120.71"/>
    <n v="0"/>
    <n v="0"/>
    <s v="3"/>
  </r>
  <r>
    <x v="14"/>
    <n v="3080001000"/>
    <s v="DEPARTMENT OF PHARMACY"/>
    <x v="156"/>
    <m/>
    <m/>
    <s v="TELEHEALTH"/>
    <x v="43"/>
    <x v="122"/>
    <n v="0"/>
    <n v="0"/>
    <n v="22359.52"/>
    <n v="0"/>
    <n v="0"/>
    <s v="3"/>
  </r>
  <r>
    <x v="14"/>
    <n v="3080001000"/>
    <s v="DEPARTMENT OF PHARMACY"/>
    <x v="157"/>
    <s v="P"/>
    <n v="627270"/>
    <s v="UW-OPRU YR10"/>
    <x v="44"/>
    <x v="123"/>
    <n v="0"/>
    <n v="0"/>
    <n v="0"/>
    <n v="0"/>
    <n v="-306.98"/>
    <s v="3"/>
  </r>
  <r>
    <x v="14"/>
    <n v="3080001000"/>
    <s v="DEPARTMENT OF PHARMACY"/>
    <x v="158"/>
    <m/>
    <m/>
    <s v="NINDS (ETSP)"/>
    <x v="5"/>
    <x v="124"/>
    <n v="6.08"/>
    <n v="0"/>
    <n v="0"/>
    <n v="0"/>
    <n v="0"/>
    <s v="3"/>
  </r>
  <r>
    <x v="15"/>
    <n v="3100049070"/>
    <s v="GLOBAL HEALTH"/>
    <x v="159"/>
    <m/>
    <m/>
    <s v="WHO POLICY/LIT REVIEW"/>
    <x v="0"/>
    <x v="125"/>
    <n v="0"/>
    <n v="0"/>
    <n v="2321.54"/>
    <n v="0"/>
    <n v="0"/>
    <s v="3"/>
  </r>
  <r>
    <x v="15"/>
    <n v="3100002000"/>
    <s v="ENVIRO &amp; OCCUP HEALTH"/>
    <x v="160"/>
    <m/>
    <m/>
    <s v="BANGLADESH FOLLOW UP"/>
    <x v="14"/>
    <x v="126"/>
    <n v="0"/>
    <n v="0"/>
    <n v="0"/>
    <n v="59752.65"/>
    <n v="0"/>
    <s v="3"/>
  </r>
  <r>
    <x v="15"/>
    <n v="3100004300"/>
    <s v="HEALTH SERVICES/MAIN"/>
    <x v="161"/>
    <s v="S"/>
    <n v="633924"/>
    <s v="SIM-SDM 2017"/>
    <x v="14"/>
    <x v="127"/>
    <n v="0"/>
    <n v="0"/>
    <n v="0"/>
    <n v="0"/>
    <n v="-20968.36"/>
    <s v="3"/>
  </r>
  <r>
    <x v="15"/>
    <n v="3100001000"/>
    <s v="BIOSTATISTICS"/>
    <x v="162"/>
    <m/>
    <m/>
    <s v="SCRI BIOSTAT 2015-2017"/>
    <x v="9"/>
    <x v="128"/>
    <n v="0"/>
    <n v="0"/>
    <n v="0"/>
    <n v="0"/>
    <n v="-27088.65"/>
    <s v="3"/>
  </r>
  <r>
    <x v="15"/>
    <n v="3100004300"/>
    <s v="HEALTH SERVICES/MAIN"/>
    <x v="163"/>
    <s v="P"/>
    <n v="633924"/>
    <s v="SIM EVAL YEAR 3"/>
    <x v="14"/>
    <x v="127"/>
    <n v="3788.5"/>
    <n v="0"/>
    <n v="41675.339999999997"/>
    <n v="0"/>
    <n v="0"/>
    <s v="1"/>
  </r>
  <r>
    <x v="15"/>
    <n v="3100002020"/>
    <s v="ENVIRO &amp; OCCUP HEALTH"/>
    <x v="164"/>
    <s v="S"/>
    <n v="611143"/>
    <s v="AG-HEALTHY DAIRY 16/17"/>
    <x v="5"/>
    <x v="129"/>
    <n v="147.4"/>
    <n v="0"/>
    <n v="0"/>
    <n v="0"/>
    <n v="0"/>
    <s v="3"/>
  </r>
  <r>
    <x v="15"/>
    <n v="3100002020"/>
    <s v="ENVIRO &amp; OCCUP HEALTH"/>
    <x v="165"/>
    <s v="P"/>
    <n v="611143"/>
    <s v="AG CENTER 16-21"/>
    <x v="5"/>
    <x v="129"/>
    <n v="0"/>
    <n v="-770529.82"/>
    <n v="0"/>
    <n v="0"/>
    <n v="0"/>
    <s v="3"/>
  </r>
  <r>
    <x v="15"/>
    <n v="3100004000"/>
    <s v="HEALTH SERVICES/MAIN"/>
    <x v="166"/>
    <m/>
    <m/>
    <s v="COSTS OF ALZHEIMERS"/>
    <x v="23"/>
    <x v="130"/>
    <n v="0"/>
    <n v="0"/>
    <n v="0"/>
    <n v="0"/>
    <n v="0"/>
    <s v="3"/>
  </r>
  <r>
    <x v="15"/>
    <n v="3100002000"/>
    <s v="ENVIRO &amp; OCCUP HEALTH"/>
    <x v="167"/>
    <m/>
    <m/>
    <s v="SHIP TRUCKERS JOHNSON"/>
    <x v="22"/>
    <x v="131"/>
    <n v="2445.46"/>
    <n v="0"/>
    <n v="0"/>
    <n v="0"/>
    <n v="0"/>
    <s v="3"/>
  </r>
  <r>
    <x v="16"/>
    <n v="5012070150"/>
    <s v="BR-B CNTRS &amp; INSTIT"/>
    <x v="168"/>
    <s v="P"/>
    <n v="632926"/>
    <s v="xxxADVxxxJPM CAREER PA"/>
    <x v="9"/>
    <x v="43"/>
    <n v="0"/>
    <n v="0"/>
    <n v="0"/>
    <n v="0"/>
    <n v="0"/>
    <s v="2"/>
  </r>
  <r>
    <x v="16"/>
    <n v="5012070150"/>
    <s v="BR-B CNTRS &amp; INSTIT"/>
    <x v="169"/>
    <s v="P"/>
    <n v="631630"/>
    <s v="ARNOLD SALARY SPIKING"/>
    <x v="9"/>
    <x v="44"/>
    <n v="0"/>
    <n v="0"/>
    <n v="0"/>
    <n v="0"/>
    <n v="-54.92"/>
    <s v="3"/>
  </r>
  <r>
    <x v="16"/>
    <n v="5012070100"/>
    <s v="BR-B CNTRS &amp; INSTIT"/>
    <x v="170"/>
    <m/>
    <m/>
    <s v="CEDAR CENTER - U OF F"/>
    <x v="0"/>
    <x v="132"/>
    <n v="0"/>
    <n v="0"/>
    <n v="0"/>
    <n v="-1835.55"/>
    <n v="0"/>
    <s v="3"/>
  </r>
  <r>
    <x v="17"/>
    <n v="6100001000"/>
    <s v="BR-T DEAN'S OFFICE"/>
    <x v="171"/>
    <s v="S"/>
    <n v="802578"/>
    <s v="USAWC 16-17 SUB"/>
    <x v="12"/>
    <x v="133"/>
    <n v="0"/>
    <n v="0"/>
    <n v="0"/>
    <n v="0"/>
    <n v="0"/>
    <s v="3"/>
  </r>
  <r>
    <x v="18"/>
    <n v="6600004000"/>
    <s v="SCIENCES AND MATHS"/>
    <x v="172"/>
    <m/>
    <m/>
    <s v="WAPATO2017"/>
    <x v="0"/>
    <x v="134"/>
    <n v="0"/>
    <n v="0"/>
    <n v="0"/>
    <n v="0"/>
    <n v="0"/>
    <s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preserveFormatting="0" itemPrintTitles="1" createdVersion="5" indent="0" outline="1" outlineData="1" multipleFieldFilters="0" rowHeaderCaption="PI or Budget Number" colHeaderCaption="Year">
  <location ref="A3:G24" firstHeaderRow="1" firstDataRow="2" firstDataCol="1"/>
  <pivotFields count="15">
    <pivotField axis="axisRow" showAll="0">
      <items count="20">
        <item sd="0" x="0"/>
        <item sd="0" x="1"/>
        <item sd="0" x="2"/>
        <item sd="0" x="3"/>
        <item sd="0" x="4"/>
        <item sd="0" x="9"/>
        <item sd="0" x="12"/>
        <item sd="0" x="13"/>
        <item sd="0" x="14"/>
        <item sd="0" x="15"/>
        <item sd="0" x="8"/>
        <item sd="0" x="6"/>
        <item sd="0" x="10"/>
        <item sd="0" x="5"/>
        <item sd="0" x="16"/>
        <item sd="0" x="17"/>
        <item sd="0" x="18"/>
        <item sd="0" x="7"/>
        <item sd="0" x="11"/>
        <item t="default" sd="0"/>
      </items>
    </pivotField>
    <pivotField showAll="0"/>
    <pivotField showAll="0"/>
    <pivotField axis="axisRow" dataField="1" showAll="0">
      <items count="174">
        <item x="80"/>
        <item x="81"/>
        <item x="82"/>
        <item x="97"/>
        <item x="84"/>
        <item x="71"/>
        <item x="14"/>
        <item x="16"/>
        <item x="68"/>
        <item x="48"/>
        <item x="167"/>
        <item x="108"/>
        <item x="139"/>
        <item x="135"/>
        <item x="24"/>
        <item x="63"/>
        <item x="4"/>
        <item x="10"/>
        <item x="6"/>
        <item x="43"/>
        <item x="49"/>
        <item x="50"/>
        <item x="87"/>
        <item x="116"/>
        <item x="137"/>
        <item x="150"/>
        <item x="113"/>
        <item x="122"/>
        <item x="123"/>
        <item x="133"/>
        <item x="100"/>
        <item x="114"/>
        <item x="107"/>
        <item x="64"/>
        <item x="120"/>
        <item x="162"/>
        <item x="169"/>
        <item x="168"/>
        <item x="11"/>
        <item x="27"/>
        <item x="37"/>
        <item x="60"/>
        <item x="147"/>
        <item x="1"/>
        <item x="13"/>
        <item x="5"/>
        <item x="8"/>
        <item x="30"/>
        <item x="42"/>
        <item x="51"/>
        <item x="53"/>
        <item x="52"/>
        <item x="56"/>
        <item x="74"/>
        <item x="73"/>
        <item x="96"/>
        <item x="75"/>
        <item x="88"/>
        <item x="79"/>
        <item x="90"/>
        <item x="89"/>
        <item x="145"/>
        <item x="103"/>
        <item x="101"/>
        <item x="110"/>
        <item x="143"/>
        <item x="59"/>
        <item x="156"/>
        <item x="158"/>
        <item x="164"/>
        <item x="165"/>
        <item x="166"/>
        <item x="171"/>
        <item x="85"/>
        <item x="86"/>
        <item x="121"/>
        <item x="102"/>
        <item x="2"/>
        <item x="9"/>
        <item x="7"/>
        <item x="23"/>
        <item x="33"/>
        <item x="44"/>
        <item x="94"/>
        <item x="132"/>
        <item x="98"/>
        <item x="66"/>
        <item x="146"/>
        <item x="134"/>
        <item x="144"/>
        <item x="140"/>
        <item x="155"/>
        <item x="0"/>
        <item x="3"/>
        <item x="12"/>
        <item x="15"/>
        <item x="17"/>
        <item x="18"/>
        <item x="19"/>
        <item x="20"/>
        <item x="21"/>
        <item x="22"/>
        <item x="25"/>
        <item x="26"/>
        <item x="28"/>
        <item x="29"/>
        <item x="31"/>
        <item x="32"/>
        <item x="34"/>
        <item x="35"/>
        <item x="36"/>
        <item x="38"/>
        <item x="39"/>
        <item x="40"/>
        <item x="41"/>
        <item x="45"/>
        <item x="46"/>
        <item x="47"/>
        <item x="54"/>
        <item x="55"/>
        <item x="57"/>
        <item x="58"/>
        <item x="61"/>
        <item x="62"/>
        <item x="65"/>
        <item x="67"/>
        <item x="69"/>
        <item x="70"/>
        <item x="72"/>
        <item x="76"/>
        <item x="77"/>
        <item x="78"/>
        <item x="83"/>
        <item x="91"/>
        <item x="92"/>
        <item x="93"/>
        <item x="95"/>
        <item x="99"/>
        <item x="104"/>
        <item x="105"/>
        <item x="106"/>
        <item x="109"/>
        <item x="111"/>
        <item x="112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1"/>
        <item x="136"/>
        <item x="138"/>
        <item x="141"/>
        <item x="142"/>
        <item x="148"/>
        <item x="149"/>
        <item x="151"/>
        <item x="152"/>
        <item x="153"/>
        <item x="154"/>
        <item x="157"/>
        <item x="159"/>
        <item x="160"/>
        <item x="161"/>
        <item x="163"/>
        <item x="170"/>
        <item x="172"/>
        <item t="default"/>
      </items>
    </pivotField>
    <pivotField showAll="0"/>
    <pivotField showAll="0"/>
    <pivotField showAll="0"/>
    <pivotField axis="axisCol" numFmtId="14" showAll="0" sortType="ascending">
      <items count="8">
        <item x="0"/>
        <item x="6"/>
        <item x="1"/>
        <item x="2"/>
        <item x="3"/>
        <item x="4"/>
        <item x="5"/>
        <item t="default"/>
      </items>
    </pivotField>
    <pivotField axis="axisRow" showAll="0">
      <items count="136">
        <item x="75"/>
        <item x="78"/>
        <item x="64"/>
        <item x="131"/>
        <item x="61"/>
        <item x="73"/>
        <item x="52"/>
        <item x="60"/>
        <item x="74"/>
        <item x="12"/>
        <item x="42"/>
        <item x="84"/>
        <item x="79"/>
        <item x="85"/>
        <item x="129"/>
        <item x="108"/>
        <item x="21"/>
        <item x="56"/>
        <item x="4"/>
        <item x="11"/>
        <item x="33"/>
        <item x="32"/>
        <item x="38"/>
        <item x="43"/>
        <item x="44"/>
        <item x="46"/>
        <item x="95"/>
        <item x="57"/>
        <item x="109"/>
        <item x="93"/>
        <item x="80"/>
        <item x="128"/>
        <item x="9"/>
        <item x="24"/>
        <item x="53"/>
        <item x="82"/>
        <item x="114"/>
        <item x="111"/>
        <item x="1"/>
        <item x="5"/>
        <item x="7"/>
        <item x="27"/>
        <item x="37"/>
        <item x="30"/>
        <item x="45"/>
        <item x="49"/>
        <item x="67"/>
        <item x="66"/>
        <item x="68"/>
        <item x="112"/>
        <item x="72"/>
        <item x="88"/>
        <item x="86"/>
        <item x="103"/>
        <item x="122"/>
        <item x="124"/>
        <item x="130"/>
        <item x="133"/>
        <item x="22"/>
        <item x="76"/>
        <item x="77"/>
        <item x="99"/>
        <item x="87"/>
        <item x="2"/>
        <item x="8"/>
        <item x="6"/>
        <item x="20"/>
        <item x="29"/>
        <item x="39"/>
        <item x="97"/>
        <item x="113"/>
        <item x="59"/>
        <item x="81"/>
        <item x="107"/>
        <item x="83"/>
        <item x="63"/>
        <item x="117"/>
        <item x="121"/>
        <item x="0"/>
        <item x="3"/>
        <item x="10"/>
        <item x="13"/>
        <item x="14"/>
        <item x="15"/>
        <item x="16"/>
        <item x="17"/>
        <item x="18"/>
        <item x="19"/>
        <item x="23"/>
        <item x="25"/>
        <item x="26"/>
        <item x="28"/>
        <item x="31"/>
        <item x="34"/>
        <item x="35"/>
        <item x="36"/>
        <item x="40"/>
        <item x="41"/>
        <item x="47"/>
        <item x="48"/>
        <item x="50"/>
        <item x="51"/>
        <item x="54"/>
        <item x="55"/>
        <item x="58"/>
        <item x="62"/>
        <item x="65"/>
        <item x="69"/>
        <item x="70"/>
        <item x="71"/>
        <item x="89"/>
        <item x="90"/>
        <item x="91"/>
        <item x="92"/>
        <item x="94"/>
        <item x="96"/>
        <item x="98"/>
        <item x="100"/>
        <item x="101"/>
        <item x="102"/>
        <item x="104"/>
        <item x="105"/>
        <item x="106"/>
        <item x="110"/>
        <item x="115"/>
        <item x="116"/>
        <item x="118"/>
        <item x="119"/>
        <item x="120"/>
        <item x="123"/>
        <item x="125"/>
        <item x="126"/>
        <item x="127"/>
        <item x="132"/>
        <item x="134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  <pivotField showAll="0" defaultSubtotal="0"/>
  </pivotFields>
  <rowFields count="3">
    <field x="0"/>
    <field x="8"/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7"/>
  </colFields>
  <colItems count="6">
    <i>
      <x v="2"/>
    </i>
    <i>
      <x v="3"/>
    </i>
    <i>
      <x v="4"/>
    </i>
    <i>
      <x v="5"/>
    </i>
    <i>
      <x v="6"/>
    </i>
    <i t="grand">
      <x/>
    </i>
  </colItems>
  <dataFields count="1">
    <dataField name="Major Org Code Description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5" sqref="A25"/>
    </sheetView>
  </sheetViews>
  <sheetFormatPr defaultRowHeight="15" x14ac:dyDescent="0.25"/>
  <cols>
    <col min="1" max="1" width="32.7109375" customWidth="1"/>
    <col min="2" max="5" width="8.7109375" customWidth="1"/>
    <col min="6" max="8" width="11.7109375" customWidth="1"/>
    <col min="9" max="9" width="9.7109375" customWidth="1"/>
    <col min="10" max="10" width="8.7109375" customWidth="1"/>
    <col min="11" max="15" width="9.7109375" customWidth="1"/>
    <col min="16" max="18" width="10.7109375" customWidth="1"/>
    <col min="19" max="19" width="9.7109375" customWidth="1"/>
    <col min="20" max="20" width="8.7109375" customWidth="1"/>
    <col min="21" max="22" width="9.7109375" customWidth="1"/>
    <col min="23" max="23" width="8.7109375" customWidth="1"/>
    <col min="24" max="26" width="9.7109375" customWidth="1"/>
    <col min="27" max="27" width="8.7109375" customWidth="1"/>
    <col min="28" max="29" width="9.7109375" customWidth="1"/>
    <col min="30" max="30" width="8.7109375" customWidth="1"/>
    <col min="31" max="35" width="9.7109375" customWidth="1"/>
    <col min="36" max="37" width="8.7109375" customWidth="1"/>
    <col min="38" max="45" width="9.7109375" customWidth="1"/>
    <col min="46" max="46" width="8.7109375" customWidth="1"/>
    <col min="47" max="60" width="9.7109375" customWidth="1"/>
    <col min="61" max="61" width="10.7109375" customWidth="1"/>
    <col min="62" max="62" width="9.7109375" customWidth="1"/>
    <col min="63" max="63" width="11.28515625" bestFit="1" customWidth="1"/>
  </cols>
  <sheetData>
    <row r="1" spans="1:9" ht="23.25" x14ac:dyDescent="0.35">
      <c r="A1" s="17" t="s">
        <v>418</v>
      </c>
      <c r="B1" s="17"/>
      <c r="C1" s="17"/>
      <c r="D1" s="17"/>
      <c r="E1" s="17"/>
      <c r="F1" s="17"/>
      <c r="G1" s="17"/>
      <c r="H1" s="2"/>
      <c r="I1" s="2"/>
    </row>
    <row r="2" spans="1:9" ht="15.75" x14ac:dyDescent="0.25">
      <c r="A2" s="18" t="s">
        <v>406</v>
      </c>
      <c r="B2" s="18"/>
      <c r="C2" s="18"/>
      <c r="D2" s="18"/>
      <c r="E2" s="18"/>
      <c r="F2" s="18"/>
      <c r="G2" s="18"/>
      <c r="H2" s="2"/>
      <c r="I2" s="2"/>
    </row>
    <row r="3" spans="1:9" x14ac:dyDescent="0.25">
      <c r="A3" s="16" t="s">
        <v>407</v>
      </c>
      <c r="B3" s="16" t="s">
        <v>408</v>
      </c>
    </row>
    <row r="4" spans="1:9" x14ac:dyDescent="0.25">
      <c r="A4" s="16" t="s">
        <v>409</v>
      </c>
      <c r="B4" s="3" t="s">
        <v>410</v>
      </c>
      <c r="C4" s="3" t="s">
        <v>411</v>
      </c>
      <c r="D4" s="3" t="s">
        <v>412</v>
      </c>
      <c r="E4" s="3" t="s">
        <v>413</v>
      </c>
      <c r="F4" s="3" t="s">
        <v>419</v>
      </c>
      <c r="G4" s="3" t="s">
        <v>414</v>
      </c>
    </row>
    <row r="5" spans="1:9" x14ac:dyDescent="0.25">
      <c r="A5" s="4" t="s">
        <v>13</v>
      </c>
      <c r="B5" s="5"/>
      <c r="C5" s="5"/>
      <c r="D5" s="5"/>
      <c r="E5" s="5">
        <v>2</v>
      </c>
      <c r="F5" s="5"/>
      <c r="G5" s="5">
        <v>2</v>
      </c>
    </row>
    <row r="6" spans="1:9" x14ac:dyDescent="0.25">
      <c r="A6" s="4" t="s">
        <v>21</v>
      </c>
      <c r="B6" s="5"/>
      <c r="C6" s="5">
        <v>1</v>
      </c>
      <c r="D6" s="5">
        <v>1</v>
      </c>
      <c r="E6" s="5">
        <v>10</v>
      </c>
      <c r="F6" s="5"/>
      <c r="G6" s="5">
        <v>12</v>
      </c>
    </row>
    <row r="7" spans="1:9" x14ac:dyDescent="0.25">
      <c r="A7" s="4" t="s">
        <v>53</v>
      </c>
      <c r="B7" s="5">
        <v>2</v>
      </c>
      <c r="C7" s="5"/>
      <c r="D7" s="5"/>
      <c r="E7" s="5">
        <v>1</v>
      </c>
      <c r="F7" s="5"/>
      <c r="G7" s="5">
        <v>3</v>
      </c>
    </row>
    <row r="8" spans="1:9" x14ac:dyDescent="0.25">
      <c r="A8" s="4" t="s">
        <v>60</v>
      </c>
      <c r="B8" s="5"/>
      <c r="C8" s="5"/>
      <c r="D8" s="5"/>
      <c r="E8" s="5">
        <v>13</v>
      </c>
      <c r="F8" s="5">
        <v>4</v>
      </c>
      <c r="G8" s="5">
        <v>17</v>
      </c>
    </row>
    <row r="9" spans="1:9" x14ac:dyDescent="0.25">
      <c r="A9" s="4" t="s">
        <v>103</v>
      </c>
      <c r="B9" s="5"/>
      <c r="C9" s="5"/>
      <c r="D9" s="5">
        <v>1</v>
      </c>
      <c r="E9" s="5">
        <v>8</v>
      </c>
      <c r="F9" s="5"/>
      <c r="G9" s="5">
        <v>9</v>
      </c>
    </row>
    <row r="10" spans="1:9" x14ac:dyDescent="0.25">
      <c r="A10" s="4" t="s">
        <v>145</v>
      </c>
      <c r="B10" s="5"/>
      <c r="C10" s="5"/>
      <c r="D10" s="5"/>
      <c r="E10" s="5">
        <v>5</v>
      </c>
      <c r="F10" s="5">
        <v>1</v>
      </c>
      <c r="G10" s="5">
        <v>6</v>
      </c>
    </row>
    <row r="11" spans="1:9" x14ac:dyDescent="0.25">
      <c r="A11" s="4" t="s">
        <v>168</v>
      </c>
      <c r="B11" s="5"/>
      <c r="C11" s="5">
        <v>2</v>
      </c>
      <c r="D11" s="5">
        <v>7</v>
      </c>
      <c r="E11" s="5">
        <v>70</v>
      </c>
      <c r="F11" s="5">
        <v>16</v>
      </c>
      <c r="G11" s="5">
        <v>95</v>
      </c>
    </row>
    <row r="12" spans="1:9" x14ac:dyDescent="0.25">
      <c r="A12" s="4" t="s">
        <v>356</v>
      </c>
      <c r="B12" s="5"/>
      <c r="C12" s="5"/>
      <c r="D12" s="5"/>
      <c r="E12" s="5">
        <v>2</v>
      </c>
      <c r="F12" s="5">
        <v>1</v>
      </c>
      <c r="G12" s="5">
        <v>3</v>
      </c>
    </row>
    <row r="13" spans="1:9" x14ac:dyDescent="0.25">
      <c r="A13" s="4" t="s">
        <v>365</v>
      </c>
      <c r="B13" s="5"/>
      <c r="C13" s="5">
        <v>1</v>
      </c>
      <c r="D13" s="5"/>
      <c r="E13" s="5">
        <v>2</v>
      </c>
      <c r="F13" s="5"/>
      <c r="G13" s="5">
        <v>3</v>
      </c>
    </row>
    <row r="14" spans="1:9" x14ac:dyDescent="0.25">
      <c r="A14" s="4" t="s">
        <v>373</v>
      </c>
      <c r="B14" s="5"/>
      <c r="C14" s="5"/>
      <c r="D14" s="5">
        <v>1</v>
      </c>
      <c r="E14" s="5">
        <v>5</v>
      </c>
      <c r="F14" s="5">
        <v>3</v>
      </c>
      <c r="G14" s="5">
        <v>9</v>
      </c>
    </row>
    <row r="15" spans="1:9" x14ac:dyDescent="0.25">
      <c r="A15" s="4" t="s">
        <v>141</v>
      </c>
      <c r="B15" s="5"/>
      <c r="C15" s="5"/>
      <c r="D15" s="5">
        <v>1</v>
      </c>
      <c r="E15" s="5"/>
      <c r="F15" s="5"/>
      <c r="G15" s="5">
        <v>1</v>
      </c>
    </row>
    <row r="16" spans="1:9" x14ac:dyDescent="0.25">
      <c r="A16" s="4" t="s">
        <v>129</v>
      </c>
      <c r="B16" s="5"/>
      <c r="C16" s="5"/>
      <c r="D16" s="5"/>
      <c r="E16" s="5">
        <v>3</v>
      </c>
      <c r="F16" s="5"/>
      <c r="G16" s="5">
        <v>3</v>
      </c>
    </row>
    <row r="17" spans="1:7" x14ac:dyDescent="0.25">
      <c r="A17" s="4" t="s">
        <v>158</v>
      </c>
      <c r="B17" s="5"/>
      <c r="C17" s="5"/>
      <c r="D17" s="5"/>
      <c r="E17" s="5">
        <v>2</v>
      </c>
      <c r="F17" s="5"/>
      <c r="G17" s="5">
        <v>2</v>
      </c>
    </row>
    <row r="18" spans="1:7" x14ac:dyDescent="0.25">
      <c r="A18" s="4" t="s">
        <v>125</v>
      </c>
      <c r="B18" s="5"/>
      <c r="C18" s="5"/>
      <c r="D18" s="5"/>
      <c r="E18" s="5">
        <v>1</v>
      </c>
      <c r="F18" s="5"/>
      <c r="G18" s="5">
        <v>1</v>
      </c>
    </row>
    <row r="19" spans="1:7" x14ac:dyDescent="0.25">
      <c r="A19" s="4" t="s">
        <v>393</v>
      </c>
      <c r="B19" s="5"/>
      <c r="C19" s="5"/>
      <c r="D19" s="5"/>
      <c r="E19" s="5">
        <v>3</v>
      </c>
      <c r="F19" s="5"/>
      <c r="G19" s="5">
        <v>3</v>
      </c>
    </row>
    <row r="20" spans="1:7" x14ac:dyDescent="0.25">
      <c r="A20" s="4" t="s">
        <v>398</v>
      </c>
      <c r="B20" s="5"/>
      <c r="C20" s="5"/>
      <c r="D20" s="5"/>
      <c r="E20" s="5">
        <v>1</v>
      </c>
      <c r="F20" s="5"/>
      <c r="G20" s="5">
        <v>1</v>
      </c>
    </row>
    <row r="21" spans="1:7" x14ac:dyDescent="0.25">
      <c r="A21" s="4" t="s">
        <v>402</v>
      </c>
      <c r="B21" s="5"/>
      <c r="C21" s="5"/>
      <c r="D21" s="5"/>
      <c r="E21" s="5">
        <v>1</v>
      </c>
      <c r="F21" s="5"/>
      <c r="G21" s="5">
        <v>1</v>
      </c>
    </row>
    <row r="22" spans="1:7" x14ac:dyDescent="0.25">
      <c r="A22" s="4" t="s">
        <v>137</v>
      </c>
      <c r="B22" s="5"/>
      <c r="C22" s="5"/>
      <c r="D22" s="5"/>
      <c r="E22" s="5">
        <v>1</v>
      </c>
      <c r="F22" s="5"/>
      <c r="G22" s="5">
        <v>1</v>
      </c>
    </row>
    <row r="23" spans="1:7" x14ac:dyDescent="0.25">
      <c r="A23" s="4" t="s">
        <v>164</v>
      </c>
      <c r="B23" s="5"/>
      <c r="C23" s="5"/>
      <c r="D23" s="5"/>
      <c r="E23" s="5">
        <v>1</v>
      </c>
      <c r="F23" s="5"/>
      <c r="G23" s="5">
        <v>1</v>
      </c>
    </row>
    <row r="24" spans="1:7" x14ac:dyDescent="0.25">
      <c r="A24" s="4" t="s">
        <v>414</v>
      </c>
      <c r="B24" s="5">
        <v>2</v>
      </c>
      <c r="C24" s="5">
        <v>4</v>
      </c>
      <c r="D24" s="5">
        <v>11</v>
      </c>
      <c r="E24" s="5">
        <v>131</v>
      </c>
      <c r="F24" s="5">
        <v>25</v>
      </c>
      <c r="G24" s="5">
        <v>173</v>
      </c>
    </row>
  </sheetData>
  <mergeCells count="2">
    <mergeCell ref="A1:G1"/>
    <mergeCell ref="A2:G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workbookViewId="0"/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5" ht="30" x14ac:dyDescent="0.25">
      <c r="A1" s="6" t="s">
        <v>415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9" t="s">
        <v>10</v>
      </c>
      <c r="M1" s="10" t="s">
        <v>11</v>
      </c>
      <c r="N1" s="11" t="s">
        <v>416</v>
      </c>
      <c r="O1" t="s">
        <v>12</v>
      </c>
    </row>
    <row r="2" spans="1:15" x14ac:dyDescent="0.25">
      <c r="A2" t="s">
        <v>13</v>
      </c>
      <c r="B2">
        <v>2160301000</v>
      </c>
      <c r="C2" t="s">
        <v>14</v>
      </c>
      <c r="D2">
        <v>611738</v>
      </c>
      <c r="G2" t="s">
        <v>15</v>
      </c>
      <c r="H2" s="1">
        <v>43100</v>
      </c>
      <c r="I2" t="s">
        <v>16</v>
      </c>
      <c r="J2" s="12">
        <v>0</v>
      </c>
      <c r="K2" s="12">
        <v>0</v>
      </c>
      <c r="L2" s="12">
        <v>0</v>
      </c>
      <c r="M2" s="12">
        <v>-21.3</v>
      </c>
      <c r="N2" s="12">
        <v>0</v>
      </c>
      <c r="O2" t="s">
        <v>17</v>
      </c>
    </row>
    <row r="3" spans="1:15" x14ac:dyDescent="0.25">
      <c r="A3" t="s">
        <v>13</v>
      </c>
      <c r="B3">
        <v>2160301000</v>
      </c>
      <c r="C3" t="s">
        <v>14</v>
      </c>
      <c r="D3">
        <v>610885</v>
      </c>
      <c r="E3" t="s">
        <v>18</v>
      </c>
      <c r="F3">
        <v>610885</v>
      </c>
      <c r="G3" t="s">
        <v>19</v>
      </c>
      <c r="H3" s="1">
        <v>42970</v>
      </c>
      <c r="I3" t="s">
        <v>20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t="s">
        <v>17</v>
      </c>
    </row>
    <row r="4" spans="1:15" x14ac:dyDescent="0.25">
      <c r="A4" t="s">
        <v>21</v>
      </c>
      <c r="B4">
        <v>2540578000</v>
      </c>
      <c r="C4" t="s">
        <v>22</v>
      </c>
      <c r="D4">
        <v>611398</v>
      </c>
      <c r="E4" t="s">
        <v>18</v>
      </c>
      <c r="F4">
        <v>611398</v>
      </c>
      <c r="G4" t="s">
        <v>23</v>
      </c>
      <c r="H4" s="1">
        <v>43069</v>
      </c>
      <c r="I4" t="s">
        <v>24</v>
      </c>
      <c r="J4" s="12">
        <v>0</v>
      </c>
      <c r="K4" s="12">
        <v>-2732.32</v>
      </c>
      <c r="L4" s="12">
        <v>0</v>
      </c>
      <c r="M4" s="12">
        <v>0</v>
      </c>
      <c r="N4" s="12">
        <v>0</v>
      </c>
      <c r="O4" t="s">
        <v>17</v>
      </c>
    </row>
    <row r="5" spans="1:15" x14ac:dyDescent="0.25">
      <c r="A5" t="s">
        <v>21</v>
      </c>
      <c r="B5">
        <v>2540114000</v>
      </c>
      <c r="C5" t="s">
        <v>25</v>
      </c>
      <c r="D5">
        <v>619131</v>
      </c>
      <c r="G5" t="s">
        <v>26</v>
      </c>
      <c r="H5" s="1">
        <v>43008</v>
      </c>
      <c r="I5" t="s">
        <v>27</v>
      </c>
      <c r="J5" s="12">
        <v>0</v>
      </c>
      <c r="K5" s="12">
        <v>0</v>
      </c>
      <c r="L5" s="12">
        <v>0</v>
      </c>
      <c r="M5" s="12">
        <v>2566.23</v>
      </c>
      <c r="N5" s="12">
        <v>0</v>
      </c>
      <c r="O5" t="s">
        <v>17</v>
      </c>
    </row>
    <row r="6" spans="1:15" x14ac:dyDescent="0.25">
      <c r="A6" t="s">
        <v>21</v>
      </c>
      <c r="B6">
        <v>2540540000</v>
      </c>
      <c r="C6" t="s">
        <v>28</v>
      </c>
      <c r="D6">
        <v>632851</v>
      </c>
      <c r="E6" t="s">
        <v>29</v>
      </c>
      <c r="F6">
        <v>669358</v>
      </c>
      <c r="G6" t="s">
        <v>30</v>
      </c>
      <c r="H6" s="1">
        <v>42551</v>
      </c>
      <c r="I6" t="s">
        <v>31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t="s">
        <v>17</v>
      </c>
    </row>
    <row r="7" spans="1:15" x14ac:dyDescent="0.25">
      <c r="A7" t="s">
        <v>21</v>
      </c>
      <c r="B7">
        <v>2540920000</v>
      </c>
      <c r="C7" t="s">
        <v>32</v>
      </c>
      <c r="D7">
        <v>660363</v>
      </c>
      <c r="G7" t="s">
        <v>33</v>
      </c>
      <c r="H7" s="1">
        <v>43007</v>
      </c>
      <c r="I7" t="s">
        <v>34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t="s">
        <v>17</v>
      </c>
    </row>
    <row r="8" spans="1:15" x14ac:dyDescent="0.25">
      <c r="A8" t="s">
        <v>21</v>
      </c>
      <c r="B8">
        <v>2540540000</v>
      </c>
      <c r="C8" t="s">
        <v>28</v>
      </c>
      <c r="D8">
        <v>669497</v>
      </c>
      <c r="E8" t="s">
        <v>29</v>
      </c>
      <c r="F8">
        <v>669358</v>
      </c>
      <c r="G8" t="s">
        <v>35</v>
      </c>
      <c r="H8" s="1">
        <v>42185</v>
      </c>
      <c r="I8" t="s">
        <v>31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t="s">
        <v>17</v>
      </c>
    </row>
    <row r="9" spans="1:15" x14ac:dyDescent="0.25">
      <c r="A9" t="s">
        <v>21</v>
      </c>
      <c r="B9">
        <v>2540786020</v>
      </c>
      <c r="C9" t="s">
        <v>36</v>
      </c>
      <c r="D9">
        <v>611476</v>
      </c>
      <c r="E9" t="s">
        <v>29</v>
      </c>
      <c r="F9">
        <v>611398</v>
      </c>
      <c r="G9" t="s">
        <v>37</v>
      </c>
      <c r="H9" s="1">
        <v>43069</v>
      </c>
      <c r="I9" t="s">
        <v>38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t="s">
        <v>17</v>
      </c>
    </row>
    <row r="10" spans="1:15" x14ac:dyDescent="0.25">
      <c r="A10" t="s">
        <v>21</v>
      </c>
      <c r="B10">
        <v>2540540000</v>
      </c>
      <c r="C10" t="s">
        <v>28</v>
      </c>
      <c r="D10">
        <v>632285</v>
      </c>
      <c r="G10" t="s">
        <v>39</v>
      </c>
      <c r="H10" s="1">
        <v>42948</v>
      </c>
      <c r="I10" t="s">
        <v>40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t="s">
        <v>17</v>
      </c>
    </row>
    <row r="11" spans="1:15" x14ac:dyDescent="0.25">
      <c r="A11" t="s">
        <v>21</v>
      </c>
      <c r="B11">
        <v>2540588000</v>
      </c>
      <c r="C11" t="s">
        <v>41</v>
      </c>
      <c r="D11">
        <v>610811</v>
      </c>
      <c r="G11" t="s">
        <v>42</v>
      </c>
      <c r="H11" s="1">
        <v>43053</v>
      </c>
      <c r="I11" t="s">
        <v>43</v>
      </c>
      <c r="J11" s="12">
        <v>0</v>
      </c>
      <c r="K11" s="12">
        <v>0</v>
      </c>
      <c r="L11" s="12">
        <v>3508.17</v>
      </c>
      <c r="M11" s="12">
        <v>2605.2199999999998</v>
      </c>
      <c r="N11" s="12">
        <v>0</v>
      </c>
      <c r="O11" t="s">
        <v>17</v>
      </c>
    </row>
    <row r="12" spans="1:15" x14ac:dyDescent="0.25">
      <c r="A12" t="s">
        <v>21</v>
      </c>
      <c r="B12">
        <v>2540540000</v>
      </c>
      <c r="C12" t="s">
        <v>28</v>
      </c>
      <c r="D12">
        <v>635230</v>
      </c>
      <c r="E12" t="s">
        <v>29</v>
      </c>
      <c r="F12">
        <v>669358</v>
      </c>
      <c r="G12" t="s">
        <v>44</v>
      </c>
      <c r="H12" s="1">
        <v>42916</v>
      </c>
      <c r="I12" t="s">
        <v>31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t="s">
        <v>17</v>
      </c>
    </row>
    <row r="13" spans="1:15" x14ac:dyDescent="0.25">
      <c r="A13" t="s">
        <v>21</v>
      </c>
      <c r="B13">
        <v>2540574299</v>
      </c>
      <c r="C13" t="s">
        <v>45</v>
      </c>
      <c r="D13">
        <v>636258</v>
      </c>
      <c r="G13" t="s">
        <v>46</v>
      </c>
      <c r="H13" s="1">
        <v>42947</v>
      </c>
      <c r="I13" t="s">
        <v>47</v>
      </c>
      <c r="J13" s="12">
        <v>0</v>
      </c>
      <c r="K13" s="12">
        <v>0</v>
      </c>
      <c r="L13" s="12">
        <v>0</v>
      </c>
      <c r="M13" s="12">
        <v>42.65</v>
      </c>
      <c r="N13" s="12">
        <v>-0.01</v>
      </c>
      <c r="O13" t="s">
        <v>17</v>
      </c>
    </row>
    <row r="14" spans="1:15" x14ac:dyDescent="0.25">
      <c r="A14" t="s">
        <v>21</v>
      </c>
      <c r="B14">
        <v>2540574269</v>
      </c>
      <c r="C14" t="s">
        <v>45</v>
      </c>
      <c r="D14">
        <v>662898</v>
      </c>
      <c r="G14" t="s">
        <v>48</v>
      </c>
      <c r="H14" s="1">
        <v>43091</v>
      </c>
      <c r="I14" t="s">
        <v>49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t="s">
        <v>17</v>
      </c>
    </row>
    <row r="15" spans="1:15" x14ac:dyDescent="0.25">
      <c r="A15" t="s">
        <v>21</v>
      </c>
      <c r="B15">
        <v>2540748000</v>
      </c>
      <c r="C15" t="s">
        <v>50</v>
      </c>
      <c r="D15">
        <v>802578</v>
      </c>
      <c r="E15" t="s">
        <v>18</v>
      </c>
      <c r="F15">
        <v>802578</v>
      </c>
      <c r="G15" t="s">
        <v>51</v>
      </c>
      <c r="H15" s="1">
        <v>43000</v>
      </c>
      <c r="I15" t="s">
        <v>52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t="s">
        <v>17</v>
      </c>
    </row>
    <row r="16" spans="1:15" x14ac:dyDescent="0.25">
      <c r="A16" t="s">
        <v>53</v>
      </c>
      <c r="B16">
        <v>2580001000</v>
      </c>
      <c r="C16" t="s">
        <v>54</v>
      </c>
      <c r="D16">
        <v>801316</v>
      </c>
      <c r="E16" t="s">
        <v>18</v>
      </c>
      <c r="F16">
        <v>801316</v>
      </c>
      <c r="G16" t="s">
        <v>55</v>
      </c>
      <c r="H16" s="1">
        <v>41882</v>
      </c>
      <c r="I16" t="s">
        <v>56</v>
      </c>
      <c r="J16" s="12">
        <v>0</v>
      </c>
      <c r="K16" s="12">
        <v>0</v>
      </c>
      <c r="L16" s="12">
        <v>40.82</v>
      </c>
      <c r="M16" s="12">
        <v>0</v>
      </c>
      <c r="N16" s="12">
        <v>0</v>
      </c>
      <c r="O16" t="s">
        <v>17</v>
      </c>
    </row>
    <row r="17" spans="1:15" x14ac:dyDescent="0.25">
      <c r="A17" t="s">
        <v>53</v>
      </c>
      <c r="B17">
        <v>2580001000</v>
      </c>
      <c r="C17" t="s">
        <v>54</v>
      </c>
      <c r="D17">
        <v>666025</v>
      </c>
      <c r="G17" t="s">
        <v>57</v>
      </c>
      <c r="H17" s="1">
        <v>43100</v>
      </c>
      <c r="I17" t="s">
        <v>58</v>
      </c>
      <c r="J17" s="12">
        <v>0</v>
      </c>
      <c r="K17" s="12">
        <v>0</v>
      </c>
      <c r="L17" s="12">
        <v>884.94</v>
      </c>
      <c r="M17" s="12">
        <v>0</v>
      </c>
      <c r="N17" s="12">
        <v>0</v>
      </c>
      <c r="O17" t="s">
        <v>17</v>
      </c>
    </row>
    <row r="18" spans="1:15" x14ac:dyDescent="0.25">
      <c r="A18" t="s">
        <v>53</v>
      </c>
      <c r="B18">
        <v>2580001000</v>
      </c>
      <c r="C18" t="s">
        <v>54</v>
      </c>
      <c r="D18">
        <v>801340</v>
      </c>
      <c r="E18" t="s">
        <v>29</v>
      </c>
      <c r="F18">
        <v>801316</v>
      </c>
      <c r="G18" t="s">
        <v>59</v>
      </c>
      <c r="H18" s="1">
        <v>41882</v>
      </c>
      <c r="I18" t="s">
        <v>56</v>
      </c>
      <c r="J18" s="12">
        <v>0</v>
      </c>
      <c r="K18" s="12">
        <v>0</v>
      </c>
      <c r="L18" s="12">
        <v>42032</v>
      </c>
      <c r="M18" s="12">
        <v>0</v>
      </c>
      <c r="N18" s="12">
        <v>0</v>
      </c>
      <c r="O18" t="s">
        <v>17</v>
      </c>
    </row>
    <row r="19" spans="1:15" x14ac:dyDescent="0.25">
      <c r="A19" t="s">
        <v>60</v>
      </c>
      <c r="B19">
        <v>2600007590</v>
      </c>
      <c r="C19" t="s">
        <v>61</v>
      </c>
      <c r="D19">
        <v>663039</v>
      </c>
      <c r="E19" t="s">
        <v>29</v>
      </c>
      <c r="F19">
        <v>637092</v>
      </c>
      <c r="G19" t="s">
        <v>62</v>
      </c>
      <c r="H19" s="1">
        <v>43131</v>
      </c>
      <c r="I19" t="s">
        <v>63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t="s">
        <v>17</v>
      </c>
    </row>
    <row r="20" spans="1:15" x14ac:dyDescent="0.25">
      <c r="A20" t="s">
        <v>60</v>
      </c>
      <c r="B20">
        <v>2600004000</v>
      </c>
      <c r="C20" t="s">
        <v>64</v>
      </c>
      <c r="D20">
        <v>632315</v>
      </c>
      <c r="G20" t="s">
        <v>65</v>
      </c>
      <c r="H20" s="1">
        <v>43119</v>
      </c>
      <c r="I20" t="s">
        <v>66</v>
      </c>
      <c r="J20" s="12">
        <v>0</v>
      </c>
      <c r="K20" s="12">
        <v>0</v>
      </c>
      <c r="L20" s="12">
        <v>0</v>
      </c>
      <c r="M20" s="12">
        <v>4900.21</v>
      </c>
      <c r="N20" s="12">
        <v>0</v>
      </c>
      <c r="O20" t="s">
        <v>17</v>
      </c>
    </row>
    <row r="21" spans="1:15" x14ac:dyDescent="0.25">
      <c r="A21" t="s">
        <v>60</v>
      </c>
      <c r="B21">
        <v>2600002000</v>
      </c>
      <c r="C21" t="s">
        <v>67</v>
      </c>
      <c r="D21">
        <v>632882</v>
      </c>
      <c r="G21" t="s">
        <v>68</v>
      </c>
      <c r="H21" s="1">
        <v>43099</v>
      </c>
      <c r="I21" t="s">
        <v>69</v>
      </c>
      <c r="J21" s="12">
        <v>0</v>
      </c>
      <c r="K21" s="12">
        <v>0</v>
      </c>
      <c r="L21" s="12">
        <v>0</v>
      </c>
      <c r="M21" s="12">
        <v>-13861.48</v>
      </c>
      <c r="N21" s="12">
        <v>0</v>
      </c>
      <c r="O21" t="s">
        <v>17</v>
      </c>
    </row>
    <row r="22" spans="1:15" x14ac:dyDescent="0.25">
      <c r="A22" t="s">
        <v>60</v>
      </c>
      <c r="B22">
        <v>2600008000</v>
      </c>
      <c r="C22" t="s">
        <v>70</v>
      </c>
      <c r="D22">
        <v>660196</v>
      </c>
      <c r="G22" t="s">
        <v>71</v>
      </c>
      <c r="H22" s="1">
        <v>43100</v>
      </c>
      <c r="I22" t="s">
        <v>72</v>
      </c>
      <c r="J22" s="12">
        <v>0</v>
      </c>
      <c r="K22" s="12">
        <v>0</v>
      </c>
      <c r="L22" s="12">
        <v>0</v>
      </c>
      <c r="M22" s="12">
        <v>26044.400000000001</v>
      </c>
      <c r="N22" s="12">
        <v>-16.77</v>
      </c>
      <c r="O22" t="s">
        <v>17</v>
      </c>
    </row>
    <row r="23" spans="1:15" x14ac:dyDescent="0.25">
      <c r="A23" t="s">
        <v>60</v>
      </c>
      <c r="B23">
        <v>2600006000</v>
      </c>
      <c r="C23" t="s">
        <v>73</v>
      </c>
      <c r="D23">
        <v>637654</v>
      </c>
      <c r="G23" t="s">
        <v>74</v>
      </c>
      <c r="H23" s="1">
        <v>43100</v>
      </c>
      <c r="I23" t="s">
        <v>75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t="s">
        <v>17</v>
      </c>
    </row>
    <row r="24" spans="1:15" x14ac:dyDescent="0.25">
      <c r="A24" t="s">
        <v>60</v>
      </c>
      <c r="B24">
        <v>2600007970</v>
      </c>
      <c r="C24" t="s">
        <v>61</v>
      </c>
      <c r="D24">
        <v>635770</v>
      </c>
      <c r="E24" t="s">
        <v>18</v>
      </c>
      <c r="F24">
        <v>635770</v>
      </c>
      <c r="G24" t="s">
        <v>76</v>
      </c>
      <c r="H24" s="1">
        <v>43131</v>
      </c>
      <c r="I24" t="s">
        <v>77</v>
      </c>
      <c r="J24" s="12">
        <v>2.74</v>
      </c>
      <c r="K24" s="12">
        <v>0</v>
      </c>
      <c r="L24" s="12">
        <v>221040.2</v>
      </c>
      <c r="M24" s="12">
        <v>0</v>
      </c>
      <c r="N24" s="12">
        <v>0</v>
      </c>
      <c r="O24" t="s">
        <v>17</v>
      </c>
    </row>
    <row r="25" spans="1:15" x14ac:dyDescent="0.25">
      <c r="A25" t="s">
        <v>60</v>
      </c>
      <c r="B25">
        <v>2600011000</v>
      </c>
      <c r="C25" t="s">
        <v>78</v>
      </c>
      <c r="D25">
        <v>662986</v>
      </c>
      <c r="G25" t="s">
        <v>79</v>
      </c>
      <c r="H25" s="1">
        <v>43061</v>
      </c>
      <c r="I25" t="s">
        <v>80</v>
      </c>
      <c r="J25" s="12">
        <v>0</v>
      </c>
      <c r="K25" s="12">
        <v>0</v>
      </c>
      <c r="L25" s="12">
        <v>20000</v>
      </c>
      <c r="M25" s="12">
        <v>0</v>
      </c>
      <c r="N25" s="12">
        <v>0</v>
      </c>
      <c r="O25" t="s">
        <v>17</v>
      </c>
    </row>
    <row r="26" spans="1:15" x14ac:dyDescent="0.25">
      <c r="A26" t="s">
        <v>60</v>
      </c>
      <c r="B26">
        <v>2600011000</v>
      </c>
      <c r="C26" t="s">
        <v>78</v>
      </c>
      <c r="D26">
        <v>660115</v>
      </c>
      <c r="G26" t="s">
        <v>81</v>
      </c>
      <c r="H26" s="1">
        <v>42886</v>
      </c>
      <c r="I26" t="s">
        <v>82</v>
      </c>
      <c r="J26" s="12">
        <v>118.52</v>
      </c>
      <c r="K26" s="12">
        <v>0</v>
      </c>
      <c r="L26" s="12">
        <v>0</v>
      </c>
      <c r="M26" s="12">
        <v>0</v>
      </c>
      <c r="N26" s="12">
        <v>0</v>
      </c>
      <c r="O26" t="s">
        <v>17</v>
      </c>
    </row>
    <row r="27" spans="1:15" x14ac:dyDescent="0.25">
      <c r="A27" t="s">
        <v>60</v>
      </c>
      <c r="B27">
        <v>2600014110</v>
      </c>
      <c r="C27" t="s">
        <v>83</v>
      </c>
      <c r="D27">
        <v>631547</v>
      </c>
      <c r="G27" t="s">
        <v>84</v>
      </c>
      <c r="H27" s="1">
        <v>43100</v>
      </c>
      <c r="I27" t="s">
        <v>85</v>
      </c>
      <c r="J27" s="12">
        <v>0</v>
      </c>
      <c r="K27" s="12">
        <v>0</v>
      </c>
      <c r="L27" s="12">
        <v>0</v>
      </c>
      <c r="M27" s="12">
        <v>0</v>
      </c>
      <c r="N27" s="12">
        <v>-15201.57</v>
      </c>
      <c r="O27" t="s">
        <v>17</v>
      </c>
    </row>
    <row r="28" spans="1:15" x14ac:dyDescent="0.25">
      <c r="A28" t="s">
        <v>60</v>
      </c>
      <c r="B28">
        <v>2600008000</v>
      </c>
      <c r="C28" t="s">
        <v>70</v>
      </c>
      <c r="D28">
        <v>661895</v>
      </c>
      <c r="G28" t="s">
        <v>86</v>
      </c>
      <c r="H28" s="1">
        <v>43100</v>
      </c>
      <c r="I28" t="s">
        <v>87</v>
      </c>
      <c r="J28" s="12">
        <v>0</v>
      </c>
      <c r="K28" s="12">
        <v>0</v>
      </c>
      <c r="L28" s="12">
        <v>0</v>
      </c>
      <c r="M28" s="12">
        <v>50000</v>
      </c>
      <c r="N28" s="12">
        <v>0</v>
      </c>
      <c r="O28" t="s">
        <v>17</v>
      </c>
    </row>
    <row r="29" spans="1:15" x14ac:dyDescent="0.25">
      <c r="A29" t="s">
        <v>60</v>
      </c>
      <c r="B29">
        <v>2600004000</v>
      </c>
      <c r="C29" t="s">
        <v>64</v>
      </c>
      <c r="D29">
        <v>637066</v>
      </c>
      <c r="G29" t="s">
        <v>88</v>
      </c>
      <c r="H29" s="1">
        <v>42942</v>
      </c>
      <c r="I29" t="s">
        <v>89</v>
      </c>
      <c r="J29" s="12">
        <v>0</v>
      </c>
      <c r="K29" s="12">
        <v>0</v>
      </c>
      <c r="L29" s="12">
        <v>0</v>
      </c>
      <c r="M29" s="12">
        <v>3102.13</v>
      </c>
      <c r="N29" s="12">
        <v>0</v>
      </c>
      <c r="O29" t="s">
        <v>17</v>
      </c>
    </row>
    <row r="30" spans="1:15" x14ac:dyDescent="0.25">
      <c r="A30" t="s">
        <v>60</v>
      </c>
      <c r="B30">
        <v>2600008000</v>
      </c>
      <c r="C30" t="s">
        <v>70</v>
      </c>
      <c r="D30">
        <v>632110</v>
      </c>
      <c r="G30" t="s">
        <v>90</v>
      </c>
      <c r="H30" s="1">
        <v>43100</v>
      </c>
      <c r="I30" t="s">
        <v>91</v>
      </c>
      <c r="J30" s="12">
        <v>7.79</v>
      </c>
      <c r="K30" s="12">
        <v>0</v>
      </c>
      <c r="L30" s="12">
        <v>0</v>
      </c>
      <c r="M30" s="12">
        <v>53310.02</v>
      </c>
      <c r="N30" s="12">
        <v>0</v>
      </c>
      <c r="O30" t="s">
        <v>17</v>
      </c>
    </row>
    <row r="31" spans="1:15" x14ac:dyDescent="0.25">
      <c r="A31" t="s">
        <v>60</v>
      </c>
      <c r="B31">
        <v>2600007580</v>
      </c>
      <c r="C31" t="s">
        <v>61</v>
      </c>
      <c r="D31">
        <v>660117</v>
      </c>
      <c r="G31" t="s">
        <v>92</v>
      </c>
      <c r="H31" s="1">
        <v>43100</v>
      </c>
      <c r="I31" t="s">
        <v>93</v>
      </c>
      <c r="J31" s="12">
        <v>0</v>
      </c>
      <c r="K31" s="12">
        <v>-3316.86</v>
      </c>
      <c r="L31" s="12">
        <v>0</v>
      </c>
      <c r="M31" s="12">
        <v>49573.42</v>
      </c>
      <c r="N31" s="12">
        <v>0</v>
      </c>
      <c r="O31" t="s">
        <v>17</v>
      </c>
    </row>
    <row r="32" spans="1:15" x14ac:dyDescent="0.25">
      <c r="A32" t="s">
        <v>60</v>
      </c>
      <c r="B32">
        <v>2600004000</v>
      </c>
      <c r="C32" t="s">
        <v>64</v>
      </c>
      <c r="D32">
        <v>664639</v>
      </c>
      <c r="G32" t="s">
        <v>94</v>
      </c>
      <c r="H32" s="1">
        <v>43008</v>
      </c>
      <c r="I32" t="s">
        <v>95</v>
      </c>
      <c r="J32" s="12">
        <v>0</v>
      </c>
      <c r="K32" s="12">
        <v>0</v>
      </c>
      <c r="L32" s="12">
        <v>22837.5</v>
      </c>
      <c r="M32" s="12">
        <v>80651</v>
      </c>
      <c r="N32" s="12">
        <v>0</v>
      </c>
      <c r="O32" t="s">
        <v>17</v>
      </c>
    </row>
    <row r="33" spans="1:15" x14ac:dyDescent="0.25">
      <c r="A33" t="s">
        <v>60</v>
      </c>
      <c r="B33">
        <v>2600008000</v>
      </c>
      <c r="C33" t="s">
        <v>70</v>
      </c>
      <c r="D33">
        <v>637344</v>
      </c>
      <c r="G33" t="s">
        <v>96</v>
      </c>
      <c r="H33" s="1">
        <v>43100</v>
      </c>
      <c r="I33" t="s">
        <v>91</v>
      </c>
      <c r="J33" s="12">
        <v>8.51</v>
      </c>
      <c r="K33" s="12">
        <v>0</v>
      </c>
      <c r="L33" s="12">
        <v>0</v>
      </c>
      <c r="M33" s="12">
        <v>0</v>
      </c>
      <c r="N33" s="12">
        <v>0</v>
      </c>
      <c r="O33" t="s">
        <v>97</v>
      </c>
    </row>
    <row r="34" spans="1:15" x14ac:dyDescent="0.25">
      <c r="A34" t="s">
        <v>60</v>
      </c>
      <c r="B34">
        <v>2600006000</v>
      </c>
      <c r="C34" t="s">
        <v>73</v>
      </c>
      <c r="D34">
        <v>669609</v>
      </c>
      <c r="G34" t="s">
        <v>98</v>
      </c>
      <c r="H34" s="1">
        <v>43131</v>
      </c>
      <c r="I34" t="s">
        <v>99</v>
      </c>
      <c r="J34" s="12">
        <v>0</v>
      </c>
      <c r="K34" s="12">
        <v>0</v>
      </c>
      <c r="L34" s="12">
        <v>1.08</v>
      </c>
      <c r="M34" s="12">
        <v>16498</v>
      </c>
      <c r="N34" s="12">
        <v>0</v>
      </c>
      <c r="O34" t="s">
        <v>17</v>
      </c>
    </row>
    <row r="35" spans="1:15" x14ac:dyDescent="0.25">
      <c r="A35" t="s">
        <v>60</v>
      </c>
      <c r="B35">
        <v>2600001900</v>
      </c>
      <c r="C35" t="s">
        <v>100</v>
      </c>
      <c r="D35">
        <v>611477</v>
      </c>
      <c r="E35" t="s">
        <v>29</v>
      </c>
      <c r="F35">
        <v>611398</v>
      </c>
      <c r="G35" t="s">
        <v>101</v>
      </c>
      <c r="H35" s="1">
        <v>43069</v>
      </c>
      <c r="I35" t="s">
        <v>102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t="s">
        <v>17</v>
      </c>
    </row>
    <row r="36" spans="1:15" x14ac:dyDescent="0.25">
      <c r="A36" t="s">
        <v>103</v>
      </c>
      <c r="B36">
        <v>2630012010</v>
      </c>
      <c r="C36" t="s">
        <v>104</v>
      </c>
      <c r="D36">
        <v>802591</v>
      </c>
      <c r="G36" t="s">
        <v>105</v>
      </c>
      <c r="H36" s="1">
        <v>43100</v>
      </c>
      <c r="I36" t="s">
        <v>106</v>
      </c>
      <c r="J36" s="12">
        <v>0</v>
      </c>
      <c r="K36" s="12">
        <v>0</v>
      </c>
      <c r="L36" s="12">
        <v>0</v>
      </c>
      <c r="M36" s="12">
        <v>50959.21</v>
      </c>
      <c r="N36" s="12">
        <v>0</v>
      </c>
      <c r="O36" t="s">
        <v>17</v>
      </c>
    </row>
    <row r="37" spans="1:15" x14ac:dyDescent="0.25">
      <c r="A37" t="s">
        <v>103</v>
      </c>
      <c r="B37">
        <v>2630008000</v>
      </c>
      <c r="C37" t="s">
        <v>107</v>
      </c>
      <c r="D37">
        <v>660558</v>
      </c>
      <c r="E37" t="s">
        <v>29</v>
      </c>
      <c r="F37">
        <v>660364</v>
      </c>
      <c r="G37" t="s">
        <v>108</v>
      </c>
      <c r="H37" s="1">
        <v>43100</v>
      </c>
      <c r="I37" t="s">
        <v>109</v>
      </c>
      <c r="J37" s="12">
        <v>0</v>
      </c>
      <c r="K37" s="12">
        <v>0</v>
      </c>
      <c r="L37" s="12">
        <v>191.27</v>
      </c>
      <c r="M37" s="12">
        <v>0</v>
      </c>
      <c r="N37" s="12">
        <v>0</v>
      </c>
      <c r="O37" t="s">
        <v>17</v>
      </c>
    </row>
    <row r="38" spans="1:15" x14ac:dyDescent="0.25">
      <c r="A38" t="s">
        <v>103</v>
      </c>
      <c r="B38">
        <v>2630003000</v>
      </c>
      <c r="C38" t="s">
        <v>110</v>
      </c>
      <c r="D38">
        <v>639637</v>
      </c>
      <c r="G38" t="s">
        <v>111</v>
      </c>
      <c r="H38" s="1">
        <v>43100</v>
      </c>
      <c r="I38" t="s">
        <v>112</v>
      </c>
      <c r="J38" s="12">
        <v>0</v>
      </c>
      <c r="K38" s="12">
        <v>0</v>
      </c>
      <c r="L38" s="12">
        <v>0</v>
      </c>
      <c r="M38" s="12">
        <v>0</v>
      </c>
      <c r="N38" s="12">
        <v>-216.64</v>
      </c>
      <c r="O38" t="s">
        <v>17</v>
      </c>
    </row>
    <row r="39" spans="1:15" x14ac:dyDescent="0.25">
      <c r="A39" t="s">
        <v>103</v>
      </c>
      <c r="B39">
        <v>2630003000</v>
      </c>
      <c r="C39" t="s">
        <v>110</v>
      </c>
      <c r="D39">
        <v>666873</v>
      </c>
      <c r="G39" t="s">
        <v>113</v>
      </c>
      <c r="H39" s="1">
        <v>42947</v>
      </c>
      <c r="I39" t="s">
        <v>114</v>
      </c>
      <c r="J39" s="12">
        <v>0</v>
      </c>
      <c r="K39" s="12">
        <v>0</v>
      </c>
      <c r="L39" s="12">
        <v>0</v>
      </c>
      <c r="M39" s="12">
        <v>12045.91</v>
      </c>
      <c r="N39" s="12">
        <v>0</v>
      </c>
      <c r="O39" t="s">
        <v>17</v>
      </c>
    </row>
    <row r="40" spans="1:15" x14ac:dyDescent="0.25">
      <c r="A40" t="s">
        <v>103</v>
      </c>
      <c r="B40">
        <v>2630002000</v>
      </c>
      <c r="C40" t="s">
        <v>115</v>
      </c>
      <c r="D40">
        <v>635576</v>
      </c>
      <c r="G40" t="s">
        <v>116</v>
      </c>
      <c r="H40" s="1">
        <v>43100</v>
      </c>
      <c r="I40" t="s">
        <v>117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t="s">
        <v>97</v>
      </c>
    </row>
    <row r="41" spans="1:15" x14ac:dyDescent="0.25">
      <c r="A41" t="s">
        <v>103</v>
      </c>
      <c r="B41">
        <v>2630008000</v>
      </c>
      <c r="C41" t="s">
        <v>107</v>
      </c>
      <c r="D41">
        <v>613875</v>
      </c>
      <c r="G41" t="s">
        <v>118</v>
      </c>
      <c r="H41" s="1">
        <v>42674</v>
      </c>
      <c r="I41" t="s">
        <v>119</v>
      </c>
      <c r="J41" s="12">
        <v>0</v>
      </c>
      <c r="K41" s="12">
        <v>0</v>
      </c>
      <c r="L41" s="12">
        <v>0.61</v>
      </c>
      <c r="M41" s="12">
        <v>0</v>
      </c>
      <c r="N41" s="12">
        <v>0</v>
      </c>
      <c r="O41" t="s">
        <v>17</v>
      </c>
    </row>
    <row r="42" spans="1:15" x14ac:dyDescent="0.25">
      <c r="A42" t="s">
        <v>103</v>
      </c>
      <c r="B42">
        <v>2630003000</v>
      </c>
      <c r="C42" t="s">
        <v>110</v>
      </c>
      <c r="D42">
        <v>660364</v>
      </c>
      <c r="E42" t="s">
        <v>18</v>
      </c>
      <c r="F42">
        <v>660364</v>
      </c>
      <c r="G42" t="s">
        <v>120</v>
      </c>
      <c r="H42" s="1">
        <v>43100</v>
      </c>
      <c r="I42" t="s">
        <v>114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t="s">
        <v>17</v>
      </c>
    </row>
    <row r="43" spans="1:15" x14ac:dyDescent="0.25">
      <c r="A43" t="s">
        <v>103</v>
      </c>
      <c r="B43">
        <v>2630003000</v>
      </c>
      <c r="C43" t="s">
        <v>110</v>
      </c>
      <c r="D43">
        <v>612516</v>
      </c>
      <c r="G43" t="s">
        <v>121</v>
      </c>
      <c r="H43" s="1">
        <v>43100</v>
      </c>
      <c r="I43" t="s">
        <v>122</v>
      </c>
      <c r="J43" s="12">
        <v>0</v>
      </c>
      <c r="K43" s="12">
        <v>0</v>
      </c>
      <c r="L43" s="12">
        <v>0</v>
      </c>
      <c r="M43" s="12">
        <v>0</v>
      </c>
      <c r="N43" s="12">
        <v>-1741.19</v>
      </c>
      <c r="O43" t="s">
        <v>17</v>
      </c>
    </row>
    <row r="44" spans="1:15" x14ac:dyDescent="0.25">
      <c r="A44" t="s">
        <v>103</v>
      </c>
      <c r="B44">
        <v>2630008000</v>
      </c>
      <c r="C44" t="s">
        <v>107</v>
      </c>
      <c r="D44">
        <v>631362</v>
      </c>
      <c r="G44" t="s">
        <v>123</v>
      </c>
      <c r="H44" s="1">
        <v>43008</v>
      </c>
      <c r="I44" t="s">
        <v>124</v>
      </c>
      <c r="J44" s="12">
        <v>0</v>
      </c>
      <c r="K44" s="12">
        <v>-5701.89</v>
      </c>
      <c r="L44" s="12">
        <v>0</v>
      </c>
      <c r="M44" s="12">
        <v>35739.199999999997</v>
      </c>
      <c r="N44" s="12">
        <v>0</v>
      </c>
      <c r="O44" t="s">
        <v>17</v>
      </c>
    </row>
    <row r="45" spans="1:15" x14ac:dyDescent="0.25">
      <c r="A45" t="s">
        <v>125</v>
      </c>
      <c r="B45">
        <v>2660217000</v>
      </c>
      <c r="C45" t="s">
        <v>126</v>
      </c>
      <c r="D45">
        <v>633006</v>
      </c>
      <c r="G45" t="s">
        <v>127</v>
      </c>
      <c r="H45" s="1">
        <v>42916</v>
      </c>
      <c r="I45" t="s">
        <v>128</v>
      </c>
      <c r="J45" s="12">
        <v>0</v>
      </c>
      <c r="K45" s="12">
        <v>0</v>
      </c>
      <c r="L45" s="12">
        <v>7238.26</v>
      </c>
      <c r="M45" s="12">
        <v>0</v>
      </c>
      <c r="N45" s="12">
        <v>0</v>
      </c>
      <c r="O45" t="s">
        <v>17</v>
      </c>
    </row>
    <row r="46" spans="1:15" x14ac:dyDescent="0.25">
      <c r="A46" t="s">
        <v>129</v>
      </c>
      <c r="B46">
        <v>2670002100</v>
      </c>
      <c r="C46" t="s">
        <v>130</v>
      </c>
      <c r="D46">
        <v>631067</v>
      </c>
      <c r="G46" t="s">
        <v>131</v>
      </c>
      <c r="H46" s="1">
        <v>43054</v>
      </c>
      <c r="I46" t="s">
        <v>132</v>
      </c>
      <c r="J46" s="12">
        <v>0</v>
      </c>
      <c r="K46" s="12">
        <v>0</v>
      </c>
      <c r="L46" s="12">
        <v>4599.16</v>
      </c>
      <c r="M46" s="12">
        <v>0</v>
      </c>
      <c r="N46" s="12">
        <v>0</v>
      </c>
      <c r="O46" t="s">
        <v>17</v>
      </c>
    </row>
    <row r="47" spans="1:15" x14ac:dyDescent="0.25">
      <c r="A47" t="s">
        <v>129</v>
      </c>
      <c r="B47">
        <v>2670002090</v>
      </c>
      <c r="C47" t="s">
        <v>130</v>
      </c>
      <c r="D47">
        <v>644784</v>
      </c>
      <c r="E47" t="s">
        <v>29</v>
      </c>
      <c r="F47">
        <v>634903</v>
      </c>
      <c r="G47" t="s">
        <v>133</v>
      </c>
      <c r="H47" s="1">
        <v>43100</v>
      </c>
      <c r="I47" t="s">
        <v>134</v>
      </c>
      <c r="J47" s="12">
        <v>0</v>
      </c>
      <c r="K47" s="12">
        <v>0</v>
      </c>
      <c r="L47" s="12">
        <v>6463.68</v>
      </c>
      <c r="M47" s="12">
        <v>0</v>
      </c>
      <c r="N47" s="12">
        <v>0</v>
      </c>
      <c r="O47" t="s">
        <v>135</v>
      </c>
    </row>
    <row r="48" spans="1:15" x14ac:dyDescent="0.25">
      <c r="A48" t="s">
        <v>129</v>
      </c>
      <c r="B48">
        <v>2670002090</v>
      </c>
      <c r="C48" t="s">
        <v>130</v>
      </c>
      <c r="D48">
        <v>634903</v>
      </c>
      <c r="E48" t="s">
        <v>18</v>
      </c>
      <c r="F48">
        <v>634903</v>
      </c>
      <c r="G48" t="s">
        <v>136</v>
      </c>
      <c r="H48" s="1">
        <v>43100</v>
      </c>
      <c r="I48" t="s">
        <v>134</v>
      </c>
      <c r="J48" s="12">
        <v>29938.65</v>
      </c>
      <c r="K48" s="12">
        <v>0</v>
      </c>
      <c r="L48" s="12">
        <v>216105.39</v>
      </c>
      <c r="M48" s="12">
        <v>-30085.360000000001</v>
      </c>
      <c r="N48" s="12">
        <v>0</v>
      </c>
      <c r="O48" t="s">
        <v>135</v>
      </c>
    </row>
    <row r="49" spans="1:15" x14ac:dyDescent="0.25">
      <c r="A49" t="s">
        <v>137</v>
      </c>
      <c r="B49">
        <v>2680001000</v>
      </c>
      <c r="C49" t="s">
        <v>138</v>
      </c>
      <c r="D49">
        <v>611595</v>
      </c>
      <c r="G49" t="s">
        <v>139</v>
      </c>
      <c r="H49" s="1">
        <v>43100</v>
      </c>
      <c r="I49" t="s">
        <v>140</v>
      </c>
      <c r="J49" s="12">
        <v>0</v>
      </c>
      <c r="K49" s="12">
        <v>-12537.49</v>
      </c>
      <c r="L49" s="12">
        <v>0</v>
      </c>
      <c r="M49" s="12">
        <v>0</v>
      </c>
      <c r="N49" s="12">
        <v>0</v>
      </c>
      <c r="O49" t="s">
        <v>17</v>
      </c>
    </row>
    <row r="50" spans="1:15" x14ac:dyDescent="0.25">
      <c r="A50" t="s">
        <v>141</v>
      </c>
      <c r="B50">
        <v>2700001020</v>
      </c>
      <c r="C50" t="s">
        <v>142</v>
      </c>
      <c r="D50">
        <v>668782</v>
      </c>
      <c r="G50" t="s">
        <v>143</v>
      </c>
      <c r="H50" s="1">
        <v>42735</v>
      </c>
      <c r="I50" t="s">
        <v>144</v>
      </c>
      <c r="J50" s="12">
        <v>0</v>
      </c>
      <c r="K50" s="12">
        <v>0</v>
      </c>
      <c r="L50" s="12">
        <v>0</v>
      </c>
      <c r="M50" s="12">
        <v>-3012</v>
      </c>
      <c r="N50" s="12">
        <v>0</v>
      </c>
      <c r="O50" t="s">
        <v>97</v>
      </c>
    </row>
    <row r="51" spans="1:15" x14ac:dyDescent="0.25">
      <c r="A51" t="s">
        <v>145</v>
      </c>
      <c r="B51">
        <v>2720001000</v>
      </c>
      <c r="C51" t="s">
        <v>146</v>
      </c>
      <c r="D51">
        <v>639095</v>
      </c>
      <c r="E51" t="s">
        <v>29</v>
      </c>
      <c r="F51">
        <v>632926</v>
      </c>
      <c r="G51" t="s">
        <v>147</v>
      </c>
      <c r="H51" s="1">
        <v>42916</v>
      </c>
      <c r="I51" t="s">
        <v>148</v>
      </c>
      <c r="J51" s="12">
        <v>0</v>
      </c>
      <c r="K51" s="12">
        <v>0</v>
      </c>
      <c r="L51" s="12">
        <v>23602.34</v>
      </c>
      <c r="M51" s="12">
        <v>0</v>
      </c>
      <c r="N51" s="12">
        <v>0</v>
      </c>
      <c r="O51" t="s">
        <v>17</v>
      </c>
    </row>
    <row r="52" spans="1:15" x14ac:dyDescent="0.25">
      <c r="A52" t="s">
        <v>145</v>
      </c>
      <c r="B52">
        <v>2720001000</v>
      </c>
      <c r="C52" t="s">
        <v>146</v>
      </c>
      <c r="D52">
        <v>639052</v>
      </c>
      <c r="E52" t="s">
        <v>29</v>
      </c>
      <c r="F52">
        <v>631630</v>
      </c>
      <c r="G52" t="s">
        <v>149</v>
      </c>
      <c r="H52" s="1">
        <v>42916</v>
      </c>
      <c r="I52" t="s">
        <v>150</v>
      </c>
      <c r="J52" s="12">
        <v>0</v>
      </c>
      <c r="K52" s="12">
        <v>0</v>
      </c>
      <c r="L52" s="12">
        <v>0</v>
      </c>
      <c r="M52" s="12">
        <v>0</v>
      </c>
      <c r="N52" s="12">
        <v>-1065.3900000000001</v>
      </c>
      <c r="O52" t="s">
        <v>17</v>
      </c>
    </row>
    <row r="53" spans="1:15" x14ac:dyDescent="0.25">
      <c r="A53" t="s">
        <v>145</v>
      </c>
      <c r="B53">
        <v>2720001010</v>
      </c>
      <c r="C53" t="s">
        <v>146</v>
      </c>
      <c r="D53">
        <v>668509</v>
      </c>
      <c r="G53" t="s">
        <v>151</v>
      </c>
      <c r="H53" s="1">
        <v>43008</v>
      </c>
      <c r="I53" t="s">
        <v>152</v>
      </c>
      <c r="J53" s="12">
        <v>0</v>
      </c>
      <c r="K53" s="12">
        <v>0</v>
      </c>
      <c r="L53" s="12">
        <v>0</v>
      </c>
      <c r="M53" s="12">
        <v>40459</v>
      </c>
      <c r="N53" s="12">
        <v>0</v>
      </c>
      <c r="O53" t="s">
        <v>17</v>
      </c>
    </row>
    <row r="54" spans="1:15" x14ac:dyDescent="0.25">
      <c r="A54" t="s">
        <v>145</v>
      </c>
      <c r="B54">
        <v>2720001010</v>
      </c>
      <c r="C54" t="s">
        <v>146</v>
      </c>
      <c r="D54">
        <v>664813</v>
      </c>
      <c r="G54" t="s">
        <v>153</v>
      </c>
      <c r="H54" s="1">
        <v>43008</v>
      </c>
      <c r="I54" t="s">
        <v>154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t="s">
        <v>17</v>
      </c>
    </row>
    <row r="55" spans="1:15" x14ac:dyDescent="0.25">
      <c r="A55" t="s">
        <v>145</v>
      </c>
      <c r="B55">
        <v>2720001010</v>
      </c>
      <c r="C55" t="s">
        <v>146</v>
      </c>
      <c r="D55">
        <v>664940</v>
      </c>
      <c r="G55" t="s">
        <v>155</v>
      </c>
      <c r="H55" s="1">
        <v>43008</v>
      </c>
      <c r="I55" t="s">
        <v>154</v>
      </c>
      <c r="J55" s="12">
        <v>0</v>
      </c>
      <c r="K55" s="12">
        <v>0</v>
      </c>
      <c r="L55" s="12">
        <v>2964.55</v>
      </c>
      <c r="M55" s="12">
        <v>0</v>
      </c>
      <c r="N55" s="12">
        <v>0</v>
      </c>
      <c r="O55" t="s">
        <v>17</v>
      </c>
    </row>
    <row r="56" spans="1:15" x14ac:dyDescent="0.25">
      <c r="A56" t="s">
        <v>145</v>
      </c>
      <c r="B56">
        <v>2720001000</v>
      </c>
      <c r="C56" t="s">
        <v>146</v>
      </c>
      <c r="D56">
        <v>675422</v>
      </c>
      <c r="G56" t="s">
        <v>156</v>
      </c>
      <c r="H56" s="1">
        <v>43131</v>
      </c>
      <c r="I56" t="s">
        <v>157</v>
      </c>
      <c r="J56" s="12">
        <v>0</v>
      </c>
      <c r="K56" s="12">
        <v>-7466.98</v>
      </c>
      <c r="L56" s="12">
        <v>0</v>
      </c>
      <c r="M56" s="12">
        <v>0</v>
      </c>
      <c r="N56" s="12">
        <v>0</v>
      </c>
      <c r="O56" t="s">
        <v>17</v>
      </c>
    </row>
    <row r="57" spans="1:15" x14ac:dyDescent="0.25">
      <c r="A57" t="s">
        <v>158</v>
      </c>
      <c r="B57">
        <v>3010222000</v>
      </c>
      <c r="C57" t="s">
        <v>159</v>
      </c>
      <c r="D57">
        <v>610204</v>
      </c>
      <c r="E57" t="s">
        <v>18</v>
      </c>
      <c r="F57">
        <v>610204</v>
      </c>
      <c r="G57" t="s">
        <v>160</v>
      </c>
      <c r="H57" s="1">
        <v>42886</v>
      </c>
      <c r="I57" t="s">
        <v>161</v>
      </c>
      <c r="J57" s="12">
        <v>0</v>
      </c>
      <c r="K57" s="12">
        <v>0</v>
      </c>
      <c r="L57" s="12">
        <v>0</v>
      </c>
      <c r="M57" s="12">
        <v>0</v>
      </c>
      <c r="N57" s="12">
        <v>-11191.24</v>
      </c>
      <c r="O57" t="s">
        <v>17</v>
      </c>
    </row>
    <row r="58" spans="1:15" x14ac:dyDescent="0.25">
      <c r="A58" t="s">
        <v>158</v>
      </c>
      <c r="B58">
        <v>3010222000</v>
      </c>
      <c r="C58" t="s">
        <v>159</v>
      </c>
      <c r="D58">
        <v>638070</v>
      </c>
      <c r="G58" t="s">
        <v>162</v>
      </c>
      <c r="H58" s="1">
        <v>42978</v>
      </c>
      <c r="I58" t="s">
        <v>163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t="s">
        <v>17</v>
      </c>
    </row>
    <row r="59" spans="1:15" x14ac:dyDescent="0.25">
      <c r="A59" t="s">
        <v>164</v>
      </c>
      <c r="B59">
        <v>3020008000</v>
      </c>
      <c r="C59" t="s">
        <v>165</v>
      </c>
      <c r="D59">
        <v>632212</v>
      </c>
      <c r="G59" t="s">
        <v>166</v>
      </c>
      <c r="H59" s="1">
        <v>43100</v>
      </c>
      <c r="I59" t="s">
        <v>167</v>
      </c>
      <c r="J59" s="12">
        <v>0</v>
      </c>
      <c r="K59" s="12">
        <v>0</v>
      </c>
      <c r="L59" s="12">
        <v>10218.1</v>
      </c>
      <c r="M59" s="12">
        <v>0</v>
      </c>
      <c r="N59" s="12">
        <v>0</v>
      </c>
      <c r="O59" t="s">
        <v>97</v>
      </c>
    </row>
    <row r="60" spans="1:15" x14ac:dyDescent="0.25">
      <c r="A60" t="s">
        <v>168</v>
      </c>
      <c r="B60">
        <v>3040440430</v>
      </c>
      <c r="C60" t="s">
        <v>169</v>
      </c>
      <c r="D60">
        <v>633775</v>
      </c>
      <c r="G60" t="s">
        <v>170</v>
      </c>
      <c r="H60" s="1">
        <v>43100</v>
      </c>
      <c r="I60" t="s">
        <v>171</v>
      </c>
      <c r="J60" s="12">
        <v>0</v>
      </c>
      <c r="K60" s="12">
        <v>0</v>
      </c>
      <c r="L60" s="12">
        <v>12179.04</v>
      </c>
      <c r="M60" s="12">
        <v>0</v>
      </c>
      <c r="N60" s="12">
        <v>0</v>
      </c>
      <c r="O60" t="s">
        <v>17</v>
      </c>
    </row>
    <row r="61" spans="1:15" x14ac:dyDescent="0.25">
      <c r="A61" t="s">
        <v>168</v>
      </c>
      <c r="B61">
        <v>3040112101</v>
      </c>
      <c r="C61" t="s">
        <v>172</v>
      </c>
      <c r="D61">
        <v>633584</v>
      </c>
      <c r="G61" t="s">
        <v>173</v>
      </c>
      <c r="H61" s="1">
        <v>42978</v>
      </c>
      <c r="I61" t="s">
        <v>174</v>
      </c>
      <c r="J61" s="12">
        <v>0</v>
      </c>
      <c r="K61" s="12">
        <v>0</v>
      </c>
      <c r="L61" s="12">
        <v>4413.88</v>
      </c>
      <c r="M61" s="12">
        <v>0</v>
      </c>
      <c r="N61" s="12">
        <v>0</v>
      </c>
      <c r="O61" t="s">
        <v>17</v>
      </c>
    </row>
    <row r="62" spans="1:15" x14ac:dyDescent="0.25">
      <c r="A62" t="s">
        <v>168</v>
      </c>
      <c r="B62">
        <v>3040112171</v>
      </c>
      <c r="C62" t="s">
        <v>172</v>
      </c>
      <c r="D62">
        <v>633407</v>
      </c>
      <c r="G62" t="s">
        <v>175</v>
      </c>
      <c r="H62" s="1">
        <v>42947</v>
      </c>
      <c r="I62" t="s">
        <v>176</v>
      </c>
      <c r="J62" s="12">
        <v>10000</v>
      </c>
      <c r="K62" s="12">
        <v>0</v>
      </c>
      <c r="L62" s="12">
        <v>66966.100000000006</v>
      </c>
      <c r="M62" s="12">
        <v>0</v>
      </c>
      <c r="N62" s="12">
        <v>0</v>
      </c>
      <c r="O62" t="s">
        <v>17</v>
      </c>
    </row>
    <row r="63" spans="1:15" x14ac:dyDescent="0.25">
      <c r="A63" t="s">
        <v>168</v>
      </c>
      <c r="B63">
        <v>3040119040</v>
      </c>
      <c r="C63" t="s">
        <v>177</v>
      </c>
      <c r="D63">
        <v>632812</v>
      </c>
      <c r="G63" t="s">
        <v>178</v>
      </c>
      <c r="H63" s="1">
        <v>43100</v>
      </c>
      <c r="I63" t="s">
        <v>179</v>
      </c>
      <c r="J63" s="12">
        <v>10.67</v>
      </c>
      <c r="K63" s="12">
        <v>0</v>
      </c>
      <c r="L63" s="12">
        <v>0</v>
      </c>
      <c r="M63" s="12">
        <v>0</v>
      </c>
      <c r="N63" s="12">
        <v>0</v>
      </c>
      <c r="O63" t="s">
        <v>17</v>
      </c>
    </row>
    <row r="64" spans="1:15" x14ac:dyDescent="0.25">
      <c r="A64" t="s">
        <v>168</v>
      </c>
      <c r="B64">
        <v>3040112041</v>
      </c>
      <c r="C64" t="s">
        <v>172</v>
      </c>
      <c r="D64">
        <v>632968</v>
      </c>
      <c r="G64" t="s">
        <v>180</v>
      </c>
      <c r="H64" s="1">
        <v>43131</v>
      </c>
      <c r="I64" t="s">
        <v>181</v>
      </c>
      <c r="J64" s="12">
        <v>0</v>
      </c>
      <c r="K64" s="12">
        <v>0</v>
      </c>
      <c r="L64" s="12">
        <v>0</v>
      </c>
      <c r="M64" s="12">
        <v>0</v>
      </c>
      <c r="N64" s="12">
        <v>-668.36</v>
      </c>
      <c r="O64" t="s">
        <v>17</v>
      </c>
    </row>
    <row r="65" spans="1:15" x14ac:dyDescent="0.25">
      <c r="A65" t="s">
        <v>168</v>
      </c>
      <c r="B65">
        <v>3040449030</v>
      </c>
      <c r="C65" t="s">
        <v>182</v>
      </c>
      <c r="D65">
        <v>632347</v>
      </c>
      <c r="G65" t="s">
        <v>183</v>
      </c>
      <c r="H65" s="1">
        <v>42886</v>
      </c>
      <c r="I65" t="s">
        <v>184</v>
      </c>
      <c r="J65" s="12">
        <v>0</v>
      </c>
      <c r="K65" s="12">
        <v>0</v>
      </c>
      <c r="L65" s="12">
        <v>0</v>
      </c>
      <c r="M65" s="12">
        <v>11780.1</v>
      </c>
      <c r="N65" s="12">
        <v>0</v>
      </c>
      <c r="O65" t="s">
        <v>17</v>
      </c>
    </row>
    <row r="66" spans="1:15" x14ac:dyDescent="0.25">
      <c r="A66" t="s">
        <v>168</v>
      </c>
      <c r="B66">
        <v>3040110000</v>
      </c>
      <c r="C66" t="s">
        <v>185</v>
      </c>
      <c r="D66">
        <v>632896</v>
      </c>
      <c r="G66" t="s">
        <v>186</v>
      </c>
      <c r="H66" s="1">
        <v>42916</v>
      </c>
      <c r="I66" t="s">
        <v>187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t="s">
        <v>17</v>
      </c>
    </row>
    <row r="67" spans="1:15" x14ac:dyDescent="0.25">
      <c r="A67" t="s">
        <v>168</v>
      </c>
      <c r="B67">
        <v>3040112171</v>
      </c>
      <c r="C67" t="s">
        <v>172</v>
      </c>
      <c r="D67">
        <v>632780</v>
      </c>
      <c r="G67" t="s">
        <v>188</v>
      </c>
      <c r="H67" s="1">
        <v>43100</v>
      </c>
      <c r="I67" t="s">
        <v>189</v>
      </c>
      <c r="J67" s="12">
        <v>249799.57</v>
      </c>
      <c r="K67" s="12">
        <v>0</v>
      </c>
      <c r="L67" s="12">
        <v>0</v>
      </c>
      <c r="M67" s="12">
        <v>0</v>
      </c>
      <c r="N67" s="12">
        <v>-276.51</v>
      </c>
      <c r="O67" t="s">
        <v>17</v>
      </c>
    </row>
    <row r="68" spans="1:15" x14ac:dyDescent="0.25">
      <c r="A68" t="s">
        <v>168</v>
      </c>
      <c r="B68">
        <v>3040112018</v>
      </c>
      <c r="C68" t="s">
        <v>172</v>
      </c>
      <c r="D68">
        <v>632739</v>
      </c>
      <c r="G68" t="s">
        <v>190</v>
      </c>
      <c r="H68" s="1">
        <v>43069</v>
      </c>
      <c r="I68" t="s">
        <v>191</v>
      </c>
      <c r="J68" s="12">
        <v>8297.5300000000007</v>
      </c>
      <c r="K68" s="12">
        <v>0</v>
      </c>
      <c r="L68" s="12">
        <v>1.84</v>
      </c>
      <c r="M68" s="12">
        <v>0</v>
      </c>
      <c r="N68" s="12">
        <v>0</v>
      </c>
      <c r="O68" t="s">
        <v>17</v>
      </c>
    </row>
    <row r="69" spans="1:15" x14ac:dyDescent="0.25">
      <c r="A69" t="s">
        <v>168</v>
      </c>
      <c r="B69">
        <v>3040442450</v>
      </c>
      <c r="C69" t="s">
        <v>192</v>
      </c>
      <c r="D69">
        <v>632556</v>
      </c>
      <c r="G69" t="s">
        <v>193</v>
      </c>
      <c r="H69" s="1">
        <v>43100</v>
      </c>
      <c r="I69" t="s">
        <v>194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t="s">
        <v>17</v>
      </c>
    </row>
    <row r="70" spans="1:15" x14ac:dyDescent="0.25">
      <c r="A70" t="s">
        <v>168</v>
      </c>
      <c r="B70">
        <v>3040112018</v>
      </c>
      <c r="C70" t="s">
        <v>172</v>
      </c>
      <c r="D70">
        <v>632431</v>
      </c>
      <c r="G70" t="s">
        <v>195</v>
      </c>
      <c r="H70" s="1">
        <v>42551</v>
      </c>
      <c r="I70" t="s">
        <v>196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t="s">
        <v>17</v>
      </c>
    </row>
    <row r="71" spans="1:15" x14ac:dyDescent="0.25">
      <c r="A71" t="s">
        <v>168</v>
      </c>
      <c r="B71">
        <v>3040118030</v>
      </c>
      <c r="C71" t="s">
        <v>197</v>
      </c>
      <c r="D71">
        <v>632405</v>
      </c>
      <c r="G71" t="s">
        <v>198</v>
      </c>
      <c r="H71" s="1">
        <v>43100</v>
      </c>
      <c r="I71" t="s">
        <v>199</v>
      </c>
      <c r="J71" s="12">
        <v>0</v>
      </c>
      <c r="K71" s="12">
        <v>0</v>
      </c>
      <c r="L71" s="12">
        <v>0</v>
      </c>
      <c r="M71" s="12">
        <v>7460.03</v>
      </c>
      <c r="N71" s="12">
        <v>0</v>
      </c>
      <c r="O71" t="s">
        <v>17</v>
      </c>
    </row>
    <row r="72" spans="1:15" x14ac:dyDescent="0.25">
      <c r="A72" t="s">
        <v>168</v>
      </c>
      <c r="B72">
        <v>3040112082</v>
      </c>
      <c r="C72" t="s">
        <v>172</v>
      </c>
      <c r="D72">
        <v>633348</v>
      </c>
      <c r="G72" t="s">
        <v>200</v>
      </c>
      <c r="H72" s="1">
        <v>43100</v>
      </c>
      <c r="I72" t="s">
        <v>201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t="s">
        <v>135</v>
      </c>
    </row>
    <row r="73" spans="1:15" x14ac:dyDescent="0.25">
      <c r="A73" t="s">
        <v>168</v>
      </c>
      <c r="B73">
        <v>3040133640</v>
      </c>
      <c r="C73" t="s">
        <v>202</v>
      </c>
      <c r="D73">
        <v>628072</v>
      </c>
      <c r="E73" t="s">
        <v>29</v>
      </c>
      <c r="F73">
        <v>627950</v>
      </c>
      <c r="G73" t="s">
        <v>203</v>
      </c>
      <c r="H73" s="1">
        <v>42216</v>
      </c>
      <c r="I73" t="s">
        <v>204</v>
      </c>
      <c r="J73" s="12">
        <v>0</v>
      </c>
      <c r="K73" s="12">
        <v>0</v>
      </c>
      <c r="L73" s="12">
        <v>0</v>
      </c>
      <c r="M73" s="12">
        <v>0</v>
      </c>
      <c r="N73" s="12">
        <v>-0.01</v>
      </c>
      <c r="O73" t="s">
        <v>17</v>
      </c>
    </row>
    <row r="74" spans="1:15" x14ac:dyDescent="0.25">
      <c r="A74" t="s">
        <v>168</v>
      </c>
      <c r="B74">
        <v>3040112018</v>
      </c>
      <c r="C74" t="s">
        <v>172</v>
      </c>
      <c r="D74">
        <v>610751</v>
      </c>
      <c r="G74" t="s">
        <v>205</v>
      </c>
      <c r="H74" s="1">
        <v>43100</v>
      </c>
      <c r="I74" t="s">
        <v>206</v>
      </c>
      <c r="J74" s="12">
        <v>0</v>
      </c>
      <c r="K74" s="12">
        <v>0</v>
      </c>
      <c r="L74" s="12">
        <v>0.05</v>
      </c>
      <c r="M74" s="12">
        <v>0</v>
      </c>
      <c r="N74" s="12">
        <v>0</v>
      </c>
      <c r="O74" t="s">
        <v>97</v>
      </c>
    </row>
    <row r="75" spans="1:15" x14ac:dyDescent="0.25">
      <c r="A75" t="s">
        <v>168</v>
      </c>
      <c r="B75">
        <v>3040111500</v>
      </c>
      <c r="C75" t="s">
        <v>207</v>
      </c>
      <c r="D75">
        <v>611179</v>
      </c>
      <c r="G75" t="s">
        <v>208</v>
      </c>
      <c r="H75" s="1">
        <v>43008</v>
      </c>
      <c r="I75" t="s">
        <v>209</v>
      </c>
      <c r="J75" s="12">
        <v>0</v>
      </c>
      <c r="K75" s="12">
        <v>0</v>
      </c>
      <c r="L75" s="12">
        <v>0</v>
      </c>
      <c r="M75" s="12">
        <v>10177</v>
      </c>
      <c r="N75" s="12">
        <v>-14.59</v>
      </c>
      <c r="O75" t="s">
        <v>17</v>
      </c>
    </row>
    <row r="76" spans="1:15" x14ac:dyDescent="0.25">
      <c r="A76" t="s">
        <v>168</v>
      </c>
      <c r="B76">
        <v>3040112133</v>
      </c>
      <c r="C76" t="s">
        <v>172</v>
      </c>
      <c r="D76">
        <v>611192</v>
      </c>
      <c r="G76" t="s">
        <v>210</v>
      </c>
      <c r="H76" s="1">
        <v>43004</v>
      </c>
      <c r="I76" t="s">
        <v>211</v>
      </c>
      <c r="J76" s="12">
        <v>0</v>
      </c>
      <c r="K76" s="12">
        <v>0</v>
      </c>
      <c r="L76" s="12">
        <v>209.1</v>
      </c>
      <c r="M76" s="12">
        <v>8207.8799999999992</v>
      </c>
      <c r="N76" s="12">
        <v>0</v>
      </c>
      <c r="O76" t="s">
        <v>17</v>
      </c>
    </row>
    <row r="77" spans="1:15" x14ac:dyDescent="0.25">
      <c r="A77" t="s">
        <v>168</v>
      </c>
      <c r="B77">
        <v>3040112074</v>
      </c>
      <c r="C77" t="s">
        <v>172</v>
      </c>
      <c r="D77">
        <v>611516</v>
      </c>
      <c r="G77" t="s">
        <v>212</v>
      </c>
      <c r="H77" s="1">
        <v>43008</v>
      </c>
      <c r="I77" t="s">
        <v>213</v>
      </c>
      <c r="J77" s="12">
        <v>0</v>
      </c>
      <c r="K77" s="12">
        <v>0</v>
      </c>
      <c r="L77" s="12">
        <v>0</v>
      </c>
      <c r="M77" s="12">
        <v>0</v>
      </c>
      <c r="N77" s="12">
        <v>-20723.91</v>
      </c>
      <c r="O77" t="s">
        <v>17</v>
      </c>
    </row>
    <row r="78" spans="1:15" x14ac:dyDescent="0.25">
      <c r="A78" t="s">
        <v>168</v>
      </c>
      <c r="B78">
        <v>3040443110</v>
      </c>
      <c r="C78" t="s">
        <v>214</v>
      </c>
      <c r="D78">
        <v>612596</v>
      </c>
      <c r="G78" t="s">
        <v>215</v>
      </c>
      <c r="H78" s="1">
        <v>43131</v>
      </c>
      <c r="I78" t="s">
        <v>216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t="s">
        <v>17</v>
      </c>
    </row>
    <row r="79" spans="1:15" x14ac:dyDescent="0.25">
      <c r="A79" t="s">
        <v>168</v>
      </c>
      <c r="B79">
        <v>3040445000</v>
      </c>
      <c r="C79" t="s">
        <v>217</v>
      </c>
      <c r="D79">
        <v>612756</v>
      </c>
      <c r="G79" t="s">
        <v>218</v>
      </c>
      <c r="H79" s="1">
        <v>43100</v>
      </c>
      <c r="I79" t="s">
        <v>219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t="s">
        <v>17</v>
      </c>
    </row>
    <row r="80" spans="1:15" x14ac:dyDescent="0.25">
      <c r="A80" t="s">
        <v>168</v>
      </c>
      <c r="B80">
        <v>3040120000</v>
      </c>
      <c r="C80" t="s">
        <v>220</v>
      </c>
      <c r="D80">
        <v>612782</v>
      </c>
      <c r="G80" t="s">
        <v>221</v>
      </c>
      <c r="H80" s="1">
        <v>43099</v>
      </c>
      <c r="I80" t="s">
        <v>222</v>
      </c>
      <c r="J80" s="12">
        <v>0</v>
      </c>
      <c r="K80" s="12">
        <v>0</v>
      </c>
      <c r="L80" s="12">
        <v>83984.94</v>
      </c>
      <c r="M80" s="12">
        <v>0</v>
      </c>
      <c r="N80" s="12">
        <v>0</v>
      </c>
      <c r="O80" t="s">
        <v>17</v>
      </c>
    </row>
    <row r="81" spans="1:15" x14ac:dyDescent="0.25">
      <c r="A81" t="s">
        <v>168</v>
      </c>
      <c r="B81">
        <v>3040110000</v>
      </c>
      <c r="C81" t="s">
        <v>185</v>
      </c>
      <c r="D81">
        <v>627602</v>
      </c>
      <c r="G81" t="s">
        <v>223</v>
      </c>
      <c r="H81" s="1">
        <v>42992</v>
      </c>
      <c r="I81" t="s">
        <v>224</v>
      </c>
      <c r="J81" s="12">
        <v>0</v>
      </c>
      <c r="K81" s="12">
        <v>-19766.669999999998</v>
      </c>
      <c r="L81" s="12">
        <v>0</v>
      </c>
      <c r="M81" s="12">
        <v>6622.44</v>
      </c>
      <c r="N81" s="12">
        <v>0</v>
      </c>
      <c r="O81" t="s">
        <v>17</v>
      </c>
    </row>
    <row r="82" spans="1:15" x14ac:dyDescent="0.25">
      <c r="A82" t="s">
        <v>168</v>
      </c>
      <c r="B82">
        <v>3040442490</v>
      </c>
      <c r="C82" t="s">
        <v>192</v>
      </c>
      <c r="D82">
        <v>627950</v>
      </c>
      <c r="E82" t="s">
        <v>18</v>
      </c>
      <c r="F82">
        <v>627950</v>
      </c>
      <c r="G82" t="s">
        <v>225</v>
      </c>
      <c r="H82" s="1">
        <v>42582</v>
      </c>
      <c r="I82" t="s">
        <v>226</v>
      </c>
      <c r="J82" s="12">
        <v>0</v>
      </c>
      <c r="K82" s="12">
        <v>0</v>
      </c>
      <c r="L82" s="12">
        <v>0</v>
      </c>
      <c r="M82" s="12">
        <v>0</v>
      </c>
      <c r="N82" s="12">
        <v>-0.01</v>
      </c>
      <c r="O82" t="s">
        <v>17</v>
      </c>
    </row>
    <row r="83" spans="1:15" x14ac:dyDescent="0.25">
      <c r="A83" t="s">
        <v>168</v>
      </c>
      <c r="B83">
        <v>3040442490</v>
      </c>
      <c r="C83" t="s">
        <v>192</v>
      </c>
      <c r="D83">
        <v>628068</v>
      </c>
      <c r="E83" t="s">
        <v>29</v>
      </c>
      <c r="F83">
        <v>627950</v>
      </c>
      <c r="G83" t="s">
        <v>227</v>
      </c>
      <c r="H83" s="1">
        <v>42582</v>
      </c>
      <c r="I83" t="s">
        <v>226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t="s">
        <v>17</v>
      </c>
    </row>
    <row r="84" spans="1:15" x14ac:dyDescent="0.25">
      <c r="A84" t="s">
        <v>168</v>
      </c>
      <c r="B84">
        <v>3040449070</v>
      </c>
      <c r="C84" t="s">
        <v>182</v>
      </c>
      <c r="D84">
        <v>628069</v>
      </c>
      <c r="E84" t="s">
        <v>29</v>
      </c>
      <c r="F84">
        <v>627950</v>
      </c>
      <c r="G84" t="s">
        <v>228</v>
      </c>
      <c r="H84" s="1">
        <v>42582</v>
      </c>
      <c r="I84" t="s">
        <v>229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t="s">
        <v>17</v>
      </c>
    </row>
    <row r="85" spans="1:15" x14ac:dyDescent="0.25">
      <c r="A85" t="s">
        <v>168</v>
      </c>
      <c r="B85">
        <v>3040442450</v>
      </c>
      <c r="C85" t="s">
        <v>192</v>
      </c>
      <c r="D85">
        <v>630577</v>
      </c>
      <c r="E85" t="s">
        <v>18</v>
      </c>
      <c r="F85">
        <v>630577</v>
      </c>
      <c r="G85" t="s">
        <v>230</v>
      </c>
      <c r="H85" s="1">
        <v>43008</v>
      </c>
      <c r="I85" t="s">
        <v>194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t="s">
        <v>17</v>
      </c>
    </row>
    <row r="86" spans="1:15" x14ac:dyDescent="0.25">
      <c r="A86" t="s">
        <v>168</v>
      </c>
      <c r="B86">
        <v>3040442550</v>
      </c>
      <c r="C86" t="s">
        <v>192</v>
      </c>
      <c r="D86">
        <v>628071</v>
      </c>
      <c r="E86" t="s">
        <v>29</v>
      </c>
      <c r="F86">
        <v>627950</v>
      </c>
      <c r="G86" t="s">
        <v>231</v>
      </c>
      <c r="H86" s="1">
        <v>42582</v>
      </c>
      <c r="I86" t="s">
        <v>232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t="s">
        <v>17</v>
      </c>
    </row>
    <row r="87" spans="1:15" x14ac:dyDescent="0.25">
      <c r="A87" t="s">
        <v>168</v>
      </c>
      <c r="B87">
        <v>3040112111</v>
      </c>
      <c r="C87" t="s">
        <v>172</v>
      </c>
      <c r="D87">
        <v>632109</v>
      </c>
      <c r="G87" t="s">
        <v>233</v>
      </c>
      <c r="H87" s="1">
        <v>43039</v>
      </c>
      <c r="I87" t="s">
        <v>234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t="s">
        <v>97</v>
      </c>
    </row>
    <row r="88" spans="1:15" x14ac:dyDescent="0.25">
      <c r="A88" t="s">
        <v>168</v>
      </c>
      <c r="B88">
        <v>3040126000</v>
      </c>
      <c r="C88" t="s">
        <v>235</v>
      </c>
      <c r="D88">
        <v>628220</v>
      </c>
      <c r="G88" t="s">
        <v>236</v>
      </c>
      <c r="H88" s="1">
        <v>43023</v>
      </c>
      <c r="I88" t="s">
        <v>237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t="s">
        <v>17</v>
      </c>
    </row>
    <row r="89" spans="1:15" x14ac:dyDescent="0.25">
      <c r="A89" t="s">
        <v>168</v>
      </c>
      <c r="B89">
        <v>3040110000</v>
      </c>
      <c r="C89" t="s">
        <v>185</v>
      </c>
      <c r="D89">
        <v>630188</v>
      </c>
      <c r="G89" t="s">
        <v>238</v>
      </c>
      <c r="H89" s="1">
        <v>42825</v>
      </c>
      <c r="I89" t="s">
        <v>187</v>
      </c>
      <c r="J89" s="12">
        <v>0</v>
      </c>
      <c r="K89" s="12">
        <v>0</v>
      </c>
      <c r="L89" s="12">
        <v>0</v>
      </c>
      <c r="M89" s="12">
        <v>10630.48</v>
      </c>
      <c r="N89" s="12">
        <v>-0.53</v>
      </c>
      <c r="O89" t="s">
        <v>17</v>
      </c>
    </row>
    <row r="90" spans="1:15" x14ac:dyDescent="0.25">
      <c r="A90" t="s">
        <v>168</v>
      </c>
      <c r="B90">
        <v>3040113000</v>
      </c>
      <c r="C90" t="s">
        <v>239</v>
      </c>
      <c r="D90">
        <v>630197</v>
      </c>
      <c r="E90" t="s">
        <v>29</v>
      </c>
      <c r="F90">
        <v>630340</v>
      </c>
      <c r="G90" t="s">
        <v>240</v>
      </c>
      <c r="H90" s="1">
        <v>42978</v>
      </c>
      <c r="I90" t="s">
        <v>241</v>
      </c>
      <c r="J90" s="12">
        <v>0</v>
      </c>
      <c r="K90" s="12">
        <v>0</v>
      </c>
      <c r="L90" s="12">
        <v>0</v>
      </c>
      <c r="M90" s="12">
        <v>0</v>
      </c>
      <c r="N90" s="12">
        <v>-43691.61</v>
      </c>
      <c r="O90" t="s">
        <v>97</v>
      </c>
    </row>
    <row r="91" spans="1:15" x14ac:dyDescent="0.25">
      <c r="A91" t="s">
        <v>168</v>
      </c>
      <c r="B91">
        <v>3040113000</v>
      </c>
      <c r="C91" t="s">
        <v>239</v>
      </c>
      <c r="D91">
        <v>630340</v>
      </c>
      <c r="E91" t="s">
        <v>18</v>
      </c>
      <c r="F91">
        <v>630340</v>
      </c>
      <c r="G91" t="s">
        <v>240</v>
      </c>
      <c r="H91" s="1">
        <v>42978</v>
      </c>
      <c r="I91" t="s">
        <v>241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t="s">
        <v>97</v>
      </c>
    </row>
    <row r="92" spans="1:15" x14ac:dyDescent="0.25">
      <c r="A92" t="s">
        <v>168</v>
      </c>
      <c r="B92">
        <v>3040112138</v>
      </c>
      <c r="C92" t="s">
        <v>172</v>
      </c>
      <c r="D92">
        <v>630408</v>
      </c>
      <c r="G92" t="s">
        <v>242</v>
      </c>
      <c r="H92" s="1">
        <v>43007</v>
      </c>
      <c r="I92" t="s">
        <v>243</v>
      </c>
      <c r="J92" s="12">
        <v>0</v>
      </c>
      <c r="K92" s="12">
        <v>0</v>
      </c>
      <c r="L92" s="12">
        <v>0</v>
      </c>
      <c r="M92" s="12">
        <v>-16.989999999999998</v>
      </c>
      <c r="N92" s="12">
        <v>0</v>
      </c>
      <c r="O92" t="s">
        <v>97</v>
      </c>
    </row>
    <row r="93" spans="1:15" x14ac:dyDescent="0.25">
      <c r="A93" t="s">
        <v>168</v>
      </c>
      <c r="B93">
        <v>3040112071</v>
      </c>
      <c r="C93" t="s">
        <v>172</v>
      </c>
      <c r="D93">
        <v>633880</v>
      </c>
      <c r="G93" t="s">
        <v>244</v>
      </c>
      <c r="H93" s="1">
        <v>43100</v>
      </c>
      <c r="I93" t="s">
        <v>213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t="s">
        <v>135</v>
      </c>
    </row>
    <row r="94" spans="1:15" x14ac:dyDescent="0.25">
      <c r="A94" t="s">
        <v>168</v>
      </c>
      <c r="B94">
        <v>3040112181</v>
      </c>
      <c r="C94" t="s">
        <v>172</v>
      </c>
      <c r="D94">
        <v>631471</v>
      </c>
      <c r="G94" t="s">
        <v>245</v>
      </c>
      <c r="H94" s="1">
        <v>43100</v>
      </c>
      <c r="I94" t="s">
        <v>246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t="s">
        <v>17</v>
      </c>
    </row>
    <row r="95" spans="1:15" x14ac:dyDescent="0.25">
      <c r="A95" t="s">
        <v>168</v>
      </c>
      <c r="B95">
        <v>3040112138</v>
      </c>
      <c r="C95" t="s">
        <v>172</v>
      </c>
      <c r="D95">
        <v>631665</v>
      </c>
      <c r="G95" t="s">
        <v>247</v>
      </c>
      <c r="H95" s="1">
        <v>43131</v>
      </c>
      <c r="I95" t="s">
        <v>243</v>
      </c>
      <c r="J95" s="12">
        <v>0</v>
      </c>
      <c r="K95" s="12">
        <v>0</v>
      </c>
      <c r="L95" s="12">
        <v>0</v>
      </c>
      <c r="M95" s="12">
        <v>3629.15</v>
      </c>
      <c r="N95" s="12">
        <v>0</v>
      </c>
      <c r="O95" t="s">
        <v>17</v>
      </c>
    </row>
    <row r="96" spans="1:15" x14ac:dyDescent="0.25">
      <c r="A96" t="s">
        <v>168</v>
      </c>
      <c r="B96">
        <v>3040133240</v>
      </c>
      <c r="C96" t="s">
        <v>202</v>
      </c>
      <c r="D96">
        <v>631744</v>
      </c>
      <c r="G96" t="s">
        <v>248</v>
      </c>
      <c r="H96" s="1">
        <v>43069</v>
      </c>
      <c r="I96" t="s">
        <v>249</v>
      </c>
      <c r="J96" s="12">
        <v>0</v>
      </c>
      <c r="K96" s="12">
        <v>0</v>
      </c>
      <c r="L96" s="12">
        <v>0</v>
      </c>
      <c r="M96" s="12">
        <v>267.83999999999997</v>
      </c>
      <c r="N96" s="12">
        <v>0</v>
      </c>
      <c r="O96" t="s">
        <v>17</v>
      </c>
    </row>
    <row r="97" spans="1:15" x14ac:dyDescent="0.25">
      <c r="A97" t="s">
        <v>168</v>
      </c>
      <c r="B97">
        <v>3040445000</v>
      </c>
      <c r="C97" t="s">
        <v>217</v>
      </c>
      <c r="D97">
        <v>631823</v>
      </c>
      <c r="G97" t="s">
        <v>250</v>
      </c>
      <c r="H97" s="1">
        <v>43131</v>
      </c>
      <c r="I97" t="s">
        <v>219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t="s">
        <v>97</v>
      </c>
    </row>
    <row r="98" spans="1:15" x14ac:dyDescent="0.25">
      <c r="A98" t="s">
        <v>168</v>
      </c>
      <c r="B98">
        <v>3040112111</v>
      </c>
      <c r="C98" t="s">
        <v>172</v>
      </c>
      <c r="D98">
        <v>631899</v>
      </c>
      <c r="G98" t="s">
        <v>251</v>
      </c>
      <c r="H98" s="1">
        <v>42978</v>
      </c>
      <c r="I98" t="s">
        <v>252</v>
      </c>
      <c r="J98" s="12">
        <v>0</v>
      </c>
      <c r="K98" s="12">
        <v>-358.08</v>
      </c>
      <c r="L98" s="12">
        <v>0</v>
      </c>
      <c r="M98" s="12">
        <v>0</v>
      </c>
      <c r="N98" s="12">
        <v>0</v>
      </c>
      <c r="O98" t="s">
        <v>17</v>
      </c>
    </row>
    <row r="99" spans="1:15" x14ac:dyDescent="0.25">
      <c r="A99" t="s">
        <v>168</v>
      </c>
      <c r="B99">
        <v>3040442490</v>
      </c>
      <c r="C99" t="s">
        <v>192</v>
      </c>
      <c r="D99">
        <v>628070</v>
      </c>
      <c r="E99" t="s">
        <v>29</v>
      </c>
      <c r="F99">
        <v>627950</v>
      </c>
      <c r="G99" t="s">
        <v>253</v>
      </c>
      <c r="H99" s="1">
        <v>42582</v>
      </c>
      <c r="I99" t="s">
        <v>226</v>
      </c>
      <c r="J99" s="12">
        <v>0</v>
      </c>
      <c r="K99" s="12">
        <v>0</v>
      </c>
      <c r="L99" s="12">
        <v>0</v>
      </c>
      <c r="M99" s="12">
        <v>0</v>
      </c>
      <c r="N99" s="12">
        <v>-292000</v>
      </c>
      <c r="O99" t="s">
        <v>17</v>
      </c>
    </row>
    <row r="100" spans="1:15" x14ac:dyDescent="0.25">
      <c r="A100" t="s">
        <v>168</v>
      </c>
      <c r="B100">
        <v>3040114500</v>
      </c>
      <c r="C100" t="s">
        <v>254</v>
      </c>
      <c r="D100">
        <v>666166</v>
      </c>
      <c r="G100" t="s">
        <v>255</v>
      </c>
      <c r="H100" s="1">
        <v>43008</v>
      </c>
      <c r="I100" t="s">
        <v>256</v>
      </c>
      <c r="J100" s="12">
        <v>0</v>
      </c>
      <c r="K100" s="12">
        <v>-9750.7999999999993</v>
      </c>
      <c r="L100" s="12">
        <v>0</v>
      </c>
      <c r="M100" s="12">
        <v>0</v>
      </c>
      <c r="N100" s="12">
        <v>0</v>
      </c>
      <c r="O100" t="s">
        <v>17</v>
      </c>
    </row>
    <row r="101" spans="1:15" x14ac:dyDescent="0.25">
      <c r="A101" t="s">
        <v>168</v>
      </c>
      <c r="B101">
        <v>3040115000</v>
      </c>
      <c r="C101" t="s">
        <v>257</v>
      </c>
      <c r="D101">
        <v>660501</v>
      </c>
      <c r="E101" t="s">
        <v>29</v>
      </c>
      <c r="F101">
        <v>660500</v>
      </c>
      <c r="G101" t="s">
        <v>258</v>
      </c>
      <c r="H101" s="1">
        <v>43131</v>
      </c>
      <c r="I101" t="s">
        <v>259</v>
      </c>
      <c r="J101" s="12">
        <v>0</v>
      </c>
      <c r="K101" s="12">
        <v>0</v>
      </c>
      <c r="L101" s="12">
        <v>38807.21</v>
      </c>
      <c r="M101" s="12">
        <v>0</v>
      </c>
      <c r="N101" s="12">
        <v>0</v>
      </c>
      <c r="O101" t="s">
        <v>17</v>
      </c>
    </row>
    <row r="102" spans="1:15" x14ac:dyDescent="0.25">
      <c r="A102" t="s">
        <v>168</v>
      </c>
      <c r="B102">
        <v>3040112181</v>
      </c>
      <c r="C102" t="s">
        <v>172</v>
      </c>
      <c r="D102">
        <v>660664</v>
      </c>
      <c r="E102" t="s">
        <v>18</v>
      </c>
      <c r="F102">
        <v>660664</v>
      </c>
      <c r="G102" t="s">
        <v>260</v>
      </c>
      <c r="H102" s="1">
        <v>42916</v>
      </c>
      <c r="I102" t="s">
        <v>261</v>
      </c>
      <c r="J102" s="12">
        <v>0</v>
      </c>
      <c r="K102" s="12">
        <v>-116773.2</v>
      </c>
      <c r="L102" s="12">
        <v>176429.97</v>
      </c>
      <c r="M102" s="12">
        <v>0</v>
      </c>
      <c r="N102" s="12">
        <v>0</v>
      </c>
      <c r="O102" t="s">
        <v>17</v>
      </c>
    </row>
    <row r="103" spans="1:15" x14ac:dyDescent="0.25">
      <c r="A103" t="s">
        <v>168</v>
      </c>
      <c r="B103">
        <v>3040112101</v>
      </c>
      <c r="C103" t="s">
        <v>172</v>
      </c>
      <c r="D103">
        <v>661036</v>
      </c>
      <c r="G103" t="s">
        <v>262</v>
      </c>
      <c r="H103" s="1">
        <v>42978</v>
      </c>
      <c r="I103" t="s">
        <v>263</v>
      </c>
      <c r="J103" s="12">
        <v>0</v>
      </c>
      <c r="K103" s="12">
        <v>0</v>
      </c>
      <c r="L103" s="12">
        <v>27581.48</v>
      </c>
      <c r="M103" s="12">
        <v>0</v>
      </c>
      <c r="N103" s="12">
        <v>0</v>
      </c>
      <c r="O103" t="s">
        <v>17</v>
      </c>
    </row>
    <row r="104" spans="1:15" x14ac:dyDescent="0.25">
      <c r="A104" t="s">
        <v>168</v>
      </c>
      <c r="B104">
        <v>3040120000</v>
      </c>
      <c r="C104" t="s">
        <v>220</v>
      </c>
      <c r="D104">
        <v>635187</v>
      </c>
      <c r="G104" t="s">
        <v>264</v>
      </c>
      <c r="H104" s="1">
        <v>43013</v>
      </c>
      <c r="I104" t="s">
        <v>265</v>
      </c>
      <c r="J104" s="12">
        <v>0</v>
      </c>
      <c r="K104" s="12">
        <v>0</v>
      </c>
      <c r="L104" s="12">
        <v>6.08</v>
      </c>
      <c r="M104" s="12">
        <v>22874.86</v>
      </c>
      <c r="N104" s="12">
        <v>0</v>
      </c>
      <c r="O104" t="s">
        <v>17</v>
      </c>
    </row>
    <row r="105" spans="1:15" x14ac:dyDescent="0.25">
      <c r="A105" t="s">
        <v>168</v>
      </c>
      <c r="B105">
        <v>3040112182</v>
      </c>
      <c r="C105" t="s">
        <v>172</v>
      </c>
      <c r="D105">
        <v>661177</v>
      </c>
      <c r="G105" t="s">
        <v>266</v>
      </c>
      <c r="H105" s="1">
        <v>43005</v>
      </c>
      <c r="I105" t="s">
        <v>267</v>
      </c>
      <c r="J105" s="12">
        <v>0</v>
      </c>
      <c r="K105" s="12">
        <v>0</v>
      </c>
      <c r="L105" s="12">
        <v>772.19</v>
      </c>
      <c r="M105" s="12">
        <v>0</v>
      </c>
      <c r="N105" s="12">
        <v>0</v>
      </c>
      <c r="O105" t="s">
        <v>17</v>
      </c>
    </row>
    <row r="106" spans="1:15" x14ac:dyDescent="0.25">
      <c r="A106" t="s">
        <v>168</v>
      </c>
      <c r="B106">
        <v>3040112178</v>
      </c>
      <c r="C106" t="s">
        <v>172</v>
      </c>
      <c r="D106">
        <v>661656</v>
      </c>
      <c r="G106" t="s">
        <v>268</v>
      </c>
      <c r="H106" s="1">
        <v>43100</v>
      </c>
      <c r="I106" t="s">
        <v>269</v>
      </c>
      <c r="J106" s="12">
        <v>0</v>
      </c>
      <c r="K106" s="12">
        <v>0</v>
      </c>
      <c r="L106" s="12">
        <v>0</v>
      </c>
      <c r="M106" s="12">
        <v>0</v>
      </c>
      <c r="N106" s="12">
        <v>-22563.84</v>
      </c>
      <c r="O106" t="s">
        <v>17</v>
      </c>
    </row>
    <row r="107" spans="1:15" x14ac:dyDescent="0.25">
      <c r="A107" t="s">
        <v>168</v>
      </c>
      <c r="B107">
        <v>3040443400</v>
      </c>
      <c r="C107" t="s">
        <v>214</v>
      </c>
      <c r="D107">
        <v>662101</v>
      </c>
      <c r="G107" t="s">
        <v>270</v>
      </c>
      <c r="H107" s="1">
        <v>43100</v>
      </c>
      <c r="I107" t="s">
        <v>271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t="s">
        <v>97</v>
      </c>
    </row>
    <row r="108" spans="1:15" x14ac:dyDescent="0.25">
      <c r="A108" t="s">
        <v>168</v>
      </c>
      <c r="B108">
        <v>3040112171</v>
      </c>
      <c r="C108" t="s">
        <v>172</v>
      </c>
      <c r="D108">
        <v>662282</v>
      </c>
      <c r="G108" t="s">
        <v>272</v>
      </c>
      <c r="H108" s="1">
        <v>43100</v>
      </c>
      <c r="I108" t="s">
        <v>176</v>
      </c>
      <c r="J108" s="12">
        <v>0</v>
      </c>
      <c r="K108" s="12">
        <v>0</v>
      </c>
      <c r="L108" s="12">
        <v>51168.19</v>
      </c>
      <c r="M108" s="12">
        <v>0</v>
      </c>
      <c r="N108" s="12">
        <v>0</v>
      </c>
      <c r="O108" t="s">
        <v>17</v>
      </c>
    </row>
    <row r="109" spans="1:15" x14ac:dyDescent="0.25">
      <c r="A109" t="s">
        <v>168</v>
      </c>
      <c r="B109">
        <v>3040442450</v>
      </c>
      <c r="C109" t="s">
        <v>192</v>
      </c>
      <c r="D109">
        <v>662600</v>
      </c>
      <c r="E109" t="s">
        <v>29</v>
      </c>
      <c r="F109">
        <v>660664</v>
      </c>
      <c r="G109" t="s">
        <v>273</v>
      </c>
      <c r="H109" s="1">
        <v>42916</v>
      </c>
      <c r="I109" t="s">
        <v>194</v>
      </c>
      <c r="J109" s="12">
        <v>0</v>
      </c>
      <c r="K109" s="12">
        <v>0</v>
      </c>
      <c r="L109" s="12">
        <v>0</v>
      </c>
      <c r="M109" s="12">
        <v>0</v>
      </c>
      <c r="N109" s="12">
        <v>-9853.58</v>
      </c>
      <c r="O109" t="s">
        <v>17</v>
      </c>
    </row>
    <row r="110" spans="1:15" x14ac:dyDescent="0.25">
      <c r="A110" t="s">
        <v>168</v>
      </c>
      <c r="B110">
        <v>3040112101</v>
      </c>
      <c r="C110" t="s">
        <v>172</v>
      </c>
      <c r="D110">
        <v>663668</v>
      </c>
      <c r="G110" t="s">
        <v>274</v>
      </c>
      <c r="H110" s="1">
        <v>42825</v>
      </c>
      <c r="I110" t="s">
        <v>174</v>
      </c>
      <c r="J110" s="12">
        <v>0</v>
      </c>
      <c r="K110" s="12">
        <v>0</v>
      </c>
      <c r="L110" s="12">
        <v>0</v>
      </c>
      <c r="M110" s="12">
        <v>0</v>
      </c>
      <c r="N110" s="12">
        <v>-10110.26</v>
      </c>
      <c r="O110" t="s">
        <v>135</v>
      </c>
    </row>
    <row r="111" spans="1:15" x14ac:dyDescent="0.25">
      <c r="A111" t="s">
        <v>168</v>
      </c>
      <c r="B111">
        <v>3040112081</v>
      </c>
      <c r="C111" t="s">
        <v>172</v>
      </c>
      <c r="D111">
        <v>664012</v>
      </c>
      <c r="G111" t="s">
        <v>275</v>
      </c>
      <c r="H111" s="1">
        <v>43100</v>
      </c>
      <c r="I111" t="s">
        <v>276</v>
      </c>
      <c r="J111" s="12">
        <v>0</v>
      </c>
      <c r="K111" s="12">
        <v>0</v>
      </c>
      <c r="L111" s="12">
        <v>15000</v>
      </c>
      <c r="M111" s="12">
        <v>0</v>
      </c>
      <c r="N111" s="12">
        <v>0</v>
      </c>
      <c r="O111" t="s">
        <v>17</v>
      </c>
    </row>
    <row r="112" spans="1:15" x14ac:dyDescent="0.25">
      <c r="A112" t="s">
        <v>168</v>
      </c>
      <c r="B112">
        <v>3040112138</v>
      </c>
      <c r="C112" t="s">
        <v>172</v>
      </c>
      <c r="D112">
        <v>665031</v>
      </c>
      <c r="G112" t="s">
        <v>277</v>
      </c>
      <c r="H112" s="1">
        <v>42978</v>
      </c>
      <c r="I112" t="s">
        <v>243</v>
      </c>
      <c r="J112" s="12">
        <v>0</v>
      </c>
      <c r="K112" s="12">
        <v>0</v>
      </c>
      <c r="L112" s="12">
        <v>0</v>
      </c>
      <c r="M112" s="12">
        <v>17064.919999999998</v>
      </c>
      <c r="N112" s="12">
        <v>0</v>
      </c>
      <c r="O112" t="s">
        <v>17</v>
      </c>
    </row>
    <row r="113" spans="1:15" x14ac:dyDescent="0.25">
      <c r="A113" t="s">
        <v>168</v>
      </c>
      <c r="B113">
        <v>3040112141</v>
      </c>
      <c r="C113" t="s">
        <v>172</v>
      </c>
      <c r="D113">
        <v>665315</v>
      </c>
      <c r="G113" t="s">
        <v>278</v>
      </c>
      <c r="H113" s="1">
        <v>43100</v>
      </c>
      <c r="I113" t="s">
        <v>279</v>
      </c>
      <c r="J113" s="12">
        <v>0</v>
      </c>
      <c r="K113" s="12">
        <v>0</v>
      </c>
      <c r="L113" s="12">
        <v>1000</v>
      </c>
      <c r="M113" s="12">
        <v>1000</v>
      </c>
      <c r="N113" s="12">
        <v>0</v>
      </c>
      <c r="O113" t="s">
        <v>17</v>
      </c>
    </row>
    <row r="114" spans="1:15" x14ac:dyDescent="0.25">
      <c r="A114" t="s">
        <v>168</v>
      </c>
      <c r="B114">
        <v>3040115000</v>
      </c>
      <c r="C114" t="s">
        <v>257</v>
      </c>
      <c r="D114">
        <v>660500</v>
      </c>
      <c r="E114" t="s">
        <v>18</v>
      </c>
      <c r="F114">
        <v>660500</v>
      </c>
      <c r="G114" t="s">
        <v>280</v>
      </c>
      <c r="H114" s="1">
        <v>43131</v>
      </c>
      <c r="I114" t="s">
        <v>259</v>
      </c>
      <c r="J114" s="12">
        <v>0</v>
      </c>
      <c r="K114" s="12">
        <v>0</v>
      </c>
      <c r="L114" s="12">
        <v>47745.120000000003</v>
      </c>
      <c r="M114" s="12">
        <v>0</v>
      </c>
      <c r="N114" s="12">
        <v>0</v>
      </c>
      <c r="O114" t="s">
        <v>17</v>
      </c>
    </row>
    <row r="115" spans="1:15" x14ac:dyDescent="0.25">
      <c r="A115" t="s">
        <v>168</v>
      </c>
      <c r="B115">
        <v>3040445000</v>
      </c>
      <c r="C115" t="s">
        <v>217</v>
      </c>
      <c r="D115">
        <v>669364</v>
      </c>
      <c r="E115" t="s">
        <v>29</v>
      </c>
      <c r="F115">
        <v>669358</v>
      </c>
      <c r="G115" t="s">
        <v>281</v>
      </c>
      <c r="H115" s="1">
        <v>42916</v>
      </c>
      <c r="I115" t="s">
        <v>282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t="s">
        <v>17</v>
      </c>
    </row>
    <row r="116" spans="1:15" x14ac:dyDescent="0.25">
      <c r="A116" t="s">
        <v>168</v>
      </c>
      <c r="B116">
        <v>3040442450</v>
      </c>
      <c r="C116" t="s">
        <v>192</v>
      </c>
      <c r="D116">
        <v>802525</v>
      </c>
      <c r="G116" t="s">
        <v>283</v>
      </c>
      <c r="H116" s="1">
        <v>42916</v>
      </c>
      <c r="I116" t="s">
        <v>194</v>
      </c>
      <c r="J116" s="12">
        <v>0</v>
      </c>
      <c r="K116" s="12">
        <v>0</v>
      </c>
      <c r="L116" s="12">
        <v>0</v>
      </c>
      <c r="M116" s="12">
        <v>11982.5</v>
      </c>
      <c r="N116" s="12">
        <v>0</v>
      </c>
      <c r="O116" t="s">
        <v>17</v>
      </c>
    </row>
    <row r="117" spans="1:15" x14ac:dyDescent="0.25">
      <c r="A117" t="s">
        <v>168</v>
      </c>
      <c r="B117">
        <v>3040444200</v>
      </c>
      <c r="C117" t="s">
        <v>284</v>
      </c>
      <c r="D117">
        <v>800986</v>
      </c>
      <c r="G117" t="s">
        <v>285</v>
      </c>
      <c r="H117" s="1">
        <v>43115</v>
      </c>
      <c r="I117" t="s">
        <v>286</v>
      </c>
      <c r="J117" s="12">
        <v>0</v>
      </c>
      <c r="K117" s="12">
        <v>0</v>
      </c>
      <c r="L117" s="12">
        <v>20278.71</v>
      </c>
      <c r="M117" s="12">
        <v>0</v>
      </c>
      <c r="N117" s="12">
        <v>0</v>
      </c>
      <c r="O117" t="s">
        <v>17</v>
      </c>
    </row>
    <row r="118" spans="1:15" x14ac:dyDescent="0.25">
      <c r="A118" t="s">
        <v>168</v>
      </c>
      <c r="B118">
        <v>3040122250</v>
      </c>
      <c r="C118" t="s">
        <v>287</v>
      </c>
      <c r="D118">
        <v>677154</v>
      </c>
      <c r="G118" t="s">
        <v>288</v>
      </c>
      <c r="H118" s="1">
        <v>42916</v>
      </c>
      <c r="I118" t="s">
        <v>289</v>
      </c>
      <c r="J118" s="12">
        <v>0</v>
      </c>
      <c r="K118" s="12">
        <v>0</v>
      </c>
      <c r="L118" s="12">
        <v>0</v>
      </c>
      <c r="M118" s="12">
        <v>0</v>
      </c>
      <c r="N118" s="12">
        <v>-26136.99</v>
      </c>
      <c r="O118" t="s">
        <v>17</v>
      </c>
    </row>
    <row r="119" spans="1:15" x14ac:dyDescent="0.25">
      <c r="A119" t="s">
        <v>168</v>
      </c>
      <c r="B119">
        <v>3040443200</v>
      </c>
      <c r="C119" t="s">
        <v>214</v>
      </c>
      <c r="D119">
        <v>675508</v>
      </c>
      <c r="G119" t="s">
        <v>290</v>
      </c>
      <c r="H119" s="1">
        <v>43100</v>
      </c>
      <c r="I119" t="s">
        <v>291</v>
      </c>
      <c r="J119" s="12">
        <v>0</v>
      </c>
      <c r="K119" s="12">
        <v>0</v>
      </c>
      <c r="L119" s="12">
        <v>0</v>
      </c>
      <c r="M119" s="12">
        <v>0</v>
      </c>
      <c r="N119" s="12">
        <v>-4234.8900000000003</v>
      </c>
      <c r="O119" t="s">
        <v>17</v>
      </c>
    </row>
    <row r="120" spans="1:15" x14ac:dyDescent="0.25">
      <c r="A120" t="s">
        <v>168</v>
      </c>
      <c r="B120">
        <v>3040620200</v>
      </c>
      <c r="C120" t="s">
        <v>292</v>
      </c>
      <c r="D120">
        <v>675473</v>
      </c>
      <c r="G120" t="s">
        <v>293</v>
      </c>
      <c r="H120" s="1">
        <v>43100</v>
      </c>
      <c r="I120" t="s">
        <v>294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t="s">
        <v>17</v>
      </c>
    </row>
    <row r="121" spans="1:15" x14ac:dyDescent="0.25">
      <c r="A121" t="s">
        <v>168</v>
      </c>
      <c r="B121">
        <v>3040112174</v>
      </c>
      <c r="C121" t="s">
        <v>172</v>
      </c>
      <c r="D121">
        <v>665491</v>
      </c>
      <c r="G121" t="s">
        <v>295</v>
      </c>
      <c r="H121" s="1">
        <v>43100</v>
      </c>
      <c r="I121" t="s">
        <v>296</v>
      </c>
      <c r="J121" s="12">
        <v>0</v>
      </c>
      <c r="K121" s="12">
        <v>0</v>
      </c>
      <c r="L121" s="12">
        <v>0</v>
      </c>
      <c r="M121" s="12">
        <v>0</v>
      </c>
      <c r="N121" s="12">
        <v>-91385.96</v>
      </c>
      <c r="O121" t="s">
        <v>135</v>
      </c>
    </row>
    <row r="122" spans="1:15" x14ac:dyDescent="0.25">
      <c r="A122" t="s">
        <v>168</v>
      </c>
      <c r="B122">
        <v>3040445000</v>
      </c>
      <c r="C122" t="s">
        <v>217</v>
      </c>
      <c r="D122">
        <v>669369</v>
      </c>
      <c r="E122" t="s">
        <v>29</v>
      </c>
      <c r="F122">
        <v>669358</v>
      </c>
      <c r="G122" t="s">
        <v>297</v>
      </c>
      <c r="H122" s="1">
        <v>42185</v>
      </c>
      <c r="I122" t="s">
        <v>282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t="s">
        <v>17</v>
      </c>
    </row>
    <row r="123" spans="1:15" x14ac:dyDescent="0.25">
      <c r="A123" t="s">
        <v>168</v>
      </c>
      <c r="B123">
        <v>3040123400</v>
      </c>
      <c r="C123" t="s">
        <v>298</v>
      </c>
      <c r="D123">
        <v>665917</v>
      </c>
      <c r="G123" t="s">
        <v>299</v>
      </c>
      <c r="H123" s="1">
        <v>43037</v>
      </c>
      <c r="I123" t="s">
        <v>300</v>
      </c>
      <c r="J123" s="12">
        <v>0</v>
      </c>
      <c r="K123" s="12">
        <v>0</v>
      </c>
      <c r="L123" s="12">
        <v>143.80000000000001</v>
      </c>
      <c r="M123" s="12">
        <v>0</v>
      </c>
      <c r="N123" s="12">
        <v>0</v>
      </c>
      <c r="O123" t="s">
        <v>17</v>
      </c>
    </row>
    <row r="124" spans="1:15" x14ac:dyDescent="0.25">
      <c r="A124" t="s">
        <v>168</v>
      </c>
      <c r="B124">
        <v>3040445000</v>
      </c>
      <c r="C124" t="s">
        <v>217</v>
      </c>
      <c r="D124">
        <v>669363</v>
      </c>
      <c r="E124" t="s">
        <v>29</v>
      </c>
      <c r="F124">
        <v>669358</v>
      </c>
      <c r="G124" t="s">
        <v>301</v>
      </c>
      <c r="H124" s="1">
        <v>42551</v>
      </c>
      <c r="I124" t="s">
        <v>282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t="s">
        <v>17</v>
      </c>
    </row>
    <row r="125" spans="1:15" x14ac:dyDescent="0.25">
      <c r="A125" t="s">
        <v>168</v>
      </c>
      <c r="B125">
        <v>3040445000</v>
      </c>
      <c r="C125" t="s">
        <v>217</v>
      </c>
      <c r="D125">
        <v>669358</v>
      </c>
      <c r="E125" t="s">
        <v>18</v>
      </c>
      <c r="F125">
        <v>669358</v>
      </c>
      <c r="G125" t="s">
        <v>302</v>
      </c>
      <c r="H125" s="1">
        <v>42916</v>
      </c>
      <c r="I125" t="s">
        <v>282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t="s">
        <v>17</v>
      </c>
    </row>
    <row r="126" spans="1:15" x14ac:dyDescent="0.25">
      <c r="A126" t="s">
        <v>168</v>
      </c>
      <c r="B126">
        <v>3040120000</v>
      </c>
      <c r="C126" t="s">
        <v>220</v>
      </c>
      <c r="D126">
        <v>668949</v>
      </c>
      <c r="G126" t="s">
        <v>303</v>
      </c>
      <c r="H126" s="1">
        <v>43039</v>
      </c>
      <c r="I126" t="s">
        <v>304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t="s">
        <v>135</v>
      </c>
    </row>
    <row r="127" spans="1:15" x14ac:dyDescent="0.25">
      <c r="A127" t="s">
        <v>168</v>
      </c>
      <c r="B127">
        <v>3040113000</v>
      </c>
      <c r="C127" t="s">
        <v>239</v>
      </c>
      <c r="D127">
        <v>667321</v>
      </c>
      <c r="G127" t="s">
        <v>305</v>
      </c>
      <c r="H127" s="1">
        <v>43131</v>
      </c>
      <c r="I127" t="s">
        <v>306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t="s">
        <v>17</v>
      </c>
    </row>
    <row r="128" spans="1:15" x14ac:dyDescent="0.25">
      <c r="A128" t="s">
        <v>168</v>
      </c>
      <c r="B128">
        <v>3040124000</v>
      </c>
      <c r="C128" t="s">
        <v>307</v>
      </c>
      <c r="D128">
        <v>666775</v>
      </c>
      <c r="G128" t="s">
        <v>308</v>
      </c>
      <c r="H128" s="1">
        <v>42992</v>
      </c>
      <c r="I128" t="s">
        <v>309</v>
      </c>
      <c r="J128" s="12">
        <v>0</v>
      </c>
      <c r="K128" s="12">
        <v>0</v>
      </c>
      <c r="L128" s="12">
        <v>40449</v>
      </c>
      <c r="M128" s="12">
        <v>0</v>
      </c>
      <c r="N128" s="12">
        <v>0</v>
      </c>
      <c r="O128" t="s">
        <v>17</v>
      </c>
    </row>
    <row r="129" spans="1:15" x14ac:dyDescent="0.25">
      <c r="A129" t="s">
        <v>168</v>
      </c>
      <c r="B129">
        <v>3040112101</v>
      </c>
      <c r="C129" t="s">
        <v>172</v>
      </c>
      <c r="D129">
        <v>660990</v>
      </c>
      <c r="G129" t="s">
        <v>310</v>
      </c>
      <c r="H129" s="1">
        <v>43131</v>
      </c>
      <c r="I129" t="s">
        <v>174</v>
      </c>
      <c r="J129" s="12">
        <v>0</v>
      </c>
      <c r="K129" s="12">
        <v>0</v>
      </c>
      <c r="L129" s="12">
        <v>0</v>
      </c>
      <c r="M129" s="12">
        <v>0</v>
      </c>
      <c r="N129" s="12">
        <v>-27012.45</v>
      </c>
      <c r="O129" t="s">
        <v>17</v>
      </c>
    </row>
    <row r="130" spans="1:15" x14ac:dyDescent="0.25">
      <c r="A130" t="s">
        <v>168</v>
      </c>
      <c r="B130">
        <v>3040112018</v>
      </c>
      <c r="C130" t="s">
        <v>172</v>
      </c>
      <c r="D130">
        <v>675362</v>
      </c>
      <c r="G130" t="s">
        <v>311</v>
      </c>
      <c r="H130" s="1">
        <v>43100</v>
      </c>
      <c r="I130" t="s">
        <v>312</v>
      </c>
      <c r="J130" s="12">
        <v>0</v>
      </c>
      <c r="K130" s="12">
        <v>0</v>
      </c>
      <c r="L130" s="12">
        <v>0</v>
      </c>
      <c r="M130" s="12">
        <v>3112.63</v>
      </c>
      <c r="N130" s="12">
        <v>0</v>
      </c>
      <c r="O130" t="s">
        <v>17</v>
      </c>
    </row>
    <row r="131" spans="1:15" x14ac:dyDescent="0.25">
      <c r="A131" t="s">
        <v>168</v>
      </c>
      <c r="B131">
        <v>3040126000</v>
      </c>
      <c r="C131" t="s">
        <v>235</v>
      </c>
      <c r="D131">
        <v>634438</v>
      </c>
      <c r="G131" t="s">
        <v>313</v>
      </c>
      <c r="H131" s="1">
        <v>43127</v>
      </c>
      <c r="I131" t="s">
        <v>314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t="s">
        <v>17</v>
      </c>
    </row>
    <row r="132" spans="1:15" x14ac:dyDescent="0.25">
      <c r="A132" t="s">
        <v>168</v>
      </c>
      <c r="B132">
        <v>3040112173</v>
      </c>
      <c r="C132" t="s">
        <v>172</v>
      </c>
      <c r="D132">
        <v>636667</v>
      </c>
      <c r="G132" t="s">
        <v>315</v>
      </c>
      <c r="H132" s="1">
        <v>43131</v>
      </c>
      <c r="I132" t="s">
        <v>316</v>
      </c>
      <c r="J132" s="12">
        <v>0</v>
      </c>
      <c r="K132" s="12">
        <v>0</v>
      </c>
      <c r="L132" s="12">
        <v>0</v>
      </c>
      <c r="M132" s="12">
        <v>9000</v>
      </c>
      <c r="N132" s="12">
        <v>-4992.18</v>
      </c>
      <c r="O132" t="s">
        <v>17</v>
      </c>
    </row>
    <row r="133" spans="1:15" x14ac:dyDescent="0.25">
      <c r="A133" t="s">
        <v>168</v>
      </c>
      <c r="B133">
        <v>3040442110</v>
      </c>
      <c r="C133" t="s">
        <v>192</v>
      </c>
      <c r="D133">
        <v>639871</v>
      </c>
      <c r="G133" t="s">
        <v>317</v>
      </c>
      <c r="H133" s="1">
        <v>43131</v>
      </c>
      <c r="I133" t="s">
        <v>318</v>
      </c>
      <c r="J133" s="12">
        <v>0</v>
      </c>
      <c r="K133" s="12">
        <v>0</v>
      </c>
      <c r="L133" s="12">
        <v>0</v>
      </c>
      <c r="M133" s="12">
        <v>160883.57999999999</v>
      </c>
      <c r="N133" s="12">
        <v>-41525.050000000003</v>
      </c>
      <c r="O133" t="s">
        <v>17</v>
      </c>
    </row>
    <row r="134" spans="1:15" x14ac:dyDescent="0.25">
      <c r="A134" t="s">
        <v>168</v>
      </c>
      <c r="B134">
        <v>3040126000</v>
      </c>
      <c r="C134" t="s">
        <v>235</v>
      </c>
      <c r="D134">
        <v>802606</v>
      </c>
      <c r="G134" t="s">
        <v>319</v>
      </c>
      <c r="H134" s="1">
        <v>43069</v>
      </c>
      <c r="I134" t="s">
        <v>320</v>
      </c>
      <c r="J134" s="12">
        <v>0</v>
      </c>
      <c r="K134" s="12">
        <v>0</v>
      </c>
      <c r="L134" s="12">
        <v>0</v>
      </c>
      <c r="M134" s="12">
        <v>0</v>
      </c>
      <c r="N134" s="12">
        <v>-284.97000000000003</v>
      </c>
      <c r="O134" t="s">
        <v>17</v>
      </c>
    </row>
    <row r="135" spans="1:15" x14ac:dyDescent="0.25">
      <c r="A135" t="s">
        <v>168</v>
      </c>
      <c r="B135">
        <v>3040112018</v>
      </c>
      <c r="C135" t="s">
        <v>172</v>
      </c>
      <c r="D135">
        <v>635310</v>
      </c>
      <c r="G135" t="s">
        <v>321</v>
      </c>
      <c r="H135" s="1">
        <v>42916</v>
      </c>
      <c r="I135" t="s">
        <v>196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t="s">
        <v>17</v>
      </c>
    </row>
    <row r="136" spans="1:15" x14ac:dyDescent="0.25">
      <c r="A136" t="s">
        <v>168</v>
      </c>
      <c r="B136">
        <v>3040112018</v>
      </c>
      <c r="C136" t="s">
        <v>172</v>
      </c>
      <c r="D136">
        <v>610107</v>
      </c>
      <c r="G136" t="s">
        <v>322</v>
      </c>
      <c r="H136" s="1">
        <v>43048</v>
      </c>
      <c r="I136" t="s">
        <v>191</v>
      </c>
      <c r="J136" s="12">
        <v>110.1</v>
      </c>
      <c r="K136" s="12">
        <v>0</v>
      </c>
      <c r="L136" s="12">
        <v>14758.62</v>
      </c>
      <c r="M136" s="12">
        <v>0</v>
      </c>
      <c r="N136" s="12">
        <v>0</v>
      </c>
      <c r="O136" t="s">
        <v>17</v>
      </c>
    </row>
    <row r="137" spans="1:15" x14ac:dyDescent="0.25">
      <c r="A137" t="s">
        <v>168</v>
      </c>
      <c r="B137">
        <v>3040111100</v>
      </c>
      <c r="C137" t="s">
        <v>207</v>
      </c>
      <c r="D137">
        <v>636732</v>
      </c>
      <c r="G137" t="s">
        <v>323</v>
      </c>
      <c r="H137" s="1">
        <v>42855</v>
      </c>
      <c r="I137" t="s">
        <v>324</v>
      </c>
      <c r="J137" s="12">
        <v>0</v>
      </c>
      <c r="K137" s="12">
        <v>-57411.24</v>
      </c>
      <c r="L137" s="12">
        <v>183532.06</v>
      </c>
      <c r="M137" s="12">
        <v>0</v>
      </c>
      <c r="N137" s="12">
        <v>0</v>
      </c>
      <c r="O137" t="s">
        <v>17</v>
      </c>
    </row>
    <row r="138" spans="1:15" x14ac:dyDescent="0.25">
      <c r="A138" t="s">
        <v>168</v>
      </c>
      <c r="B138">
        <v>3040126000</v>
      </c>
      <c r="C138" t="s">
        <v>235</v>
      </c>
      <c r="D138">
        <v>634464</v>
      </c>
      <c r="G138" t="s">
        <v>325</v>
      </c>
      <c r="H138" s="1">
        <v>43100</v>
      </c>
      <c r="I138" t="s">
        <v>314</v>
      </c>
      <c r="J138" s="12">
        <v>0</v>
      </c>
      <c r="K138" s="12">
        <v>0</v>
      </c>
      <c r="L138" s="12">
        <v>0</v>
      </c>
      <c r="M138" s="12">
        <v>0</v>
      </c>
      <c r="N138" s="12">
        <v>-4255.7</v>
      </c>
      <c r="O138" t="s">
        <v>17</v>
      </c>
    </row>
    <row r="139" spans="1:15" x14ac:dyDescent="0.25">
      <c r="A139" t="s">
        <v>168</v>
      </c>
      <c r="B139">
        <v>3040947001</v>
      </c>
      <c r="C139" t="s">
        <v>326</v>
      </c>
      <c r="D139">
        <v>635921</v>
      </c>
      <c r="G139" t="s">
        <v>327</v>
      </c>
      <c r="H139" s="1">
        <v>42916</v>
      </c>
      <c r="I139" t="s">
        <v>328</v>
      </c>
      <c r="J139" s="12">
        <v>0</v>
      </c>
      <c r="K139" s="12">
        <v>0</v>
      </c>
      <c r="L139" s="12">
        <v>31653.49</v>
      </c>
      <c r="M139" s="12">
        <v>0</v>
      </c>
      <c r="N139" s="12">
        <v>0</v>
      </c>
      <c r="O139" t="s">
        <v>135</v>
      </c>
    </row>
    <row r="140" spans="1:15" x14ac:dyDescent="0.25">
      <c r="A140" t="s">
        <v>168</v>
      </c>
      <c r="B140">
        <v>3041042093</v>
      </c>
      <c r="C140" t="s">
        <v>329</v>
      </c>
      <c r="D140">
        <v>634352</v>
      </c>
      <c r="G140" t="s">
        <v>330</v>
      </c>
      <c r="H140" s="1">
        <v>43131</v>
      </c>
      <c r="I140" t="s">
        <v>331</v>
      </c>
      <c r="J140" s="12">
        <v>0</v>
      </c>
      <c r="K140" s="12">
        <v>0</v>
      </c>
      <c r="L140" s="12">
        <v>0</v>
      </c>
      <c r="M140" s="12">
        <v>1232.18</v>
      </c>
      <c r="N140" s="12">
        <v>0</v>
      </c>
      <c r="O140" t="s">
        <v>17</v>
      </c>
    </row>
    <row r="141" spans="1:15" x14ac:dyDescent="0.25">
      <c r="A141" t="s">
        <v>168</v>
      </c>
      <c r="B141">
        <v>3040442450</v>
      </c>
      <c r="C141" t="s">
        <v>192</v>
      </c>
      <c r="D141">
        <v>634236</v>
      </c>
      <c r="G141" t="s">
        <v>332</v>
      </c>
      <c r="H141" s="1">
        <v>42825</v>
      </c>
      <c r="I141" t="s">
        <v>194</v>
      </c>
      <c r="J141" s="12">
        <v>0</v>
      </c>
      <c r="K141" s="12">
        <v>-30495.82</v>
      </c>
      <c r="L141" s="12">
        <v>3672.84</v>
      </c>
      <c r="M141" s="12">
        <v>0</v>
      </c>
      <c r="N141" s="12">
        <v>0</v>
      </c>
      <c r="O141" t="s">
        <v>17</v>
      </c>
    </row>
    <row r="142" spans="1:15" x14ac:dyDescent="0.25">
      <c r="A142" t="s">
        <v>168</v>
      </c>
      <c r="B142">
        <v>3040112018</v>
      </c>
      <c r="C142" t="s">
        <v>172</v>
      </c>
      <c r="D142">
        <v>634220</v>
      </c>
      <c r="G142" t="s">
        <v>333</v>
      </c>
      <c r="H142" s="1">
        <v>43069</v>
      </c>
      <c r="I142" t="s">
        <v>191</v>
      </c>
      <c r="J142" s="12">
        <v>0</v>
      </c>
      <c r="K142" s="12">
        <v>0</v>
      </c>
      <c r="L142" s="12">
        <v>417.5</v>
      </c>
      <c r="M142" s="12">
        <v>36877.300000000003</v>
      </c>
      <c r="N142" s="12">
        <v>0</v>
      </c>
      <c r="O142" t="s">
        <v>17</v>
      </c>
    </row>
    <row r="143" spans="1:15" x14ac:dyDescent="0.25">
      <c r="A143" t="s">
        <v>168</v>
      </c>
      <c r="B143">
        <v>3040912073</v>
      </c>
      <c r="C143" t="s">
        <v>334</v>
      </c>
      <c r="D143">
        <v>634179</v>
      </c>
      <c r="G143" t="s">
        <v>335</v>
      </c>
      <c r="H143" s="1">
        <v>43108</v>
      </c>
      <c r="I143" t="s">
        <v>336</v>
      </c>
      <c r="J143" s="12">
        <v>0</v>
      </c>
      <c r="K143" s="12">
        <v>0</v>
      </c>
      <c r="L143" s="12">
        <v>212014.25</v>
      </c>
      <c r="M143" s="12">
        <v>0</v>
      </c>
      <c r="N143" s="12">
        <v>0</v>
      </c>
      <c r="O143" t="s">
        <v>17</v>
      </c>
    </row>
    <row r="144" spans="1:15" x14ac:dyDescent="0.25">
      <c r="A144" t="s">
        <v>168</v>
      </c>
      <c r="B144">
        <v>3040112082</v>
      </c>
      <c r="C144" t="s">
        <v>172</v>
      </c>
      <c r="D144">
        <v>634063</v>
      </c>
      <c r="G144" t="s">
        <v>337</v>
      </c>
      <c r="H144" s="1">
        <v>43128</v>
      </c>
      <c r="I144" t="s">
        <v>201</v>
      </c>
      <c r="J144" s="12">
        <v>0</v>
      </c>
      <c r="K144" s="12">
        <v>0</v>
      </c>
      <c r="L144" s="12">
        <v>0</v>
      </c>
      <c r="M144" s="12">
        <v>0</v>
      </c>
      <c r="N144" s="12">
        <v>-8977.0300000000007</v>
      </c>
      <c r="O144" t="s">
        <v>17</v>
      </c>
    </row>
    <row r="145" spans="1:15" x14ac:dyDescent="0.25">
      <c r="A145" t="s">
        <v>168</v>
      </c>
      <c r="B145">
        <v>3040112178</v>
      </c>
      <c r="C145" t="s">
        <v>172</v>
      </c>
      <c r="D145">
        <v>634051</v>
      </c>
      <c r="G145" t="s">
        <v>338</v>
      </c>
      <c r="H145" s="1">
        <v>42978</v>
      </c>
      <c r="I145" t="s">
        <v>336</v>
      </c>
      <c r="J145" s="12">
        <v>0</v>
      </c>
      <c r="K145" s="12">
        <v>0</v>
      </c>
      <c r="L145" s="12">
        <v>0</v>
      </c>
      <c r="M145" s="12">
        <v>0</v>
      </c>
      <c r="N145" s="12">
        <v>-50508.639999999999</v>
      </c>
      <c r="O145" t="s">
        <v>17</v>
      </c>
    </row>
    <row r="146" spans="1:15" x14ac:dyDescent="0.25">
      <c r="A146" t="s">
        <v>168</v>
      </c>
      <c r="B146">
        <v>3040112101</v>
      </c>
      <c r="C146" t="s">
        <v>172</v>
      </c>
      <c r="D146">
        <v>634765</v>
      </c>
      <c r="G146" t="s">
        <v>339</v>
      </c>
      <c r="H146" s="1">
        <v>43047</v>
      </c>
      <c r="I146" t="s">
        <v>174</v>
      </c>
      <c r="J146" s="12">
        <v>0</v>
      </c>
      <c r="K146" s="12">
        <v>0</v>
      </c>
      <c r="L146" s="12">
        <v>9987.31</v>
      </c>
      <c r="M146" s="12">
        <v>0</v>
      </c>
      <c r="N146" s="12">
        <v>0</v>
      </c>
      <c r="O146" t="s">
        <v>17</v>
      </c>
    </row>
    <row r="147" spans="1:15" x14ac:dyDescent="0.25">
      <c r="A147" t="s">
        <v>168</v>
      </c>
      <c r="B147">
        <v>3040112171</v>
      </c>
      <c r="C147" t="s">
        <v>172</v>
      </c>
      <c r="D147">
        <v>637621</v>
      </c>
      <c r="G147" t="s">
        <v>340</v>
      </c>
      <c r="H147" s="1">
        <v>42978</v>
      </c>
      <c r="I147" t="s">
        <v>341</v>
      </c>
      <c r="J147" s="12">
        <v>9846.2999999999993</v>
      </c>
      <c r="K147" s="12">
        <v>0</v>
      </c>
      <c r="L147" s="12">
        <v>0</v>
      </c>
      <c r="M147" s="12">
        <v>0</v>
      </c>
      <c r="N147" s="12">
        <v>0</v>
      </c>
      <c r="O147" t="s">
        <v>17</v>
      </c>
    </row>
    <row r="148" spans="1:15" x14ac:dyDescent="0.25">
      <c r="A148" t="s">
        <v>168</v>
      </c>
      <c r="B148">
        <v>3040431080</v>
      </c>
      <c r="C148" t="s">
        <v>83</v>
      </c>
      <c r="D148">
        <v>639780</v>
      </c>
      <c r="G148" t="s">
        <v>342</v>
      </c>
      <c r="H148" s="1">
        <v>43100</v>
      </c>
      <c r="I148" t="s">
        <v>343</v>
      </c>
      <c r="J148" s="12">
        <v>0</v>
      </c>
      <c r="K148" s="12">
        <v>0</v>
      </c>
      <c r="L148" s="12">
        <v>0</v>
      </c>
      <c r="M148" s="12">
        <v>29123.38</v>
      </c>
      <c r="N148" s="12">
        <v>-9493.27</v>
      </c>
      <c r="O148" t="s">
        <v>17</v>
      </c>
    </row>
    <row r="149" spans="1:15" x14ac:dyDescent="0.25">
      <c r="A149" t="s">
        <v>168</v>
      </c>
      <c r="B149">
        <v>3040112175</v>
      </c>
      <c r="C149" t="s">
        <v>172</v>
      </c>
      <c r="D149">
        <v>638621</v>
      </c>
      <c r="G149" t="s">
        <v>344</v>
      </c>
      <c r="H149" s="1">
        <v>42940</v>
      </c>
      <c r="I149" t="s">
        <v>345</v>
      </c>
      <c r="J149" s="12">
        <v>0</v>
      </c>
      <c r="K149" s="12">
        <v>0</v>
      </c>
      <c r="L149" s="12">
        <v>0</v>
      </c>
      <c r="M149" s="12">
        <v>0</v>
      </c>
      <c r="N149" s="12">
        <v>-1063.47</v>
      </c>
      <c r="O149" t="s">
        <v>17</v>
      </c>
    </row>
    <row r="150" spans="1:15" x14ac:dyDescent="0.25">
      <c r="A150" t="s">
        <v>168</v>
      </c>
      <c r="B150">
        <v>3040443000</v>
      </c>
      <c r="C150" t="s">
        <v>214</v>
      </c>
      <c r="D150">
        <v>638056</v>
      </c>
      <c r="G150" t="s">
        <v>346</v>
      </c>
      <c r="H150" s="1">
        <v>42947</v>
      </c>
      <c r="I150" t="s">
        <v>347</v>
      </c>
      <c r="J150" s="12">
        <v>0</v>
      </c>
      <c r="K150" s="12">
        <v>0</v>
      </c>
      <c r="L150" s="12">
        <v>3.84</v>
      </c>
      <c r="M150" s="12">
        <v>0</v>
      </c>
      <c r="N150" s="12">
        <v>0</v>
      </c>
      <c r="O150" t="s">
        <v>17</v>
      </c>
    </row>
    <row r="151" spans="1:15" x14ac:dyDescent="0.25">
      <c r="A151" t="s">
        <v>168</v>
      </c>
      <c r="B151">
        <v>3040448200</v>
      </c>
      <c r="C151" t="s">
        <v>348</v>
      </c>
      <c r="D151">
        <v>637092</v>
      </c>
      <c r="E151" t="s">
        <v>18</v>
      </c>
      <c r="F151">
        <v>637092</v>
      </c>
      <c r="G151" t="s">
        <v>349</v>
      </c>
      <c r="H151" s="1">
        <v>43131</v>
      </c>
      <c r="I151" t="s">
        <v>350</v>
      </c>
      <c r="J151" s="12">
        <v>0</v>
      </c>
      <c r="K151" s="12">
        <v>0</v>
      </c>
      <c r="L151" s="12">
        <v>0</v>
      </c>
      <c r="M151" s="12">
        <v>104.8</v>
      </c>
      <c r="N151" s="12">
        <v>0</v>
      </c>
      <c r="O151" t="s">
        <v>17</v>
      </c>
    </row>
    <row r="152" spans="1:15" x14ac:dyDescent="0.25">
      <c r="A152" t="s">
        <v>168</v>
      </c>
      <c r="B152">
        <v>3040115000</v>
      </c>
      <c r="C152" t="s">
        <v>257</v>
      </c>
      <c r="D152">
        <v>636763</v>
      </c>
      <c r="G152" t="s">
        <v>351</v>
      </c>
      <c r="H152" s="1">
        <v>42916</v>
      </c>
      <c r="I152" t="s">
        <v>259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t="s">
        <v>97</v>
      </c>
    </row>
    <row r="153" spans="1:15" x14ac:dyDescent="0.25">
      <c r="A153" t="s">
        <v>168</v>
      </c>
      <c r="B153">
        <v>3040448080</v>
      </c>
      <c r="C153" t="s">
        <v>348</v>
      </c>
      <c r="D153">
        <v>637064</v>
      </c>
      <c r="G153" t="s">
        <v>352</v>
      </c>
      <c r="H153" s="1">
        <v>43100</v>
      </c>
      <c r="I153" t="s">
        <v>353</v>
      </c>
      <c r="J153" s="12">
        <v>0</v>
      </c>
      <c r="K153" s="12">
        <v>0</v>
      </c>
      <c r="L153" s="12">
        <v>0</v>
      </c>
      <c r="M153" s="12">
        <v>0</v>
      </c>
      <c r="N153" s="12">
        <v>-468.01</v>
      </c>
      <c r="O153" t="s">
        <v>17</v>
      </c>
    </row>
    <row r="154" spans="1:15" x14ac:dyDescent="0.25">
      <c r="A154" t="s">
        <v>168</v>
      </c>
      <c r="B154">
        <v>3040443600</v>
      </c>
      <c r="C154" t="s">
        <v>214</v>
      </c>
      <c r="D154">
        <v>636962</v>
      </c>
      <c r="G154" t="s">
        <v>354</v>
      </c>
      <c r="H154" s="1">
        <v>43100</v>
      </c>
      <c r="I154" t="s">
        <v>355</v>
      </c>
      <c r="J154" s="12">
        <v>0</v>
      </c>
      <c r="K154" s="12">
        <v>0</v>
      </c>
      <c r="L154" s="12">
        <v>0</v>
      </c>
      <c r="M154" s="12">
        <v>50619.24</v>
      </c>
      <c r="N154" s="12">
        <v>0</v>
      </c>
      <c r="O154" t="s">
        <v>17</v>
      </c>
    </row>
    <row r="155" spans="1:15" x14ac:dyDescent="0.25">
      <c r="A155" t="s">
        <v>356</v>
      </c>
      <c r="B155">
        <v>3060005000</v>
      </c>
      <c r="C155" t="s">
        <v>357</v>
      </c>
      <c r="D155">
        <v>630880</v>
      </c>
      <c r="G155" t="s">
        <v>358</v>
      </c>
      <c r="H155" s="1">
        <v>43101</v>
      </c>
      <c r="I155" t="s">
        <v>359</v>
      </c>
      <c r="J155" s="12">
        <v>0</v>
      </c>
      <c r="K155" s="12">
        <v>0</v>
      </c>
      <c r="L155" s="12">
        <v>12.98</v>
      </c>
      <c r="M155" s="12">
        <v>0</v>
      </c>
      <c r="N155" s="12">
        <v>0</v>
      </c>
      <c r="O155" t="s">
        <v>17</v>
      </c>
    </row>
    <row r="156" spans="1:15" x14ac:dyDescent="0.25">
      <c r="A156" t="s">
        <v>356</v>
      </c>
      <c r="B156">
        <v>3060003010</v>
      </c>
      <c r="C156" t="s">
        <v>360</v>
      </c>
      <c r="D156">
        <v>664834</v>
      </c>
      <c r="G156" t="s">
        <v>361</v>
      </c>
      <c r="H156" s="1">
        <v>43100</v>
      </c>
      <c r="I156" t="s">
        <v>362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t="s">
        <v>17</v>
      </c>
    </row>
    <row r="157" spans="1:15" x14ac:dyDescent="0.25">
      <c r="A157" t="s">
        <v>356</v>
      </c>
      <c r="B157">
        <v>3060005000</v>
      </c>
      <c r="C157" t="s">
        <v>357</v>
      </c>
      <c r="D157">
        <v>612397</v>
      </c>
      <c r="G157" t="s">
        <v>363</v>
      </c>
      <c r="H157" s="1">
        <v>43069</v>
      </c>
      <c r="I157" t="s">
        <v>364</v>
      </c>
      <c r="J157" s="12">
        <v>0</v>
      </c>
      <c r="K157" s="12">
        <v>0</v>
      </c>
      <c r="L157" s="12">
        <v>120.71</v>
      </c>
      <c r="M157" s="12">
        <v>0</v>
      </c>
      <c r="N157" s="12">
        <v>0</v>
      </c>
      <c r="O157" t="s">
        <v>17</v>
      </c>
    </row>
    <row r="158" spans="1:15" x14ac:dyDescent="0.25">
      <c r="A158" t="s">
        <v>365</v>
      </c>
      <c r="B158">
        <v>3080001000</v>
      </c>
      <c r="C158" t="s">
        <v>366</v>
      </c>
      <c r="D158">
        <v>631797</v>
      </c>
      <c r="G158" t="s">
        <v>367</v>
      </c>
      <c r="H158" s="1">
        <v>42996</v>
      </c>
      <c r="I158" t="s">
        <v>368</v>
      </c>
      <c r="J158" s="12">
        <v>0</v>
      </c>
      <c r="K158" s="12">
        <v>0</v>
      </c>
      <c r="L158" s="12">
        <v>22359.52</v>
      </c>
      <c r="M158" s="12">
        <v>0</v>
      </c>
      <c r="N158" s="12">
        <v>0</v>
      </c>
      <c r="O158" t="s">
        <v>17</v>
      </c>
    </row>
    <row r="159" spans="1:15" x14ac:dyDescent="0.25">
      <c r="A159" t="s">
        <v>365</v>
      </c>
      <c r="B159">
        <v>3080001000</v>
      </c>
      <c r="C159" t="s">
        <v>366</v>
      </c>
      <c r="D159">
        <v>627270</v>
      </c>
      <c r="E159" t="s">
        <v>18</v>
      </c>
      <c r="F159">
        <v>627270</v>
      </c>
      <c r="G159" t="s">
        <v>369</v>
      </c>
      <c r="H159" s="1">
        <v>42369</v>
      </c>
      <c r="I159" t="s">
        <v>370</v>
      </c>
      <c r="J159" s="12">
        <v>0</v>
      </c>
      <c r="K159" s="12">
        <v>0</v>
      </c>
      <c r="L159" s="12">
        <v>0</v>
      </c>
      <c r="M159" s="12">
        <v>0</v>
      </c>
      <c r="N159" s="12">
        <v>-306.98</v>
      </c>
      <c r="O159" t="s">
        <v>17</v>
      </c>
    </row>
    <row r="160" spans="1:15" x14ac:dyDescent="0.25">
      <c r="A160" t="s">
        <v>365</v>
      </c>
      <c r="B160">
        <v>3080001000</v>
      </c>
      <c r="C160" t="s">
        <v>366</v>
      </c>
      <c r="D160">
        <v>632235</v>
      </c>
      <c r="G160" t="s">
        <v>371</v>
      </c>
      <c r="H160" s="1">
        <v>43007</v>
      </c>
      <c r="I160" t="s">
        <v>372</v>
      </c>
      <c r="J160" s="12">
        <v>6.08</v>
      </c>
      <c r="K160" s="12">
        <v>0</v>
      </c>
      <c r="L160" s="12">
        <v>0</v>
      </c>
      <c r="M160" s="12">
        <v>0</v>
      </c>
      <c r="N160" s="12">
        <v>0</v>
      </c>
      <c r="O160" t="s">
        <v>17</v>
      </c>
    </row>
    <row r="161" spans="1:15" x14ac:dyDescent="0.25">
      <c r="A161" t="s">
        <v>373</v>
      </c>
      <c r="B161">
        <v>3100049070</v>
      </c>
      <c r="C161" t="s">
        <v>182</v>
      </c>
      <c r="D161">
        <v>664288</v>
      </c>
      <c r="G161" t="s">
        <v>374</v>
      </c>
      <c r="H161" s="1">
        <v>43100</v>
      </c>
      <c r="I161" t="s">
        <v>375</v>
      </c>
      <c r="J161" s="12">
        <v>0</v>
      </c>
      <c r="K161" s="12">
        <v>0</v>
      </c>
      <c r="L161" s="12">
        <v>2321.54</v>
      </c>
      <c r="M161" s="12">
        <v>0</v>
      </c>
      <c r="N161" s="12">
        <v>0</v>
      </c>
      <c r="O161" t="s">
        <v>17</v>
      </c>
    </row>
    <row r="162" spans="1:15" x14ac:dyDescent="0.25">
      <c r="A162" t="s">
        <v>373</v>
      </c>
      <c r="B162">
        <v>3100002000</v>
      </c>
      <c r="C162" t="s">
        <v>376</v>
      </c>
      <c r="D162">
        <v>669173</v>
      </c>
      <c r="G162" t="s">
        <v>377</v>
      </c>
      <c r="H162" s="1">
        <v>43131</v>
      </c>
      <c r="I162" t="s">
        <v>378</v>
      </c>
      <c r="J162" s="12">
        <v>0</v>
      </c>
      <c r="K162" s="12">
        <v>0</v>
      </c>
      <c r="L162" s="12">
        <v>0</v>
      </c>
      <c r="M162" s="12">
        <v>59752.65</v>
      </c>
      <c r="N162" s="12">
        <v>0</v>
      </c>
      <c r="O162" t="s">
        <v>17</v>
      </c>
    </row>
    <row r="163" spans="1:15" x14ac:dyDescent="0.25">
      <c r="A163" t="s">
        <v>373</v>
      </c>
      <c r="B163">
        <v>3100004300</v>
      </c>
      <c r="C163" t="s">
        <v>379</v>
      </c>
      <c r="D163">
        <v>636043</v>
      </c>
      <c r="E163" t="s">
        <v>29</v>
      </c>
      <c r="F163">
        <v>633924</v>
      </c>
      <c r="G163" t="s">
        <v>380</v>
      </c>
      <c r="H163" s="1">
        <v>43131</v>
      </c>
      <c r="I163" t="s">
        <v>381</v>
      </c>
      <c r="J163" s="12">
        <v>0</v>
      </c>
      <c r="K163" s="12">
        <v>0</v>
      </c>
      <c r="L163" s="12">
        <v>0</v>
      </c>
      <c r="M163" s="12">
        <v>0</v>
      </c>
      <c r="N163" s="12">
        <v>-20968.36</v>
      </c>
      <c r="O163" t="s">
        <v>17</v>
      </c>
    </row>
    <row r="164" spans="1:15" x14ac:dyDescent="0.25">
      <c r="A164" t="s">
        <v>373</v>
      </c>
      <c r="B164">
        <v>3100001000</v>
      </c>
      <c r="C164" t="s">
        <v>382</v>
      </c>
      <c r="D164">
        <v>632843</v>
      </c>
      <c r="G164" t="s">
        <v>383</v>
      </c>
      <c r="H164" s="1">
        <v>42916</v>
      </c>
      <c r="I164" t="s">
        <v>384</v>
      </c>
      <c r="J164" s="12">
        <v>0</v>
      </c>
      <c r="K164" s="12">
        <v>0</v>
      </c>
      <c r="L164" s="12">
        <v>0</v>
      </c>
      <c r="M164" s="12">
        <v>0</v>
      </c>
      <c r="N164" s="12">
        <v>-27088.65</v>
      </c>
      <c r="O164" t="s">
        <v>17</v>
      </c>
    </row>
    <row r="165" spans="1:15" x14ac:dyDescent="0.25">
      <c r="A165" t="s">
        <v>373</v>
      </c>
      <c r="B165">
        <v>3100004300</v>
      </c>
      <c r="C165" t="s">
        <v>379</v>
      </c>
      <c r="D165">
        <v>633924</v>
      </c>
      <c r="E165" t="s">
        <v>18</v>
      </c>
      <c r="F165">
        <v>633924</v>
      </c>
      <c r="G165" t="s">
        <v>385</v>
      </c>
      <c r="H165" s="1">
        <v>43131</v>
      </c>
      <c r="I165" t="s">
        <v>381</v>
      </c>
      <c r="J165" s="12">
        <v>3788.5</v>
      </c>
      <c r="K165" s="12">
        <v>0</v>
      </c>
      <c r="L165" s="12">
        <v>41675.339999999997</v>
      </c>
      <c r="M165" s="12">
        <v>0</v>
      </c>
      <c r="N165" s="12">
        <v>0</v>
      </c>
      <c r="O165" t="s">
        <v>135</v>
      </c>
    </row>
    <row r="166" spans="1:15" x14ac:dyDescent="0.25">
      <c r="A166" t="s">
        <v>373</v>
      </c>
      <c r="B166">
        <v>3100002020</v>
      </c>
      <c r="C166" t="s">
        <v>376</v>
      </c>
      <c r="D166">
        <v>611171</v>
      </c>
      <c r="E166" t="s">
        <v>29</v>
      </c>
      <c r="F166">
        <v>611143</v>
      </c>
      <c r="G166" t="s">
        <v>386</v>
      </c>
      <c r="H166" s="1">
        <v>43007</v>
      </c>
      <c r="I166" t="s">
        <v>387</v>
      </c>
      <c r="J166" s="12">
        <v>147.4</v>
      </c>
      <c r="K166" s="12">
        <v>0</v>
      </c>
      <c r="L166" s="12">
        <v>0</v>
      </c>
      <c r="M166" s="12">
        <v>0</v>
      </c>
      <c r="N166" s="12">
        <v>0</v>
      </c>
      <c r="O166" t="s">
        <v>17</v>
      </c>
    </row>
    <row r="167" spans="1:15" x14ac:dyDescent="0.25">
      <c r="A167" t="s">
        <v>373</v>
      </c>
      <c r="B167">
        <v>3100002020</v>
      </c>
      <c r="C167" t="s">
        <v>376</v>
      </c>
      <c r="D167">
        <v>611143</v>
      </c>
      <c r="E167" t="s">
        <v>18</v>
      </c>
      <c r="F167">
        <v>611143</v>
      </c>
      <c r="G167" t="s">
        <v>388</v>
      </c>
      <c r="H167" s="1">
        <v>43007</v>
      </c>
      <c r="I167" t="s">
        <v>387</v>
      </c>
      <c r="J167" s="12">
        <v>0</v>
      </c>
      <c r="K167" s="12">
        <v>-770529.82</v>
      </c>
      <c r="L167" s="12">
        <v>0</v>
      </c>
      <c r="M167" s="12">
        <v>0</v>
      </c>
      <c r="N167" s="12">
        <v>0</v>
      </c>
      <c r="O167" t="s">
        <v>17</v>
      </c>
    </row>
    <row r="168" spans="1:15" x14ac:dyDescent="0.25">
      <c r="A168" t="s">
        <v>373</v>
      </c>
      <c r="B168">
        <v>3100004000</v>
      </c>
      <c r="C168" t="s">
        <v>379</v>
      </c>
      <c r="D168">
        <v>629928</v>
      </c>
      <c r="G168" t="s">
        <v>389</v>
      </c>
      <c r="H168" s="1">
        <v>42978</v>
      </c>
      <c r="I168" t="s">
        <v>390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t="s">
        <v>17</v>
      </c>
    </row>
    <row r="169" spans="1:15" x14ac:dyDescent="0.25">
      <c r="A169" t="s">
        <v>373</v>
      </c>
      <c r="B169">
        <v>3100002000</v>
      </c>
      <c r="C169" t="s">
        <v>376</v>
      </c>
      <c r="D169">
        <v>631757</v>
      </c>
      <c r="G169" t="s">
        <v>391</v>
      </c>
      <c r="H169" s="1">
        <v>42735</v>
      </c>
      <c r="I169" t="s">
        <v>392</v>
      </c>
      <c r="J169" s="12">
        <v>2445.46</v>
      </c>
      <c r="K169" s="12">
        <v>0</v>
      </c>
      <c r="L169" s="12">
        <v>0</v>
      </c>
      <c r="M169" s="12">
        <v>0</v>
      </c>
      <c r="N169" s="12">
        <v>0</v>
      </c>
      <c r="O169" t="s">
        <v>17</v>
      </c>
    </row>
    <row r="170" spans="1:15" x14ac:dyDescent="0.25">
      <c r="A170" t="s">
        <v>393</v>
      </c>
      <c r="B170">
        <v>5012070150</v>
      </c>
      <c r="C170" t="s">
        <v>394</v>
      </c>
      <c r="D170">
        <v>632926</v>
      </c>
      <c r="E170" t="s">
        <v>18</v>
      </c>
      <c r="F170">
        <v>632926</v>
      </c>
      <c r="G170" t="s">
        <v>147</v>
      </c>
      <c r="H170" s="1">
        <v>42916</v>
      </c>
      <c r="I170" t="s">
        <v>148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t="s">
        <v>395</v>
      </c>
    </row>
    <row r="171" spans="1:15" x14ac:dyDescent="0.25">
      <c r="A171" t="s">
        <v>393</v>
      </c>
      <c r="B171">
        <v>5012070150</v>
      </c>
      <c r="C171" t="s">
        <v>394</v>
      </c>
      <c r="D171">
        <v>631630</v>
      </c>
      <c r="E171" t="s">
        <v>18</v>
      </c>
      <c r="F171">
        <v>631630</v>
      </c>
      <c r="G171" t="s">
        <v>149</v>
      </c>
      <c r="H171" s="1">
        <v>42916</v>
      </c>
      <c r="I171" t="s">
        <v>150</v>
      </c>
      <c r="J171" s="12">
        <v>0</v>
      </c>
      <c r="K171" s="12">
        <v>0</v>
      </c>
      <c r="L171" s="12">
        <v>0</v>
      </c>
      <c r="M171" s="12">
        <v>0</v>
      </c>
      <c r="N171" s="12">
        <v>-54.92</v>
      </c>
      <c r="O171" t="s">
        <v>17</v>
      </c>
    </row>
    <row r="172" spans="1:15" x14ac:dyDescent="0.25">
      <c r="A172" t="s">
        <v>393</v>
      </c>
      <c r="B172">
        <v>5012070100</v>
      </c>
      <c r="C172" t="s">
        <v>394</v>
      </c>
      <c r="D172">
        <v>674439</v>
      </c>
      <c r="G172" t="s">
        <v>396</v>
      </c>
      <c r="H172" s="1">
        <v>43100</v>
      </c>
      <c r="I172" t="s">
        <v>397</v>
      </c>
      <c r="J172" s="12">
        <v>0</v>
      </c>
      <c r="K172" s="12">
        <v>0</v>
      </c>
      <c r="L172" s="12">
        <v>0</v>
      </c>
      <c r="M172" s="12">
        <v>-1835.55</v>
      </c>
      <c r="N172" s="12">
        <v>0</v>
      </c>
      <c r="O172" t="s">
        <v>17</v>
      </c>
    </row>
    <row r="173" spans="1:15" x14ac:dyDescent="0.25">
      <c r="A173" t="s">
        <v>398</v>
      </c>
      <c r="B173">
        <v>6100001000</v>
      </c>
      <c r="C173" t="s">
        <v>399</v>
      </c>
      <c r="D173">
        <v>802595</v>
      </c>
      <c r="E173" t="s">
        <v>29</v>
      </c>
      <c r="F173">
        <v>802578</v>
      </c>
      <c r="G173" t="s">
        <v>400</v>
      </c>
      <c r="H173" s="1">
        <v>43000</v>
      </c>
      <c r="I173" t="s">
        <v>401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t="s">
        <v>17</v>
      </c>
    </row>
    <row r="174" spans="1:15" x14ac:dyDescent="0.25">
      <c r="A174" t="s">
        <v>402</v>
      </c>
      <c r="B174">
        <v>6600004000</v>
      </c>
      <c r="C174" t="s">
        <v>403</v>
      </c>
      <c r="D174">
        <v>660795</v>
      </c>
      <c r="G174" t="s">
        <v>404</v>
      </c>
      <c r="H174" s="1">
        <v>43100</v>
      </c>
      <c r="I174" t="s">
        <v>405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t="s">
        <v>97</v>
      </c>
    </row>
    <row r="175" spans="1:15" ht="19.5" thickBot="1" x14ac:dyDescent="0.35">
      <c r="H175" s="13"/>
      <c r="I175" s="14" t="s">
        <v>417</v>
      </c>
      <c r="J175" s="15">
        <f ca="1">COUNTIF(INDIRECT("J2:J"&amp;ROW()-1),"&lt;&gt;0")</f>
        <v>15</v>
      </c>
      <c r="K175" s="15">
        <f ca="1">COUNTIF(INDIRECT("K2:K"&amp;ROW()-1),"&lt;&gt;0")</f>
        <v>12</v>
      </c>
      <c r="L175" s="15">
        <f ca="1">COUNTIF(INDIRECT("L2:L"&amp;ROW()-1),"&lt;&gt;0")</f>
        <v>49</v>
      </c>
      <c r="M175" s="15">
        <f ca="1">COUNTIF(INDIRECT("M2:M"&amp;ROW()-1),"&lt;&gt;0")</f>
        <v>42</v>
      </c>
      <c r="N175" s="15">
        <f ca="1">COUNTIF(INDIRECT("N2:N"&amp;ROW()-1),"&lt;&gt;0")</f>
        <v>36</v>
      </c>
    </row>
    <row r="176" spans="1:15" ht="15.75" thickTop="1" x14ac:dyDescent="0.25"/>
  </sheetData>
  <conditionalFormatting sqref="J2:J174">
    <cfRule type="cellIs" dxfId="5" priority="6" operator="greaterThan">
      <formula>0</formula>
    </cfRule>
  </conditionalFormatting>
  <conditionalFormatting sqref="K2:K174">
    <cfRule type="cellIs" dxfId="4" priority="5" operator="lessThan">
      <formula>0</formula>
    </cfRule>
  </conditionalFormatting>
  <conditionalFormatting sqref="L2:L174">
    <cfRule type="cellIs" dxfId="3" priority="4" operator="greaterThan">
      <formula>0</formula>
    </cfRule>
  </conditionalFormatting>
  <conditionalFormatting sqref="M2:M174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2:N17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2018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2018-06-07T20:25:06Z</dcterms:created>
  <dcterms:modified xsi:type="dcterms:W3CDTF">2018-06-07T20:45:16Z</dcterms:modified>
</cp:coreProperties>
</file>