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5-26/"/>
    </mc:Choice>
  </mc:AlternateContent>
  <xr:revisionPtr revIDLastSave="13" documentId="8_{116D9782-9D24-4DBB-93D9-0E00F40DCAB7}" xr6:coauthVersionLast="47" xr6:coauthVersionMax="47" xr10:uidLastSave="{710DC306-12E3-44EF-8380-6C4DEF35DA3D}"/>
  <bookViews>
    <workbookView xWindow="4065" yWindow="1605" windowWidth="21600" windowHeight="11295" activeTab="3" xr2:uid="{00000000-000D-0000-FFFF-FFFF00000000}"/>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or" sheetId="8" r:id="rId8"/>
    <sheet name="Validity Checks" sheetId="9" r:id="rId9"/>
    <sheet name="Macros" sheetId="10" state="hidden" r:id="rId10"/>
  </sheets>
  <definedNames>
    <definedName name="_xlnm.Print_Area" localSheetId="1">'Form 1'!$A$7:$C$26</definedName>
    <definedName name="tuition_benefit_other_text">'Form 3'!$B$26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9" l="1"/>
  <c r="I18" i="9"/>
  <c r="H18" i="9"/>
  <c r="F18" i="9"/>
  <c r="E18" i="9"/>
  <c r="D18" i="9"/>
  <c r="B18" i="9"/>
  <c r="C18" i="9" s="1"/>
  <c r="I17" i="9"/>
  <c r="H17" i="9"/>
  <c r="F17" i="9"/>
  <c r="E17" i="9"/>
  <c r="D17" i="9"/>
  <c r="C17" i="9"/>
  <c r="B17" i="9"/>
  <c r="I16" i="9"/>
  <c r="H16" i="9"/>
  <c r="F16" i="9"/>
  <c r="E16" i="9"/>
  <c r="D16" i="9"/>
  <c r="B16" i="9"/>
  <c r="C16" i="9" s="1"/>
  <c r="I15" i="9"/>
  <c r="H15" i="9"/>
  <c r="F15" i="9"/>
  <c r="E15" i="9"/>
  <c r="D15" i="9"/>
  <c r="B15" i="9"/>
  <c r="C15" i="9" s="1"/>
  <c r="I14" i="9"/>
  <c r="H14" i="9"/>
  <c r="F14" i="9"/>
  <c r="E14" i="9"/>
  <c r="D14" i="9"/>
  <c r="B14" i="9"/>
  <c r="C14" i="9" s="1"/>
  <c r="I13" i="9"/>
  <c r="H13" i="9"/>
  <c r="F13" i="9"/>
  <c r="E13" i="9"/>
  <c r="D13" i="9"/>
  <c r="B13" i="9"/>
  <c r="C13" i="9" s="1"/>
  <c r="I10" i="9"/>
  <c r="H10" i="9"/>
  <c r="F10" i="9"/>
  <c r="E10" i="9"/>
  <c r="D10" i="9"/>
  <c r="B10" i="9"/>
  <c r="C10" i="9" s="1"/>
  <c r="J9" i="9"/>
  <c r="I9" i="9"/>
  <c r="H9" i="9"/>
  <c r="F9" i="9"/>
  <c r="E9" i="9"/>
  <c r="D9" i="9"/>
  <c r="B9" i="9"/>
  <c r="C9" i="9" s="1"/>
  <c r="I8" i="9"/>
  <c r="H8" i="9"/>
  <c r="F8" i="9"/>
  <c r="E8" i="9"/>
  <c r="D8" i="9"/>
  <c r="B8" i="9"/>
  <c r="C8" i="9" s="1"/>
  <c r="I7" i="9"/>
  <c r="H7" i="9"/>
  <c r="F7" i="9"/>
  <c r="E7" i="9"/>
  <c r="D7" i="9"/>
  <c r="B7" i="9"/>
  <c r="C7" i="9" s="1"/>
  <c r="I6" i="9"/>
  <c r="H6" i="9"/>
  <c r="F6" i="9"/>
  <c r="E6" i="9"/>
  <c r="D6" i="9"/>
  <c r="B6" i="9"/>
  <c r="C6" i="9" s="1"/>
  <c r="I5" i="9"/>
  <c r="H5" i="9"/>
  <c r="F5" i="9"/>
  <c r="E5" i="9"/>
  <c r="D5" i="9"/>
  <c r="B5" i="9"/>
  <c r="C5" i="9" s="1"/>
  <c r="D31" i="5"/>
  <c r="E31" i="5" s="1"/>
  <c r="J26" i="9" s="1"/>
  <c r="C31" i="5"/>
  <c r="B31" i="5"/>
  <c r="D30" i="5"/>
  <c r="C30" i="5"/>
  <c r="H25" i="9" s="1"/>
  <c r="B30" i="5"/>
  <c r="D29" i="5"/>
  <c r="C29" i="5"/>
  <c r="H24" i="9" s="1"/>
  <c r="B29" i="5"/>
  <c r="D28" i="5"/>
  <c r="C28" i="5"/>
  <c r="B28" i="5"/>
  <c r="D27" i="5"/>
  <c r="C27" i="5"/>
  <c r="B27" i="5"/>
  <c r="D26" i="5"/>
  <c r="C26" i="5"/>
  <c r="B26" i="5"/>
  <c r="D24" i="5"/>
  <c r="C24" i="5"/>
  <c r="B24" i="5"/>
  <c r="E23" i="5"/>
  <c r="J18" i="9" s="1"/>
  <c r="E22" i="5"/>
  <c r="J17" i="9" s="1"/>
  <c r="E21" i="5"/>
  <c r="J16" i="9" s="1"/>
  <c r="E20" i="5"/>
  <c r="J15" i="9" s="1"/>
  <c r="E19" i="5"/>
  <c r="J14" i="9" s="1"/>
  <c r="E18" i="5"/>
  <c r="J13" i="9" s="1"/>
  <c r="D16" i="5"/>
  <c r="C16" i="5"/>
  <c r="B16" i="5"/>
  <c r="E15" i="5"/>
  <c r="J10" i="9" s="1"/>
  <c r="E14" i="5"/>
  <c r="E13" i="5"/>
  <c r="J8" i="9" s="1"/>
  <c r="E12" i="5"/>
  <c r="J7" i="9" s="1"/>
  <c r="E11" i="5"/>
  <c r="J6" i="9" s="1"/>
  <c r="E10" i="5"/>
  <c r="J5" i="9" s="1"/>
  <c r="D19" i="4"/>
  <c r="C19" i="4"/>
  <c r="B19" i="4"/>
  <c r="D18" i="4"/>
  <c r="D20" i="4" s="1"/>
  <c r="C18" i="4"/>
  <c r="B18" i="4"/>
  <c r="D16" i="4"/>
  <c r="C16" i="4"/>
  <c r="B16" i="4"/>
  <c r="D12" i="4"/>
  <c r="C12" i="4"/>
  <c r="B12" i="4"/>
  <c r="K31" i="3"/>
  <c r="J31" i="3"/>
  <c r="I31" i="3"/>
  <c r="H31" i="3"/>
  <c r="G31" i="3"/>
  <c r="E26" i="9" s="1"/>
  <c r="F31" i="3"/>
  <c r="E31" i="3"/>
  <c r="D31" i="3"/>
  <c r="C31" i="3"/>
  <c r="F26" i="9" s="1"/>
  <c r="B31" i="3"/>
  <c r="B26" i="9" s="1"/>
  <c r="C26" i="9" s="1"/>
  <c r="K30" i="3"/>
  <c r="J30" i="3"/>
  <c r="I30" i="3"/>
  <c r="H30" i="3"/>
  <c r="G30" i="3"/>
  <c r="F30" i="3"/>
  <c r="E30" i="3"/>
  <c r="D30" i="3"/>
  <c r="C30" i="3"/>
  <c r="B30" i="3"/>
  <c r="D25" i="9" s="1"/>
  <c r="K29" i="3"/>
  <c r="J29" i="3"/>
  <c r="I29" i="3"/>
  <c r="H29" i="3"/>
  <c r="G29" i="3"/>
  <c r="E24" i="9" s="1"/>
  <c r="F29" i="3"/>
  <c r="E29" i="3"/>
  <c r="D29" i="3"/>
  <c r="C29" i="3"/>
  <c r="B29" i="3"/>
  <c r="K28" i="3"/>
  <c r="J28" i="3"/>
  <c r="I28" i="3"/>
  <c r="H28" i="3"/>
  <c r="G28" i="3"/>
  <c r="E23" i="9" s="1"/>
  <c r="F28" i="3"/>
  <c r="E28" i="3"/>
  <c r="D28" i="3"/>
  <c r="C28" i="3"/>
  <c r="B28" i="3"/>
  <c r="D23" i="9" s="1"/>
  <c r="K27" i="3"/>
  <c r="J27" i="3"/>
  <c r="I27" i="3"/>
  <c r="H27" i="3"/>
  <c r="G27" i="3"/>
  <c r="F27" i="3"/>
  <c r="E27" i="3"/>
  <c r="D27" i="3"/>
  <c r="C27" i="3"/>
  <c r="B27" i="3"/>
  <c r="K26" i="3"/>
  <c r="J26" i="3"/>
  <c r="I26" i="3"/>
  <c r="H26" i="3"/>
  <c r="G26" i="3"/>
  <c r="F26" i="3"/>
  <c r="E26" i="3"/>
  <c r="D26" i="3"/>
  <c r="C26" i="3"/>
  <c r="B26" i="3"/>
  <c r="D21" i="9" s="1"/>
  <c r="K24" i="3"/>
  <c r="J24" i="3"/>
  <c r="I24" i="3"/>
  <c r="H24" i="3"/>
  <c r="G24" i="3"/>
  <c r="E19" i="9" s="1"/>
  <c r="F24" i="3"/>
  <c r="E24" i="3"/>
  <c r="D24" i="3"/>
  <c r="C24" i="3"/>
  <c r="B24" i="3"/>
  <c r="B19" i="9" s="1"/>
  <c r="K16" i="3"/>
  <c r="J16" i="3"/>
  <c r="I16" i="3"/>
  <c r="H16" i="3"/>
  <c r="G16" i="3"/>
  <c r="F16" i="3"/>
  <c r="E16" i="3"/>
  <c r="D16" i="3"/>
  <c r="C16" i="3"/>
  <c r="B16" i="3"/>
  <c r="C20" i="4" l="1"/>
  <c r="B20" i="4"/>
  <c r="I25" i="9"/>
  <c r="H19" i="9"/>
  <c r="I19" i="9"/>
  <c r="E27" i="5"/>
  <c r="J22" i="9" s="1"/>
  <c r="H11" i="9"/>
  <c r="H23" i="9"/>
  <c r="H26" i="9"/>
  <c r="H21" i="9"/>
  <c r="I21" i="9"/>
  <c r="I11" i="9"/>
  <c r="B32" i="5"/>
  <c r="C32" i="5"/>
  <c r="H27" i="9" s="1"/>
  <c r="I23" i="9"/>
  <c r="I24" i="9"/>
  <c r="E25" i="9"/>
  <c r="D22" i="9"/>
  <c r="F19" i="9"/>
  <c r="F23" i="9"/>
  <c r="C19" i="9"/>
  <c r="D11" i="9"/>
  <c r="J32" i="3"/>
  <c r="F22" i="9"/>
  <c r="E32" i="3"/>
  <c r="F21" i="9"/>
  <c r="D32" i="3"/>
  <c r="K32" i="3"/>
  <c r="G32" i="3"/>
  <c r="C32" i="3"/>
  <c r="F11" i="9"/>
  <c r="F32" i="3"/>
  <c r="B24" i="9"/>
  <c r="C24" i="9" s="1"/>
  <c r="F25" i="9"/>
  <c r="E21" i="9"/>
  <c r="B22" i="9"/>
  <c r="C22" i="9" s="1"/>
  <c r="F24" i="9"/>
  <c r="I32" i="3"/>
  <c r="B9" i="8"/>
  <c r="C9" i="8" s="1"/>
  <c r="E11" i="9"/>
  <c r="G19" i="9"/>
  <c r="E28" i="5"/>
  <c r="J23" i="9" s="1"/>
  <c r="D19" i="9"/>
  <c r="D24" i="9"/>
  <c r="E22" i="9"/>
  <c r="B11" i="8"/>
  <c r="C11" i="8" s="1"/>
  <c r="E24" i="5"/>
  <c r="J19" i="9" s="1"/>
  <c r="E29" i="5"/>
  <c r="J24" i="9" s="1"/>
  <c r="H22" i="9"/>
  <c r="B11" i="9"/>
  <c r="I22" i="9"/>
  <c r="I26" i="9"/>
  <c r="E16" i="5"/>
  <c r="J11" i="9" s="1"/>
  <c r="H32" i="3"/>
  <c r="B21" i="9"/>
  <c r="C21" i="9" s="1"/>
  <c r="B23" i="9"/>
  <c r="C23" i="9" s="1"/>
  <c r="B25" i="9"/>
  <c r="C25" i="9" s="1"/>
  <c r="D32" i="5"/>
  <c r="B32" i="3"/>
  <c r="E26" i="5"/>
  <c r="J21" i="9" s="1"/>
  <c r="E30" i="5"/>
  <c r="J25" i="9" s="1"/>
  <c r="F27" i="9" l="1"/>
  <c r="E27" i="9"/>
  <c r="C11" i="9"/>
  <c r="G11" i="9"/>
  <c r="D27" i="9"/>
  <c r="B27" i="9"/>
  <c r="I27" i="9"/>
  <c r="E32" i="5"/>
  <c r="J27" i="9" s="1"/>
  <c r="C27" i="9" l="1"/>
  <c r="G27" i="9"/>
</calcChain>
</file>

<file path=xl/sharedStrings.xml><?xml version="1.0" encoding="utf-8"?>
<sst xmlns="http://schemas.openxmlformats.org/spreadsheetml/2006/main" count="279" uniqueCount="172">
  <si>
    <t xml:space="preserve">                                             American Association of University Professors 
                                             Faculty Compensation Survey 2025-26
                                             Instructions for Using the MS-Excel Upload Template</t>
  </si>
  <si>
    <t>Instructions for completing the survey and frequently asked questions (FAQ) are available at</t>
  </si>
  <si>
    <t>https://research.aaup.org/instructions</t>
  </si>
  <si>
    <t>https://research.aaup.org/faq</t>
  </si>
  <si>
    <t>Section 1. Starting the Survey</t>
  </si>
  <si>
    <r>
      <rPr>
        <b/>
        <sz val="10"/>
        <color rgb="FF333333"/>
        <rFont val="Arial"/>
      </rPr>
      <t>Registration (for new users only).</t>
    </r>
    <r>
      <rPr>
        <sz val="10"/>
        <color rgb="FF333333"/>
        <rFont val="Arial"/>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
Full registration instructions are available on the FCS Data Submission and Results Portal:
</t>
    </r>
  </si>
  <si>
    <t>https://research.aaup.org/instructions#registration</t>
  </si>
  <si>
    <r>
      <rPr>
        <b/>
        <sz val="10"/>
        <color rgb="FF333333"/>
        <rFont val="Arial"/>
      </rPr>
      <t xml:space="preserve">
Existing Users Login.</t>
    </r>
    <r>
      <rPr>
        <sz val="10"/>
        <color rgb="FF333333"/>
        <rFont val="Arial"/>
      </rPr>
      <t xml:space="preserve"> Log in using your email address and password. If you forget your password, click the "Get a New Password" link and it will be e-mailed to you. Passwords are case-sensitive.
Prior to beginning data entry for a survey, please verify your personal contact information in the "Manage Your Account" section.</t>
    </r>
  </si>
  <si>
    <t>Section 2. Options for Entering Survey Data</t>
  </si>
  <si>
    <t xml:space="preserve">There are two options for entering FCS data:
(1) The preferred method is to complete and upload this MS-Excel template to the FCS Data Submission and Results Portal:
</t>
  </si>
  <si>
    <t>https://research.aaup.org</t>
  </si>
  <si>
    <r>
      <t xml:space="preserve">
This template provides some preliminary data validation and a record of your data submission for future reference.
(2) You may also enter data directly online in the portal. Each survey form is listed in the "Data Collection" pull-down menu, which will appear
     after you have clicked the "Start" button.
</t>
    </r>
    <r>
      <rPr>
        <b/>
        <i/>
        <sz val="10"/>
        <color rgb="FFC00000"/>
        <rFont val="Arial"/>
      </rPr>
      <t>NOTE: When you upload the Excel file it will replace any data previously entered for the current year.</t>
    </r>
  </si>
  <si>
    <t>Section 3. Using the MS-Excel Template</t>
  </si>
  <si>
    <r>
      <t xml:space="preserve">Please complete each survey form in this MS-Excel template file using the instructions for each form (tab). Links to full instructions and frequently asked questions (FAQ) pages are provided at the top of each form.
</t>
    </r>
    <r>
      <rPr>
        <b/>
        <sz val="10"/>
        <color rgb="FF000000"/>
        <rFont val="Arial"/>
      </rPr>
      <t>Note on Copy/Paste in the MS-Excel Template.</t>
    </r>
    <r>
      <rPr>
        <sz val="10"/>
        <color rgb="FF000000"/>
        <rFont val="Arial"/>
      </rPr>
      <t xml:space="preserve"> Improperly formatted data may create problems for formulas built into the MS-Excel template. For best results, if you copy and paste data into the Excel file from another source, including other MS-Excel files, use only the "Paste Values" function. If you need help with this feature, please contact the AAUP FCS staff at aaupfcs@aaup.org.
</t>
    </r>
    <r>
      <rPr>
        <b/>
        <sz val="10"/>
        <color rgb="FF000000"/>
        <rFont val="Arial"/>
      </rPr>
      <t>Validity Checks.</t>
    </r>
    <r>
      <rPr>
        <sz val="10"/>
        <color rgb="FF000000"/>
        <rFont val="Arial"/>
      </rPr>
      <t xml:space="preserve"> After completing the forms, please check the final tab labeled "Validity Checks." This worksheet can help identify some of the most common problems with the data. Make corrections if necessary. If there are no issues to correct, please save the file so it can be uploaded.
</t>
    </r>
    <r>
      <rPr>
        <b/>
        <sz val="10"/>
        <color rgb="FF000000"/>
        <rFont val="Arial"/>
      </rPr>
      <t>Uploading the Completed MS-Excel Template.</t>
    </r>
    <r>
      <rPr>
        <sz val="10"/>
        <color rgb="FF000000"/>
        <rFont val="Arial"/>
      </rPr>
      <t xml:space="preserve"> Only users with the "Data Manager" or "System Administrator" user roles may enter or upload data. Prior to uploading data from the spreadsheet to the FCS Data Submission and Results Portal, please be sure to log in at https://research.aaup.org and "Start" the survey for the current year. Pull down the "Data Collection" menu and select "Data Upload Template" to
upload the completed MS-Excel template.
After uploading the completed MS-Excel template, please review and correct any data issues on the "Data Overview" page before clicking the
"Submit Data and Lock Survey" button on the "Data Overview" page.</t>
    </r>
  </si>
  <si>
    <t>© 2025 American Association of University Professors</t>
  </si>
  <si>
    <t xml:space="preserve">                                             American Association of University Professors 
                                             Faculty Compensation Survey 2025-26
                                             Form 1: Institutional Information (Required)</t>
  </si>
  <si>
    <t>Instructions for completing Form 1 and frequently asked questions (FAQ) are available at</t>
  </si>
  <si>
    <t>https://research.aaup.org/instructions#form1</t>
  </si>
  <si>
    <t>https://research.aaup.org/faq#form1</t>
  </si>
  <si>
    <t>If your institution's Form 1 information needs to be changed, please contact the AAUP Research Office at aaupfcs@aaup.org.</t>
  </si>
  <si>
    <t xml:space="preserve">     • Please complete the first five fields for your own future reference.
     • Please provide a conversion factor if you report salary data for faculty on 11- or 12-month contracts. The default value is 1.0 (no conversion).</t>
  </si>
  <si>
    <t>IPEDS Unit ID</t>
  </si>
  <si>
    <t>Pre-populated from previous year, if applicable.</t>
  </si>
  <si>
    <t>Institution Name</t>
  </si>
  <si>
    <t>University of Washington-Seattle Campus</t>
  </si>
  <si>
    <t>Respondent Name:</t>
  </si>
  <si>
    <t>Optional (not uploaded)</t>
  </si>
  <si>
    <t>Phone Number:</t>
  </si>
  <si>
    <t>Email Address:</t>
  </si>
  <si>
    <t>Survey Year:</t>
  </si>
  <si>
    <t>2025-26</t>
  </si>
  <si>
    <t xml:space="preserve">Institutional Control </t>
  </si>
  <si>
    <t>Public</t>
  </si>
  <si>
    <t xml:space="preserve">AAUP Category </t>
  </si>
  <si>
    <t>Doctoral</t>
  </si>
  <si>
    <t xml:space="preserve">AAUP FCS System </t>
  </si>
  <si>
    <t>University of Washington</t>
  </si>
  <si>
    <t>Pre-populated if institution is part of a system for FCS data collection.</t>
  </si>
  <si>
    <t xml:space="preserve">Publication Footnote </t>
  </si>
  <si>
    <t xml:space="preserve">Appendix III Footnote </t>
  </si>
  <si>
    <t xml:space="preserve">Conversion Factor </t>
  </si>
  <si>
    <t xml:space="preserve">Comments </t>
  </si>
  <si>
    <t xml:space="preserve">                                             American Association of University Professors 
                                             Faculty Compensation Survey 2025-26
                                             Form 2: Full-Time Faculty Salaries (Required)</t>
  </si>
  <si>
    <t>Instructions for completing Form 2 and frequently asked questions (FAQ) are available at</t>
  </si>
  <si>
    <t>https://research.aaup.org/instructions#form2</t>
  </si>
  <si>
    <t>https://research.aaup.org/faq#form2</t>
  </si>
  <si>
    <t>Report the number and salaries of full-time faculty members who were on the payroll as of November 1, 2025.</t>
  </si>
  <si>
    <t xml:space="preserve">     • Report projected annual base salary expenditures excluding extra loads, summer teaching, stipends, or other forms of remuneration.
     • For faculty working on a reduced load (e.g., 0.75 FTE), adjust salaries to the equivalent full load (e.g., 1.0 FTE).
     • Exclude medical faculty and military faculty.
     • Exclude extreme outliers.
     • Report ranked faculty, including teaching faculty, at their named academic ranks.
     • Report visiting faculty at the "instructor" rank.</t>
  </si>
  <si>
    <t>Academic Rank</t>
  </si>
  <si>
    <t>MEN</t>
  </si>
  <si>
    <t>WOMEN</t>
  </si>
  <si>
    <t>Number of Faculty</t>
  </si>
  <si>
    <t>Total Contracted
Base Salaries ($)</t>
  </si>
  <si>
    <t>Number
Non-Tenure-Track</t>
  </si>
  <si>
    <t>Number on
Tenure Track</t>
  </si>
  <si>
    <t>Number Tenured</t>
  </si>
  <si>
    <t>Section 1. Faculty on 9- or 10-Month Contracts (Regardless of Number of Salary Installments)</t>
  </si>
  <si>
    <t>1.  Professor</t>
  </si>
  <si>
    <t>2.  Associate</t>
  </si>
  <si>
    <t>3.  Assistant</t>
  </si>
  <si>
    <t>4.  Instructor</t>
  </si>
  <si>
    <t>5.  Lecturer</t>
  </si>
  <si>
    <t>6.  No Rank</t>
  </si>
  <si>
    <t>7.  TOTAL</t>
  </si>
  <si>
    <t>Section 2. Faculty on 11- or 12-Month Contracts (Actual Amounts, Not Converted)</t>
  </si>
  <si>
    <t xml:space="preserve">Section 3. Faculty on 9- or 10-Month Contracts Plus 11- or 12-Month Contracts (11- or 12-Month Salaries Are Converted to 9- or 10-Month Equivalents) </t>
  </si>
  <si>
    <t>Were any extreme outliers excluded? If yes, please explain in the comment field below.</t>
  </si>
  <si>
    <t>Lookup 1</t>
  </si>
  <si>
    <t>Yes</t>
  </si>
  <si>
    <t>No</t>
  </si>
  <si>
    <t xml:space="preserve">                                             American Association of University Professors 
                                             Faculty Compensation Survey 2025-26
                                             Form 3: Full-Time Faculty Benefits</t>
  </si>
  <si>
    <t>Instructions for completing Form 3 and frequently asked questions (FAQ) are available at</t>
  </si>
  <si>
    <t>https://research.aaup.org/instructions#form3</t>
  </si>
  <si>
    <t>https://research.aaup.org/faq#form3</t>
  </si>
  <si>
    <t>Report the projected total annual benefit expenditures, number covered (eligible), and number participating for the full-time faculty reported in Form 2 (all academic ranks combined) for the current academic year.</t>
  </si>
  <si>
    <t xml:space="preserve">     • Exclude employee contributions.
     • Report the number of covered (eligible) and participating faculty members regardless of whether the institution contributes.
     • Include projected total annual premiums for insurance plans combining medical, dental, and other healthcare.
     • Exclude payments for unfunded retirement liability, prepaid retiree health insurance, and social security.
     • Exclude long-term disability, Medicare, life insurance, health savings account contributions, and "other benefits in kind."
     • Report tuition benefits available to faculty dependents, not faculty.</t>
  </si>
  <si>
    <t>Benefit</t>
  </si>
  <si>
    <t>All Ranks Combined</t>
  </si>
  <si>
    <t>Total Annual
Expenditure ($)</t>
  </si>
  <si>
    <t xml:space="preserve"> Number Covered
(Eligible)</t>
  </si>
  <si>
    <t>Number
Participating</t>
  </si>
  <si>
    <t>Retirement</t>
  </si>
  <si>
    <t>Total Health Insurance Premiums</t>
  </si>
  <si>
    <t>TOTAL</t>
  </si>
  <si>
    <t>Section 3. Faculty on 9- or 10-Month Plus 11- or 12-Month Contracts (11- or 12-Month Retirement Converted to 9- or 10-Month Equivalent)</t>
  </si>
  <si>
    <t>Section 4. Dependent Tuition Benefits</t>
  </si>
  <si>
    <t>Tuition waiver at institution</t>
  </si>
  <si>
    <t>Tuition waiver at specified institutions through a consortium or system</t>
  </si>
  <si>
    <t>Competitive scholarship programs, such as Tuition Exchange</t>
  </si>
  <si>
    <t>Tuition benefit depends on years of service or other factors</t>
  </si>
  <si>
    <t>Other dependent tuition benefits</t>
  </si>
  <si>
    <t>Full</t>
  </si>
  <si>
    <t>Partial</t>
  </si>
  <si>
    <t>None</t>
  </si>
  <si>
    <t>Lookup 2</t>
  </si>
  <si>
    <t>Lookup 3</t>
  </si>
  <si>
    <t>Not applicable</t>
  </si>
  <si>
    <t xml:space="preserve">                                             American Association of University Professors 
                                             Faculty Compensation Survey 2025-26
                                             Form 4: Full-Time Continuing Faculty Salaries</t>
  </si>
  <si>
    <t>Instructions for completing Form 4 and frequently asked questions (FAQ) are available at</t>
  </si>
  <si>
    <t>https://research.aaup.org/instructions#form4</t>
  </si>
  <si>
    <t>https://research.aaup.org/faq#form4</t>
  </si>
  <si>
    <t>Report the number and salaries of faculty members employed full-time in the previous year (as of November 1, 2024) who remain employed full-time at the same contract length in in the current year (as of November 1, 2025).</t>
  </si>
  <si>
    <t xml:space="preserve">     • Exclude amounts for new hires and departed faculty.
     • Current and previous salaries for each continuing faculty member should be reported on the same row based
          on the previous year's (2024-25) academic rank, even if the faculty member was promoted in the current
          year (2025-26).
     • Inclusion and exclusion criteria for Form 2 also apply to Form 4.</t>
  </si>
  <si>
    <t>Previous Year
(2024-25)
Academic Rank</t>
  </si>
  <si>
    <t>Number of
Continuing Faculty</t>
  </si>
  <si>
    <t>Total Contracted Base Salaries ($)</t>
  </si>
  <si>
    <t>Percentage
Increase</t>
  </si>
  <si>
    <t>Current Year (2025-26)</t>
  </si>
  <si>
    <t>Previous Year (2024-25)</t>
  </si>
  <si>
    <t xml:space="preserve">Section 3. Faculty on 9- or 10-Month Contracts Plus 11- or 12-Month Contracts (11- or 12-Month Salaries Converted to 9- or 10-Month Equivalents) </t>
  </si>
  <si>
    <t>Comments</t>
  </si>
  <si>
    <t xml:space="preserve">                                             American Association of University Professors 
                                             Faculty Compensation Survey 2025-26
                                             Form 5: Administrative Compensation</t>
  </si>
  <si>
    <t>Instructions for completing Form 5 and frequently asked questions (FAQ) are available at</t>
  </si>
  <si>
    <t>https://research.aaup.org/instructions#form5</t>
  </si>
  <si>
    <t>https://research.aaup.org/faq#form5</t>
  </si>
  <si>
    <t>Report annual base salaries and supplements for administrators who were on the payroll as of November 1, 2025.</t>
  </si>
  <si>
    <r>
      <t xml:space="preserve">     • For each administrative position, report amounts for one individual only.
     • "Supplement" is the cash value of any supplemental compensation provided by the institution or a private foundation.
     • Convert partial-year figures to an annual basis.
     • Provide a comment if an administrator is employed at multiple institutions or campuses.
</t>
    </r>
    <r>
      <rPr>
        <b/>
        <sz val="10"/>
        <color rgb="FFFF0000"/>
        <rFont val="Arial"/>
      </rPr>
      <t>CONFIDENTIALITY NOTICE:</t>
    </r>
    <r>
      <rPr>
        <sz val="10"/>
        <color rgb="FFFF0000"/>
        <rFont val="Arial"/>
      </rPr>
      <t xml:space="preserve"> The figures supplied in this section will be used for aggregate calculations only; they will not be published or disclosed for individual institutions.</t>
    </r>
  </si>
  <si>
    <t>Position</t>
  </si>
  <si>
    <t>Contracted Base Salary ($)</t>
  </si>
  <si>
    <t>Supplement ($)</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</si>
  <si>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</si>
  <si>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</si>
  <si>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</si>
  <si>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</si>
  <si>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</si>
  <si>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</si>
  <si>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</si>
  <si>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</si>
  <si>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 xml:space="preserve">                                             American Association of University Professors 
                                             Faculty Compensation Survey 2025-26
                                             Form 6: Part-Time Faculty Pay, Previous Year (2024-25)</t>
  </si>
  <si>
    <t>Instructions for completing Form 6 and frequently asked questions (FAQ) are available at</t>
  </si>
  <si>
    <t>https://research.aaup.org/instructions#form6</t>
  </si>
  <si>
    <t>https://research.aaup.org/faq#form6</t>
  </si>
  <si>
    <t>Report the number, base pay, and benefits of part-time faculty members who were paid per course section in the previous academic year.</t>
  </si>
  <si>
    <t xml:space="preserve">     • Include only faculty members paid per course section to teach undergraduate course sections.
     • Exclude salaried faculty, even if they are employed part time.
     • Report data from the previous academic year.
     • Include online course sections.
     • Exclude distance learning classes, noncredit classes, individual instruction, and subsections of courses such as laboratories, recitations, and discussions.
     • Convert pay per course section to 3-credit-hour equivalent pay, if applicable.
     • Convert pay for classes with low enrollment to equivalent pay for full enrollment.</t>
  </si>
  <si>
    <t>Number
of Faculty</t>
  </si>
  <si>
    <t>Base Pay per 3-Credit Hour Course Section</t>
  </si>
  <si>
    <t>Benefits</t>
  </si>
  <si>
    <t>Minimum Base Pay per Course Section ($)</t>
  </si>
  <si>
    <t>Maximum Base Pay per Course Section ($)</t>
  </si>
  <si>
    <t>Mean Base Pay per Course Section ($)</t>
  </si>
  <si>
    <t>Do Part-Time Per Section Faculty have Retirement Benefits?</t>
  </si>
  <si>
    <t>Do Part-Time Per Section Faculty have Medical Benefits?</t>
  </si>
  <si>
    <t>Part-Time Faculty Paid per Course Section</t>
  </si>
  <si>
    <t>Yes, all</t>
  </si>
  <si>
    <t>Some</t>
  </si>
  <si>
    <t>Semester</t>
  </si>
  <si>
    <t>Quarter</t>
  </si>
  <si>
    <t>Trimester</t>
  </si>
  <si>
    <t>Four-one-four plan</t>
  </si>
  <si>
    <t>Other academic year</t>
  </si>
  <si>
    <t>Differs by program</t>
  </si>
  <si>
    <t>Continuous</t>
  </si>
  <si>
    <t xml:space="preserve">                                             American Association of University Professors 
                                             Faculty Compensation Survey 2025-26
                                             Form 3: Estimator for Retirement Benefits Expenditure</t>
  </si>
  <si>
    <t>If you do not have projected total annual retirement benefit expenditures for Form 3, you may use an institutional contribution rate (%) here to calculate an estimate. Enter that estimate on Form 3 (it will not fill in automatically).</t>
  </si>
  <si>
    <t xml:space="preserve">     • Report the number of eligible faculty members regardless of whether the institution contributes.
     • Exclude payments for unfunded retirement liability, prepaid retiree health insurance, and social security.</t>
  </si>
  <si>
    <t>Institutional Contribution Rate (%)</t>
  </si>
  <si>
    <t>Number of Faculty
(From Form 2)</t>
  </si>
  <si>
    <t>Estimated Expenditure
(Enter on Form 3)</t>
  </si>
  <si>
    <t xml:space="preserve">                                             American Association of University Professors 
                                             Faculty Compensation Survey 2025-26
                                             Data Validity Checks (See Instructions)</t>
  </si>
  <si>
    <t>Form 2 Salary and Tenure Status</t>
  </si>
  <si>
    <t>Form 3</t>
  </si>
  <si>
    <t>Form 4
Continuing Faculty</t>
  </si>
  <si>
    <t>Total Faculty</t>
  </si>
  <si>
    <t>Tenure Status</t>
  </si>
  <si>
    <t>Average
Men</t>
  </si>
  <si>
    <t>Average Women</t>
  </si>
  <si>
    <t>Outlays</t>
  </si>
  <si>
    <t>Benefits No.</t>
  </si>
  <si>
    <t>Avg. Sal. Curr. Yr.</t>
  </si>
  <si>
    <t>Avg. Sal. Prev. Yr.</t>
  </si>
  <si>
    <t>Percent Increase</t>
  </si>
  <si>
    <t>In order to use this data file, please enable macros. In the “Security Warning” line above, click the Options button, choose “Enable this content” and then click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</si>
</sst>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32" x14ac:knownFonts="1">
    <font>
      <sz val="11"/>
      <color rgb="FF000000"/>
      <name val="Calibri"/>
    </font>
    <font>
      <sz val="10"/>
      <color rgb="FF000000"/>
      <name val="Arial"/>
    </font>
    <font>
      <sz val="11"/>
      <color rgb="FFFFFFFF"/>
      <name val="Calibri"/>
    </font>
    <font>
      <sz val="12"/>
      <color rgb="FF000000"/>
      <name val="Calibri"/>
    </font>
    <font>
      <sz val="14"/>
      <color rgb="FF000000"/>
      <name val="Calibri"/>
    </font>
    <font>
      <sz val="12"/>
      <color rgb="FF000000"/>
      <name val="Arial"/>
    </font>
    <font>
      <sz val="11"/>
      <color rgb="FF000000"/>
      <name val="Arial"/>
    </font>
    <font>
      <b/>
      <sz val="10"/>
      <color rgb="FF000000"/>
      <name val="Arial"/>
    </font>
    <font>
      <sz val="10"/>
      <color rgb="FFC50A45"/>
      <name val="Arial"/>
    </font>
    <font>
      <b/>
      <sz val="10"/>
      <color rgb="FFC50A45"/>
      <name val="Arial"/>
    </font>
    <font>
      <sz val="10"/>
      <color rgb="FFFF0000"/>
      <name val="Arial"/>
    </font>
    <font>
      <sz val="10"/>
      <color rgb="FFC00000"/>
      <name val="Arial"/>
    </font>
    <font>
      <b/>
      <sz val="10"/>
      <color rgb="FFB80000"/>
      <name val="Arial"/>
    </font>
    <font>
      <b/>
      <sz val="10"/>
      <color rgb="FF000000"/>
      <name val="Times New Roman"/>
    </font>
    <font>
      <sz val="10"/>
      <color rgb="FF000000"/>
      <name val="Calibri"/>
    </font>
    <font>
      <b/>
      <sz val="14"/>
      <color rgb="FF000000"/>
      <name val="Arial"/>
    </font>
    <font>
      <i/>
      <sz val="10"/>
      <color rgb="FF000000"/>
      <name val="Arial"/>
    </font>
    <font>
      <b/>
      <sz val="10"/>
      <color rgb="FFFF0000"/>
      <name val="Arial"/>
    </font>
    <font>
      <b/>
      <sz val="11"/>
      <color rgb="FF000000"/>
      <name val="Arial"/>
    </font>
    <font>
      <sz val="10"/>
      <color rgb="FF000000"/>
      <name val="Times New Roman"/>
    </font>
    <font>
      <u/>
      <sz val="14"/>
      <color rgb="FF0000FF"/>
      <name val="Arial"/>
    </font>
    <font>
      <sz val="10"/>
      <color rgb="FF333333"/>
      <name val="Arial"/>
    </font>
    <font>
      <u/>
      <sz val="10"/>
      <color rgb="FF0000FF"/>
      <name val="Arial"/>
    </font>
    <font>
      <b/>
      <sz val="10"/>
      <color rgb="FFC00000"/>
      <name val="Arial"/>
    </font>
    <font>
      <b/>
      <sz val="12"/>
      <color rgb="FF000000"/>
      <name val="Arial"/>
    </font>
    <font>
      <sz val="10"/>
      <color rgb="FFFFFFFF"/>
      <name val="Arial"/>
    </font>
    <font>
      <b/>
      <sz val="14"/>
      <color rgb="FFFFFFFF"/>
      <name val="Arial"/>
    </font>
    <font>
      <b/>
      <sz val="11"/>
      <color rgb="FF000000"/>
      <name val="Calibri"/>
    </font>
    <font>
      <b/>
      <sz val="12"/>
      <color rgb="FF000000"/>
      <name val="Calibri"/>
    </font>
    <font>
      <sz val="14"/>
      <color rgb="FF000000"/>
      <name val="Arial Rounded MT Bold"/>
    </font>
    <font>
      <b/>
      <sz val="10"/>
      <color rgb="FF333333"/>
      <name val="Arial"/>
    </font>
    <font>
      <b/>
      <i/>
      <sz val="10"/>
      <color rgb="FFC00000"/>
      <name val="Arial"/>
    </font>
  </fonts>
  <fills count="11">
    <fill>
      <patternFill patternType="none"/>
    </fill>
    <fill>
      <patternFill patternType="gray125"/>
    </fill>
    <fill>
      <patternFill patternType="none"/>
    </fill>
    <fill>
      <patternFill patternType="solid">
        <fgColor rgb="FFFFFFFF"/>
        <bgColor rgb="FFF2F2F2"/>
      </patternFill>
    </fill>
    <fill>
      <patternFill patternType="solid">
        <fgColor rgb="FFD2D2D2"/>
        <bgColor rgb="FFFFFFFF"/>
      </patternFill>
    </fill>
    <fill>
      <patternFill patternType="solid">
        <fgColor rgb="FFD2D2D2"/>
        <bgColor rgb="FFF2F2F2"/>
      </patternFill>
    </fill>
    <fill>
      <patternFill patternType="solid">
        <fgColor rgb="FFFFFFFF"/>
        <bgColor rgb="FFFFFFFF"/>
      </patternFill>
    </fill>
    <fill>
      <patternFill patternType="solid">
        <fgColor rgb="FF406491"/>
        <bgColor rgb="FF232B77"/>
      </patternFill>
    </fill>
    <fill>
      <patternFill patternType="solid">
        <fgColor rgb="FFC60B46"/>
        <bgColor rgb="FFC00000"/>
      </patternFill>
    </fill>
    <fill>
      <patternFill patternType="solid">
        <fgColor rgb="FFF2F2F2"/>
        <bgColor rgb="FFFFFFFF"/>
      </patternFill>
    </fill>
    <fill>
      <patternFill patternType="solid">
        <fgColor rgb="FFFF6600"/>
        <bgColor rgb="FFFF9900"/>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medium">
        <color rgb="FF000000"/>
      </right>
      <top style="medium">
        <color rgb="FF000000"/>
      </top>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style="thin">
        <color rgb="FF000000"/>
      </top>
      <bottom style="medium">
        <color rgb="FF000000"/>
      </bottom>
      <diagonal/>
    </border>
  </borders>
  <cellStyleXfs count="1">
    <xf numFmtId="0" fontId="0" fillId="0" borderId="0"/>
  </cellStyleXfs>
  <cellXfs count="303">
    <xf numFmtId="0" fontId="0" fillId="2" borderId="0" xfId="0" applyFill="1"/>
    <xf numFmtId="0" fontId="1" fillId="2" borderId="0" xfId="0" applyFont="1" applyFill="1"/>
    <xf numFmtId="3" fontId="1" fillId="3" borderId="1" xfId="0" applyNumberFormat="1" applyFont="1" applyFill="1" applyBorder="1" applyProtection="1">
      <protection locked="0"/>
    </xf>
    <xf numFmtId="3" fontId="1" fillId="3" borderId="2" xfId="0" applyNumberFormat="1" applyFont="1" applyFill="1" applyBorder="1" applyProtection="1">
      <protection locked="0"/>
    </xf>
    <xf numFmtId="3" fontId="1" fillId="3" borderId="3" xfId="0" applyNumberFormat="1" applyFont="1" applyFill="1" applyBorder="1" applyProtection="1">
      <protection locked="0"/>
    </xf>
    <xf numFmtId="3" fontId="1" fillId="3" borderId="4" xfId="0" applyNumberFormat="1" applyFont="1" applyFill="1" applyBorder="1" applyProtection="1">
      <protection locked="0"/>
    </xf>
    <xf numFmtId="3" fontId="1" fillId="3" borderId="5" xfId="0" applyNumberFormat="1" applyFont="1" applyFill="1" applyBorder="1" applyProtection="1">
      <protection locked="0"/>
    </xf>
    <xf numFmtId="3" fontId="1" fillId="3" borderId="0" xfId="0" applyNumberFormat="1" applyFont="1" applyFill="1" applyProtection="1">
      <protection locked="0"/>
    </xf>
    <xf numFmtId="3" fontId="1" fillId="3" borderId="6" xfId="0" applyNumberFormat="1" applyFont="1" applyFill="1" applyBorder="1" applyProtection="1">
      <protection locked="0"/>
    </xf>
    <xf numFmtId="3" fontId="1" fillId="3" borderId="7" xfId="0" applyNumberFormat="1" applyFont="1" applyFill="1" applyBorder="1" applyAlignment="1" applyProtection="1">
      <alignment horizontal="center"/>
      <protection locked="0"/>
    </xf>
    <xf numFmtId="0" fontId="2" fillId="2" borderId="0" xfId="0" applyFont="1" applyFill="1"/>
    <xf numFmtId="0" fontId="2" fillId="2" borderId="8" xfId="0" applyFont="1" applyFill="1" applyBorder="1"/>
    <xf numFmtId="0" fontId="2" fillId="2" borderId="9" xfId="0" applyFont="1" applyFill="1" applyBorder="1"/>
    <xf numFmtId="3" fontId="1" fillId="3" borderId="10" xfId="0" applyNumberFormat="1" applyFont="1" applyFill="1" applyBorder="1" applyProtection="1">
      <protection locked="0"/>
    </xf>
    <xf numFmtId="3" fontId="1" fillId="3" borderId="11" xfId="0" applyNumberFormat="1" applyFont="1" applyFill="1" applyBorder="1" applyProtection="1">
      <protection locked="0"/>
    </xf>
    <xf numFmtId="0" fontId="3" fillId="2" borderId="0" xfId="0" applyFont="1" applyFill="1"/>
    <xf numFmtId="0" fontId="4" fillId="2" borderId="0" xfId="0" applyFont="1" applyFill="1" applyAlignment="1">
      <alignment vertical="center"/>
    </xf>
    <xf numFmtId="0" fontId="5" fillId="2" borderId="0" xfId="0" applyFont="1" applyFill="1"/>
    <xf numFmtId="0" fontId="6" fillId="2" borderId="0" xfId="0" applyFont="1" applyFill="1"/>
    <xf numFmtId="0" fontId="1" fillId="2" borderId="0" xfId="0" applyFont="1" applyFill="1" applyAlignment="1">
      <alignment vertical="top"/>
    </xf>
    <xf numFmtId="49" fontId="7" fillId="4" borderId="12" xfId="0" applyNumberFormat="1" applyFont="1" applyFill="1" applyBorder="1" applyAlignment="1">
      <alignment horizontal="center" wrapText="1"/>
    </xf>
    <xf numFmtId="49" fontId="7" fillId="4" borderId="13" xfId="0" applyNumberFormat="1" applyFont="1" applyFill="1" applyBorder="1" applyAlignment="1">
      <alignment horizontal="center" wrapText="1"/>
    </xf>
    <xf numFmtId="49" fontId="7" fillId="4" borderId="14" xfId="0" applyNumberFormat="1" applyFont="1" applyFill="1" applyBorder="1" applyAlignment="1">
      <alignment horizontal="center" wrapText="1"/>
    </xf>
    <xf numFmtId="49" fontId="7" fillId="4" borderId="15" xfId="0" applyNumberFormat="1" applyFont="1" applyFill="1" applyBorder="1" applyAlignment="1">
      <alignment horizontal="center" wrapText="1"/>
    </xf>
    <xf numFmtId="0" fontId="1" fillId="4" borderId="5" xfId="0" applyFont="1" applyFill="1" applyBorder="1"/>
    <xf numFmtId="0" fontId="1" fillId="4" borderId="3" xfId="0" applyFont="1" applyFill="1" applyBorder="1"/>
    <xf numFmtId="0" fontId="1" fillId="4" borderId="16" xfId="0" applyFont="1" applyFill="1" applyBorder="1"/>
    <xf numFmtId="3" fontId="8" fillId="5" borderId="17" xfId="0" applyNumberFormat="1" applyFont="1" applyFill="1" applyBorder="1"/>
    <xf numFmtId="3" fontId="8" fillId="5" borderId="18" xfId="0" applyNumberFormat="1" applyFont="1" applyFill="1" applyBorder="1"/>
    <xf numFmtId="3" fontId="8" fillId="5" borderId="16" xfId="0" applyNumberFormat="1" applyFont="1" applyFill="1" applyBorder="1"/>
    <xf numFmtId="3" fontId="9" fillId="5" borderId="17" xfId="0" applyNumberFormat="1" applyFont="1" applyFill="1" applyBorder="1"/>
    <xf numFmtId="3" fontId="9" fillId="5" borderId="18" xfId="0" applyNumberFormat="1" applyFont="1" applyFill="1" applyBorder="1"/>
    <xf numFmtId="3" fontId="9" fillId="5" borderId="16" xfId="0" applyNumberFormat="1" applyFont="1" applyFill="1" applyBorder="1"/>
    <xf numFmtId="3" fontId="9" fillId="5" borderId="19" xfId="0" applyNumberFormat="1" applyFont="1" applyFill="1" applyBorder="1"/>
    <xf numFmtId="3" fontId="9" fillId="5" borderId="4" xfId="0" applyNumberFormat="1" applyFont="1" applyFill="1" applyBorder="1"/>
    <xf numFmtId="3" fontId="9" fillId="5" borderId="0" xfId="0" applyNumberFormat="1" applyFont="1" applyFill="1"/>
    <xf numFmtId="3" fontId="1" fillId="2" borderId="20" xfId="0" applyNumberFormat="1" applyFont="1" applyFill="1" applyBorder="1" applyProtection="1">
      <protection locked="0"/>
    </xf>
    <xf numFmtId="0" fontId="6" fillId="2" borderId="0" xfId="0" applyFont="1" applyFill="1" applyAlignment="1">
      <alignment horizontal="left" vertical="top" wrapText="1"/>
    </xf>
    <xf numFmtId="0" fontId="10" fillId="2" borderId="0" xfId="0" applyFont="1" applyFill="1" applyAlignment="1">
      <alignment vertical="top"/>
    </xf>
    <xf numFmtId="0" fontId="1" fillId="2" borderId="21" xfId="0" applyFont="1" applyFill="1" applyBorder="1" applyProtection="1">
      <protection locked="0"/>
    </xf>
    <xf numFmtId="0" fontId="1" fillId="4" borderId="22" xfId="0" applyFont="1" applyFill="1" applyBorder="1" applyAlignment="1">
      <alignment horizontal="right" vertical="top"/>
    </xf>
    <xf numFmtId="0" fontId="7" fillId="4" borderId="23" xfId="0" applyFont="1" applyFill="1" applyBorder="1" applyAlignment="1">
      <alignment horizontal="center" wrapText="1"/>
    </xf>
    <xf numFmtId="0" fontId="7" fillId="4" borderId="24" xfId="0" applyFont="1" applyFill="1" applyBorder="1" applyAlignment="1">
      <alignment horizontal="center" wrapText="1"/>
    </xf>
    <xf numFmtId="0" fontId="1" fillId="2" borderId="25" xfId="0" applyFont="1" applyFill="1" applyBorder="1" applyProtection="1">
      <protection locked="0"/>
    </xf>
    <xf numFmtId="3" fontId="11" fillId="4" borderId="21" xfId="0" applyNumberFormat="1" applyFont="1" applyFill="1" applyBorder="1"/>
    <xf numFmtId="3" fontId="11" fillId="4" borderId="25" xfId="0" applyNumberFormat="1" applyFont="1" applyFill="1" applyBorder="1"/>
    <xf numFmtId="3" fontId="11" fillId="4" borderId="26" xfId="0" applyNumberFormat="1" applyFont="1" applyFill="1" applyBorder="1"/>
    <xf numFmtId="0" fontId="6" fillId="2" borderId="0" xfId="0" applyFont="1" applyFill="1" applyAlignment="1">
      <alignment horizontal="left" wrapText="1"/>
    </xf>
    <xf numFmtId="0" fontId="1" fillId="2" borderId="27" xfId="0" applyFont="1" applyFill="1" applyBorder="1" applyProtection="1">
      <protection locked="0"/>
    </xf>
    <xf numFmtId="0" fontId="1" fillId="2" borderId="28" xfId="0" applyFont="1" applyFill="1" applyBorder="1" applyProtection="1">
      <protection locked="0"/>
    </xf>
    <xf numFmtId="3" fontId="11" fillId="4" borderId="29" xfId="0" applyNumberFormat="1" applyFont="1" applyFill="1" applyBorder="1"/>
    <xf numFmtId="0" fontId="1" fillId="4" borderId="30" xfId="0" applyFont="1" applyFill="1" applyBorder="1"/>
    <xf numFmtId="0" fontId="1" fillId="4" borderId="31" xfId="0" applyFont="1" applyFill="1" applyBorder="1" applyAlignment="1">
      <alignment wrapText="1"/>
    </xf>
    <xf numFmtId="0" fontId="1" fillId="4" borderId="32" xfId="0" applyFont="1" applyFill="1" applyBorder="1" applyAlignment="1">
      <alignment wrapText="1"/>
    </xf>
    <xf numFmtId="0" fontId="1" fillId="2" borderId="33" xfId="0" applyFont="1" applyFill="1" applyBorder="1" applyProtection="1">
      <protection locked="0"/>
    </xf>
    <xf numFmtId="3" fontId="11" fillId="4" borderId="34" xfId="0" applyNumberFormat="1" applyFont="1" applyFill="1" applyBorder="1"/>
    <xf numFmtId="3" fontId="11" fillId="4" borderId="27" xfId="0" applyNumberFormat="1" applyFont="1" applyFill="1" applyBorder="1"/>
    <xf numFmtId="3" fontId="11" fillId="4" borderId="33" xfId="0" applyNumberFormat="1" applyFont="1" applyFill="1" applyBorder="1"/>
    <xf numFmtId="3" fontId="1" fillId="3" borderId="35" xfId="0" applyNumberFormat="1" applyFont="1" applyFill="1" applyBorder="1" applyAlignment="1" applyProtection="1">
      <alignment horizontal="center"/>
      <protection locked="0"/>
    </xf>
    <xf numFmtId="3" fontId="1" fillId="3" borderId="36" xfId="0" applyNumberFormat="1" applyFont="1" applyFill="1" applyBorder="1" applyProtection="1">
      <protection locked="0"/>
    </xf>
    <xf numFmtId="3" fontId="1" fillId="3" borderId="37" xfId="0" applyNumberFormat="1" applyFont="1" applyFill="1" applyBorder="1" applyProtection="1">
      <protection locked="0"/>
    </xf>
    <xf numFmtId="49" fontId="7" fillId="4" borderId="18" xfId="0" applyNumberFormat="1" applyFont="1" applyFill="1" applyBorder="1" applyAlignment="1">
      <alignment horizontal="center"/>
    </xf>
    <xf numFmtId="49" fontId="7" fillId="4" borderId="38" xfId="0" applyNumberFormat="1" applyFont="1" applyFill="1" applyBorder="1" applyAlignment="1">
      <alignment horizontal="center"/>
    </xf>
    <xf numFmtId="10" fontId="12" fillId="4" borderId="21" xfId="0" applyNumberFormat="1" applyFont="1" applyFill="1" applyBorder="1" applyAlignment="1">
      <alignment horizontal="center"/>
    </xf>
    <xf numFmtId="10" fontId="12" fillId="4" borderId="25" xfId="0" applyNumberFormat="1" applyFont="1" applyFill="1" applyBorder="1" applyAlignment="1">
      <alignment horizontal="center"/>
    </xf>
    <xf numFmtId="10" fontId="12" fillId="4" borderId="26" xfId="0" applyNumberFormat="1" applyFont="1" applyFill="1" applyBorder="1" applyAlignment="1">
      <alignment horizontal="center"/>
    </xf>
    <xf numFmtId="0" fontId="1" fillId="4" borderId="39" xfId="0" applyFont="1" applyFill="1" applyBorder="1"/>
    <xf numFmtId="3" fontId="12" fillId="5" borderId="17" xfId="0" applyNumberFormat="1" applyFont="1" applyFill="1" applyBorder="1" applyAlignment="1">
      <alignment horizontal="center"/>
    </xf>
    <xf numFmtId="3" fontId="12" fillId="5" borderId="18" xfId="0" applyNumberFormat="1" applyFont="1" applyFill="1" applyBorder="1"/>
    <xf numFmtId="3" fontId="12" fillId="5" borderId="38" xfId="0" applyNumberFormat="1" applyFont="1" applyFill="1" applyBorder="1"/>
    <xf numFmtId="0" fontId="1" fillId="4" borderId="40" xfId="0" applyFont="1" applyFill="1" applyBorder="1"/>
    <xf numFmtId="0" fontId="1" fillId="4" borderId="41" xfId="0" applyFont="1" applyFill="1" applyBorder="1"/>
    <xf numFmtId="0" fontId="1" fillId="4" borderId="0" xfId="0" applyFont="1" applyFill="1"/>
    <xf numFmtId="0" fontId="1" fillId="4" borderId="4" xfId="0" applyFont="1" applyFill="1" applyBorder="1"/>
    <xf numFmtId="0" fontId="1" fillId="4" borderId="17" xfId="0" applyFont="1" applyFill="1" applyBorder="1"/>
    <xf numFmtId="3" fontId="12" fillId="5" borderId="2" xfId="0" applyNumberFormat="1" applyFont="1" applyFill="1" applyBorder="1"/>
    <xf numFmtId="3" fontId="12" fillId="5" borderId="4" xfId="0" applyNumberFormat="1" applyFont="1" applyFill="1" applyBorder="1" applyAlignment="1">
      <alignment horizontal="center"/>
    </xf>
    <xf numFmtId="3" fontId="12" fillId="5" borderId="1" xfId="0" applyNumberFormat="1" applyFont="1" applyFill="1" applyBorder="1"/>
    <xf numFmtId="0" fontId="1" fillId="4" borderId="42" xfId="0" applyFont="1" applyFill="1" applyBorder="1" applyAlignment="1">
      <alignment horizontal="right" vertical="top"/>
    </xf>
    <xf numFmtId="0" fontId="1" fillId="3" borderId="25" xfId="0" applyFont="1" applyFill="1" applyBorder="1" applyProtection="1">
      <protection locked="0"/>
    </xf>
    <xf numFmtId="0" fontId="1" fillId="3" borderId="26" xfId="0" applyFont="1" applyFill="1" applyBorder="1" applyProtection="1">
      <protection locked="0"/>
    </xf>
    <xf numFmtId="0" fontId="1" fillId="3" borderId="43" xfId="0" applyFont="1" applyFill="1" applyBorder="1" applyProtection="1">
      <protection locked="0"/>
    </xf>
    <xf numFmtId="0" fontId="1" fillId="3" borderId="44" xfId="0" applyFont="1" applyFill="1" applyBorder="1" applyProtection="1">
      <protection locked="0"/>
    </xf>
    <xf numFmtId="0" fontId="1" fillId="3" borderId="33" xfId="0" applyFont="1" applyFill="1" applyBorder="1" applyProtection="1">
      <protection locked="0"/>
    </xf>
    <xf numFmtId="0" fontId="1" fillId="3" borderId="29" xfId="0" applyFont="1" applyFill="1" applyBorder="1" applyProtection="1">
      <protection locked="0"/>
    </xf>
    <xf numFmtId="0" fontId="7" fillId="4" borderId="42" xfId="0" applyFont="1" applyFill="1" applyBorder="1" applyAlignment="1">
      <alignment horizontal="center"/>
    </xf>
    <xf numFmtId="0" fontId="7" fillId="4" borderId="12" xfId="0" applyFont="1" applyFill="1" applyBorder="1" applyAlignment="1">
      <alignment horizontal="center"/>
    </xf>
    <xf numFmtId="0" fontId="7" fillId="4" borderId="14" xfId="0" applyFont="1" applyFill="1" applyBorder="1" applyAlignment="1">
      <alignment horizontal="center"/>
    </xf>
    <xf numFmtId="0" fontId="1" fillId="4" borderId="31" xfId="0" applyFont="1" applyFill="1" applyBorder="1"/>
    <xf numFmtId="0" fontId="1" fillId="4" borderId="32" xfId="0" applyFont="1" applyFill="1" applyBorder="1"/>
    <xf numFmtId="0" fontId="1" fillId="4" borderId="40" xfId="0" applyFont="1" applyFill="1" applyBorder="1" applyAlignment="1">
      <alignment horizontal="right" vertical="top"/>
    </xf>
    <xf numFmtId="0" fontId="1" fillId="4" borderId="45" xfId="0" applyFont="1" applyFill="1" applyBorder="1" applyAlignment="1">
      <alignment horizontal="right" vertical="top"/>
    </xf>
    <xf numFmtId="49" fontId="13" fillId="2" borderId="0" xfId="0" applyNumberFormat="1" applyFont="1" applyFill="1" applyAlignment="1">
      <alignment horizontal="center" wrapText="1"/>
    </xf>
    <xf numFmtId="0" fontId="14" fillId="2" borderId="0" xfId="0" applyFont="1" applyFill="1"/>
    <xf numFmtId="3" fontId="1" fillId="6" borderId="18" xfId="0" applyNumberFormat="1" applyFont="1" applyFill="1" applyBorder="1" applyProtection="1">
      <protection locked="0"/>
    </xf>
    <xf numFmtId="3" fontId="1" fillId="6" borderId="24" xfId="0" applyNumberFormat="1" applyFont="1" applyFill="1" applyBorder="1" applyProtection="1">
      <protection locked="0"/>
    </xf>
    <xf numFmtId="3" fontId="1" fillId="6" borderId="23" xfId="0" applyNumberFormat="1" applyFont="1" applyFill="1" applyBorder="1" applyProtection="1">
      <protection locked="0"/>
    </xf>
    <xf numFmtId="0" fontId="1" fillId="4" borderId="22" xfId="0" applyFont="1" applyFill="1" applyBorder="1"/>
    <xf numFmtId="0" fontId="1" fillId="6" borderId="20" xfId="0" applyFont="1" applyFill="1" applyBorder="1" applyProtection="1">
      <protection locked="0"/>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17" fillId="2" borderId="0" xfId="0" applyFont="1" applyFill="1" applyAlignment="1">
      <alignment vertical="top"/>
    </xf>
    <xf numFmtId="0" fontId="7" fillId="2" borderId="0" xfId="0" applyFont="1" applyFill="1" applyAlignment="1">
      <alignment vertical="top"/>
    </xf>
    <xf numFmtId="0" fontId="18" fillId="2" borderId="0" xfId="0" applyFont="1" applyFill="1" applyAlignment="1">
      <alignment horizontal="center"/>
    </xf>
    <xf numFmtId="0" fontId="19" fillId="4" borderId="45" xfId="0" applyFont="1" applyFill="1" applyBorder="1" applyAlignment="1">
      <alignment vertical="top"/>
    </xf>
    <xf numFmtId="3" fontId="1" fillId="4" borderId="45" xfId="0" applyNumberFormat="1" applyFont="1" applyFill="1" applyBorder="1" applyAlignment="1" applyProtection="1">
      <alignment vertical="top"/>
      <protection locked="0"/>
    </xf>
    <xf numFmtId="0" fontId="1" fillId="4" borderId="45" xfId="0" applyFont="1" applyFill="1" applyBorder="1" applyAlignment="1">
      <alignment horizontal="left" vertical="top" wrapText="1"/>
    </xf>
    <xf numFmtId="1" fontId="1" fillId="2" borderId="46" xfId="0" applyNumberFormat="1" applyFont="1" applyFill="1" applyBorder="1" applyAlignment="1" applyProtection="1">
      <alignment horizontal="left" vertical="top"/>
      <protection locked="0"/>
    </xf>
    <xf numFmtId="1" fontId="1" fillId="4" borderId="32" xfId="0" applyNumberFormat="1" applyFont="1" applyFill="1" applyBorder="1" applyAlignment="1">
      <alignment horizontal="left" vertical="top"/>
    </xf>
    <xf numFmtId="0" fontId="7" fillId="4" borderId="0" xfId="0" applyFont="1" applyFill="1" applyAlignment="1">
      <alignment horizontal="right" vertical="top"/>
    </xf>
    <xf numFmtId="3" fontId="1" fillId="4" borderId="20" xfId="0" applyNumberFormat="1" applyFont="1" applyFill="1" applyBorder="1" applyAlignment="1">
      <alignment vertical="top"/>
    </xf>
    <xf numFmtId="3" fontId="1" fillId="4" borderId="0" xfId="0" applyNumberFormat="1" applyFont="1" applyFill="1" applyAlignment="1">
      <alignment vertical="top"/>
    </xf>
    <xf numFmtId="0" fontId="1" fillId="2" borderId="20" xfId="0" applyFont="1" applyFill="1" applyBorder="1" applyAlignment="1" applyProtection="1">
      <alignment vertical="top"/>
      <protection locked="0"/>
    </xf>
    <xf numFmtId="3" fontId="1" fillId="4" borderId="0" xfId="0" applyNumberFormat="1" applyFont="1" applyFill="1" applyAlignment="1" applyProtection="1">
      <alignment vertical="top"/>
      <protection locked="0"/>
    </xf>
    <xf numFmtId="0" fontId="7" fillId="4" borderId="0" xfId="0" applyFont="1" applyFill="1" applyAlignment="1">
      <alignment horizontal="left" vertical="top" wrapText="1"/>
    </xf>
    <xf numFmtId="0" fontId="0" fillId="4" borderId="5" xfId="0" applyFill="1" applyBorder="1"/>
    <xf numFmtId="0" fontId="1" fillId="4" borderId="47" xfId="0" applyFont="1" applyFill="1" applyBorder="1" applyAlignment="1">
      <alignment vertical="top"/>
    </xf>
    <xf numFmtId="0" fontId="18" fillId="4" borderId="5" xfId="0" applyFont="1" applyFill="1" applyBorder="1" applyAlignment="1">
      <alignment horizontal="center"/>
    </xf>
    <xf numFmtId="0" fontId="0" fillId="4" borderId="16" xfId="0" applyFill="1" applyBorder="1"/>
    <xf numFmtId="0" fontId="7" fillId="4" borderId="40" xfId="0" applyFont="1" applyFill="1" applyBorder="1" applyAlignment="1">
      <alignment horizontal="center" vertical="top"/>
    </xf>
    <xf numFmtId="1" fontId="1" fillId="4" borderId="0" xfId="0" applyNumberFormat="1" applyFont="1" applyFill="1" applyAlignment="1">
      <alignment horizontal="left" vertical="top"/>
    </xf>
    <xf numFmtId="3" fontId="9" fillId="5" borderId="1" xfId="0" applyNumberFormat="1" applyFont="1" applyFill="1" applyBorder="1"/>
    <xf numFmtId="3" fontId="9" fillId="5" borderId="35" xfId="0" applyNumberFormat="1" applyFont="1" applyFill="1" applyBorder="1"/>
    <xf numFmtId="3" fontId="9" fillId="5" borderId="36" xfId="0" applyNumberFormat="1" applyFont="1" applyFill="1" applyBorder="1"/>
    <xf numFmtId="3" fontId="9" fillId="5" borderId="21" xfId="0" applyNumberFormat="1" applyFont="1" applyFill="1" applyBorder="1"/>
    <xf numFmtId="3" fontId="9" fillId="5" borderId="7" xfId="0" applyNumberFormat="1" applyFont="1" applyFill="1" applyBorder="1"/>
    <xf numFmtId="3" fontId="9" fillId="5" borderId="25" xfId="0" applyNumberFormat="1" applyFont="1" applyFill="1" applyBorder="1"/>
    <xf numFmtId="3" fontId="9" fillId="5" borderId="48" xfId="0" applyNumberFormat="1" applyFont="1" applyFill="1" applyBorder="1"/>
    <xf numFmtId="3" fontId="9" fillId="5" borderId="26" xfId="0" applyNumberFormat="1" applyFont="1" applyFill="1" applyBorder="1"/>
    <xf numFmtId="0" fontId="20" fillId="4" borderId="47" xfId="0" applyFont="1" applyFill="1" applyBorder="1" applyAlignment="1">
      <alignment horizontal="center" vertical="top" wrapText="1"/>
    </xf>
    <xf numFmtId="0" fontId="21" fillId="4" borderId="47" xfId="0" applyFont="1" applyFill="1" applyBorder="1" applyAlignment="1">
      <alignment vertical="top" wrapText="1"/>
    </xf>
    <xf numFmtId="0" fontId="21" fillId="4" borderId="49" xfId="0" applyFont="1" applyFill="1" applyBorder="1" applyAlignment="1">
      <alignment vertical="center" wrapText="1"/>
    </xf>
    <xf numFmtId="0" fontId="21" fillId="4" borderId="39" xfId="0" applyFont="1" applyFill="1" applyBorder="1" applyAlignment="1">
      <alignment vertical="top" wrapText="1"/>
    </xf>
    <xf numFmtId="0" fontId="1" fillId="4" borderId="20" xfId="0" applyFont="1" applyFill="1" applyBorder="1" applyAlignment="1">
      <alignment vertical="top" wrapText="1"/>
    </xf>
    <xf numFmtId="0" fontId="10" fillId="2" borderId="0" xfId="0" applyFont="1" applyFill="1" applyAlignment="1">
      <alignment vertical="top" wrapText="1"/>
    </xf>
    <xf numFmtId="0" fontId="22" fillId="2" borderId="0" xfId="0" applyFont="1" applyFill="1" applyAlignment="1">
      <alignment horizontal="left" vertical="top" wrapText="1" indent="1"/>
    </xf>
    <xf numFmtId="0" fontId="7" fillId="4" borderId="12" xfId="0" applyFont="1" applyFill="1" applyBorder="1" applyAlignment="1">
      <alignment horizontal="center" wrapText="1"/>
    </xf>
    <xf numFmtId="0" fontId="7" fillId="4" borderId="13" xfId="0" applyFont="1" applyFill="1" applyBorder="1" applyAlignment="1">
      <alignment horizontal="center" wrapText="1"/>
    </xf>
    <xf numFmtId="0" fontId="7" fillId="4" borderId="14" xfId="0" applyFont="1" applyFill="1" applyBorder="1" applyAlignment="1">
      <alignment horizontal="center" wrapText="1"/>
    </xf>
    <xf numFmtId="0" fontId="7" fillId="2" borderId="0" xfId="0" applyFont="1" applyFill="1" applyAlignment="1">
      <alignment wrapText="1"/>
    </xf>
    <xf numFmtId="10" fontId="7" fillId="2" borderId="12" xfId="0" applyNumberFormat="1" applyFont="1" applyFill="1" applyBorder="1" applyProtection="1">
      <protection locked="0"/>
    </xf>
    <xf numFmtId="1" fontId="17" fillId="4" borderId="13" xfId="0" applyNumberFormat="1" applyFont="1" applyFill="1" applyBorder="1" applyProtection="1">
      <protection locked="0"/>
    </xf>
    <xf numFmtId="3" fontId="12" fillId="5" borderId="23" xfId="0" applyNumberFormat="1" applyFont="1" applyFill="1" applyBorder="1" applyAlignment="1">
      <alignment horizontal="center"/>
    </xf>
    <xf numFmtId="0" fontId="1" fillId="4" borderId="49" xfId="0" applyFont="1" applyFill="1" applyBorder="1"/>
    <xf numFmtId="3" fontId="12" fillId="5" borderId="50" xfId="0" applyNumberFormat="1" applyFont="1" applyFill="1" applyBorder="1" applyAlignment="1">
      <alignment horizontal="center"/>
    </xf>
    <xf numFmtId="3" fontId="12" fillId="5" borderId="36" xfId="0" applyNumberFormat="1" applyFont="1" applyFill="1" applyBorder="1"/>
    <xf numFmtId="3" fontId="12" fillId="5" borderId="51" xfId="0" applyNumberFormat="1" applyFont="1" applyFill="1" applyBorder="1"/>
    <xf numFmtId="3" fontId="12" fillId="5" borderId="0" xfId="0" applyNumberFormat="1" applyFont="1" applyFill="1" applyAlignment="1">
      <alignment horizontal="center"/>
    </xf>
    <xf numFmtId="49" fontId="7" fillId="4" borderId="23" xfId="0" applyNumberFormat="1" applyFont="1" applyFill="1" applyBorder="1" applyAlignment="1">
      <alignment horizontal="center" vertical="center" wrapText="1"/>
    </xf>
    <xf numFmtId="49" fontId="7" fillId="4" borderId="18" xfId="0" applyNumberFormat="1" applyFont="1" applyFill="1" applyBorder="1" applyAlignment="1">
      <alignment horizontal="center" vertical="center" wrapText="1"/>
    </xf>
    <xf numFmtId="37" fontId="7" fillId="4" borderId="24" xfId="0" applyNumberFormat="1" applyFont="1" applyFill="1" applyBorder="1" applyAlignment="1">
      <alignment horizontal="center" vertical="center" wrapText="1"/>
    </xf>
    <xf numFmtId="49" fontId="7" fillId="4" borderId="17" xfId="0" applyNumberFormat="1" applyFont="1" applyFill="1" applyBorder="1" applyAlignment="1">
      <alignment horizontal="center" vertical="center" wrapText="1"/>
    </xf>
    <xf numFmtId="49" fontId="7" fillId="4" borderId="24" xfId="0" applyNumberFormat="1" applyFont="1" applyFill="1" applyBorder="1" applyAlignment="1">
      <alignment horizontal="center" vertical="center" wrapText="1"/>
    </xf>
    <xf numFmtId="49" fontId="7" fillId="4" borderId="52" xfId="0" applyNumberFormat="1" applyFont="1" applyFill="1" applyBorder="1" applyAlignment="1">
      <alignment horizontal="center" vertical="center" wrapText="1"/>
    </xf>
    <xf numFmtId="3" fontId="23" fillId="2" borderId="1" xfId="0" applyNumberFormat="1" applyFont="1" applyFill="1" applyBorder="1" applyAlignment="1">
      <alignment horizontal="center"/>
    </xf>
    <xf numFmtId="3" fontId="23" fillId="2" borderId="35" xfId="0" applyNumberFormat="1" applyFont="1" applyFill="1" applyBorder="1"/>
    <xf numFmtId="3" fontId="23" fillId="2" borderId="36" xfId="0" applyNumberFormat="1" applyFont="1" applyFill="1" applyBorder="1" applyAlignment="1">
      <alignment horizontal="center"/>
    </xf>
    <xf numFmtId="3" fontId="23" fillId="2" borderId="7" xfId="0" applyNumberFormat="1" applyFont="1" applyFill="1" applyBorder="1"/>
    <xf numFmtId="3" fontId="23" fillId="2" borderId="48" xfId="0" applyNumberFormat="1" applyFont="1" applyFill="1" applyBorder="1"/>
    <xf numFmtId="3" fontId="23" fillId="2" borderId="19" xfId="0" applyNumberFormat="1" applyFont="1" applyFill="1" applyBorder="1" applyAlignment="1">
      <alignment horizontal="center"/>
    </xf>
    <xf numFmtId="3" fontId="23" fillId="2" borderId="26" xfId="0" applyNumberFormat="1" applyFont="1" applyFill="1" applyBorder="1" applyAlignment="1">
      <alignment horizontal="center"/>
    </xf>
    <xf numFmtId="3" fontId="23" fillId="2" borderId="21" xfId="0" applyNumberFormat="1" applyFont="1" applyFill="1" applyBorder="1" applyAlignment="1">
      <alignment horizontal="center"/>
    </xf>
    <xf numFmtId="3" fontId="23" fillId="2" borderId="25" xfId="0" applyNumberFormat="1" applyFont="1" applyFill="1" applyBorder="1" applyAlignment="1">
      <alignment horizontal="center"/>
    </xf>
    <xf numFmtId="164" fontId="23" fillId="2" borderId="37" xfId="0" applyNumberFormat="1" applyFont="1" applyFill="1" applyBorder="1"/>
    <xf numFmtId="164" fontId="23" fillId="2" borderId="11" xfId="0" applyNumberFormat="1" applyFont="1" applyFill="1" applyBorder="1"/>
    <xf numFmtId="164" fontId="23" fillId="2" borderId="53" xfId="0" applyNumberFormat="1" applyFont="1" applyFill="1" applyBorder="1"/>
    <xf numFmtId="3" fontId="23" fillId="2" borderId="27" xfId="0" applyNumberFormat="1" applyFont="1" applyFill="1" applyBorder="1"/>
    <xf numFmtId="3" fontId="23" fillId="2" borderId="33" xfId="0" applyNumberFormat="1" applyFont="1" applyFill="1" applyBorder="1"/>
    <xf numFmtId="3" fontId="23" fillId="2" borderId="29" xfId="0" applyNumberFormat="1" applyFont="1" applyFill="1" applyBorder="1"/>
    <xf numFmtId="3" fontId="23" fillId="2" borderId="30" xfId="0" applyNumberFormat="1" applyFont="1" applyFill="1" applyBorder="1" applyAlignment="1">
      <alignment horizontal="center"/>
    </xf>
    <xf numFmtId="3" fontId="23" fillId="2" borderId="31" xfId="0" applyNumberFormat="1" applyFont="1" applyFill="1" applyBorder="1" applyAlignment="1">
      <alignment horizontal="center"/>
    </xf>
    <xf numFmtId="3" fontId="23" fillId="2" borderId="32" xfId="0" applyNumberFormat="1" applyFont="1" applyFill="1" applyBorder="1" applyAlignment="1">
      <alignment horizontal="center"/>
    </xf>
    <xf numFmtId="49" fontId="24" fillId="6" borderId="52" xfId="0" applyNumberFormat="1" applyFont="1" applyFill="1" applyBorder="1" applyAlignment="1">
      <alignment horizontal="left"/>
    </xf>
    <xf numFmtId="49" fontId="24" fillId="6" borderId="17" xfId="0" applyNumberFormat="1" applyFont="1" applyFill="1" applyBorder="1" applyAlignment="1">
      <alignment horizontal="left"/>
    </xf>
    <xf numFmtId="3" fontId="8" fillId="5" borderId="38" xfId="0" applyNumberFormat="1" applyFont="1" applyFill="1" applyBorder="1"/>
    <xf numFmtId="3" fontId="1" fillId="3" borderId="51" xfId="0" applyNumberFormat="1" applyFont="1" applyFill="1" applyBorder="1" applyProtection="1">
      <protection locked="0"/>
    </xf>
    <xf numFmtId="3" fontId="9" fillId="5" borderId="38" xfId="0" applyNumberFormat="1" applyFont="1" applyFill="1" applyBorder="1"/>
    <xf numFmtId="3" fontId="9" fillId="5" borderId="37" xfId="0" applyNumberFormat="1" applyFont="1" applyFill="1" applyBorder="1"/>
    <xf numFmtId="3" fontId="9" fillId="5" borderId="11" xfId="0" applyNumberFormat="1" applyFont="1" applyFill="1" applyBorder="1"/>
    <xf numFmtId="3" fontId="9" fillId="5" borderId="53" xfId="0" applyNumberFormat="1" applyFont="1" applyFill="1" applyBorder="1"/>
    <xf numFmtId="3" fontId="9" fillId="5" borderId="51" xfId="0" applyNumberFormat="1" applyFont="1" applyFill="1" applyBorder="1"/>
    <xf numFmtId="3" fontId="9" fillId="5" borderId="2" xfId="0" applyNumberFormat="1" applyFont="1" applyFill="1" applyBorder="1"/>
    <xf numFmtId="0" fontId="1" fillId="6" borderId="0" xfId="0" applyFont="1" applyFill="1"/>
    <xf numFmtId="0" fontId="2" fillId="2" borderId="54" xfId="0" applyFont="1" applyFill="1" applyBorder="1"/>
    <xf numFmtId="0" fontId="2" fillId="2" borderId="28" xfId="0" applyFont="1" applyFill="1" applyBorder="1"/>
    <xf numFmtId="0" fontId="2" fillId="2" borderId="10" xfId="0" applyFont="1" applyFill="1" applyBorder="1"/>
    <xf numFmtId="0" fontId="2" fillId="2" borderId="55" xfId="0" applyFont="1" applyFill="1" applyBorder="1"/>
    <xf numFmtId="0" fontId="2" fillId="2" borderId="56" xfId="0" applyFont="1" applyFill="1" applyBorder="1"/>
    <xf numFmtId="0" fontId="2" fillId="2" borderId="44" xfId="0" applyFont="1" applyFill="1" applyBorder="1"/>
    <xf numFmtId="0" fontId="25" fillId="2" borderId="54" xfId="0" applyFont="1" applyFill="1" applyBorder="1"/>
    <xf numFmtId="0" fontId="25" fillId="2" borderId="10" xfId="0" applyFont="1" applyFill="1" applyBorder="1"/>
    <xf numFmtId="0" fontId="25" fillId="2" borderId="56" xfId="0" applyFont="1" applyFill="1" applyBorder="1"/>
    <xf numFmtId="0" fontId="6" fillId="2" borderId="0" xfId="0" applyFont="1" applyFill="1" applyAlignment="1">
      <alignment horizontal="left"/>
    </xf>
    <xf numFmtId="0" fontId="1" fillId="2" borderId="0" xfId="0" applyFont="1" applyFill="1" applyAlignment="1">
      <alignment horizontal="left" vertical="top" indent="1"/>
    </xf>
    <xf numFmtId="1" fontId="17" fillId="4" borderId="14" xfId="0" applyNumberFormat="1" applyFont="1" applyFill="1" applyBorder="1"/>
    <xf numFmtId="0" fontId="1" fillId="2" borderId="37" xfId="0" applyFont="1" applyFill="1" applyBorder="1" applyProtection="1">
      <protection locked="0"/>
    </xf>
    <xf numFmtId="0" fontId="1" fillId="2" borderId="54" xfId="0" applyFont="1" applyFill="1" applyBorder="1" applyProtection="1">
      <protection locked="0"/>
    </xf>
    <xf numFmtId="3" fontId="11" fillId="4" borderId="53" xfId="0" applyNumberFormat="1" applyFont="1" applyFill="1" applyBorder="1"/>
    <xf numFmtId="0" fontId="1" fillId="2" borderId="11" xfId="0" applyFont="1" applyFill="1" applyBorder="1" applyProtection="1">
      <protection locked="0"/>
    </xf>
    <xf numFmtId="3" fontId="11" fillId="4" borderId="38" xfId="0" applyNumberFormat="1" applyFont="1" applyFill="1" applyBorder="1"/>
    <xf numFmtId="3" fontId="11" fillId="4" borderId="37" xfId="0" applyNumberFormat="1" applyFont="1" applyFill="1" applyBorder="1"/>
    <xf numFmtId="3" fontId="11" fillId="4" borderId="11" xfId="0" applyNumberFormat="1" applyFont="1" applyFill="1" applyBorder="1"/>
    <xf numFmtId="0" fontId="0" fillId="0" borderId="0" xfId="0" applyProtection="1">
      <protection locked="0"/>
    </xf>
    <xf numFmtId="0" fontId="1" fillId="4" borderId="42" xfId="0" applyFont="1" applyFill="1" applyBorder="1" applyAlignment="1">
      <alignment vertical="top"/>
    </xf>
    <xf numFmtId="0" fontId="1" fillId="4" borderId="57" xfId="0" applyFont="1" applyFill="1" applyBorder="1" applyAlignment="1">
      <alignment vertical="top"/>
    </xf>
    <xf numFmtId="0" fontId="10" fillId="2" borderId="0" xfId="0" applyFont="1" applyFill="1" applyAlignment="1">
      <alignment vertical="top" wrapText="1"/>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22" fillId="2" borderId="0" xfId="0" applyFont="1" applyFill="1" applyAlignment="1">
      <alignment horizontal="left" vertical="top" wrapText="1" indent="1"/>
    </xf>
    <xf numFmtId="0" fontId="17" fillId="2" borderId="0" xfId="0" applyFont="1" applyFill="1" applyAlignment="1">
      <alignment vertical="top" wrapText="1"/>
    </xf>
    <xf numFmtId="0" fontId="1" fillId="2" borderId="41" xfId="0" applyFont="1" applyFill="1" applyBorder="1" applyAlignment="1" applyProtection="1">
      <alignment horizontal="left" vertical="top"/>
      <protection locked="0"/>
    </xf>
    <xf numFmtId="0" fontId="1" fillId="2" borderId="58" xfId="0" applyFont="1" applyFill="1" applyBorder="1" applyAlignment="1" applyProtection="1">
      <alignment horizontal="left" vertical="top"/>
      <protection locked="0"/>
    </xf>
    <xf numFmtId="0" fontId="1" fillId="2" borderId="3" xfId="0" applyFont="1" applyFill="1" applyBorder="1" applyAlignment="1" applyProtection="1">
      <alignment horizontal="left" vertical="top"/>
      <protection locked="0"/>
    </xf>
    <xf numFmtId="0" fontId="1" fillId="2" borderId="59" xfId="0" applyFont="1" applyFill="1" applyBorder="1" applyAlignment="1" applyProtection="1">
      <alignment horizontal="left" vertical="top"/>
      <protection locked="0"/>
    </xf>
    <xf numFmtId="0" fontId="1" fillId="2" borderId="60" xfId="0" applyFont="1" applyFill="1" applyBorder="1" applyAlignment="1" applyProtection="1">
      <alignment horizontal="left" vertical="top"/>
      <protection locked="0"/>
    </xf>
    <xf numFmtId="0" fontId="1" fillId="2" borderId="42" xfId="0" applyFont="1" applyFill="1" applyBorder="1" applyAlignment="1" applyProtection="1">
      <alignment vertical="top" wrapText="1"/>
      <protection locked="0"/>
    </xf>
    <xf numFmtId="0" fontId="1" fillId="2" borderId="61" xfId="0" applyFont="1" applyFill="1" applyBorder="1" applyAlignment="1" applyProtection="1">
      <alignment vertical="top" wrapText="1"/>
      <protection locked="0"/>
    </xf>
    <xf numFmtId="0" fontId="1" fillId="4" borderId="45" xfId="0" applyFont="1" applyFill="1" applyBorder="1" applyAlignment="1">
      <alignment vertical="top"/>
    </xf>
    <xf numFmtId="0" fontId="1" fillId="4" borderId="5" xfId="0" applyFont="1" applyFill="1" applyBorder="1" applyAlignment="1">
      <alignment vertical="top"/>
    </xf>
    <xf numFmtId="0" fontId="1" fillId="4" borderId="42" xfId="0" applyFont="1" applyFill="1" applyBorder="1" applyAlignment="1">
      <alignment vertical="top" wrapText="1"/>
    </xf>
    <xf numFmtId="0" fontId="1" fillId="4" borderId="61" xfId="0" applyFont="1" applyFill="1" applyBorder="1" applyAlignment="1">
      <alignment vertical="top" wrapText="1"/>
    </xf>
    <xf numFmtId="0" fontId="0" fillId="2" borderId="0" xfId="0" applyFill="1" applyAlignment="1">
      <alignment horizontal="left" vertical="top" wrapText="1"/>
    </xf>
    <xf numFmtId="0" fontId="0" fillId="2" borderId="52" xfId="0" applyFill="1" applyBorder="1"/>
    <xf numFmtId="0" fontId="0" fillId="2" borderId="61" xfId="0" applyFill="1" applyBorder="1"/>
    <xf numFmtId="0" fontId="17" fillId="2" borderId="0" xfId="0" applyFont="1" applyFill="1" applyAlignment="1">
      <alignment vertical="top"/>
    </xf>
    <xf numFmtId="0" fontId="1" fillId="4" borderId="42" xfId="0" applyFont="1" applyFill="1" applyBorder="1" applyAlignment="1">
      <alignment horizontal="left" vertical="top"/>
    </xf>
    <xf numFmtId="0" fontId="0" fillId="4" borderId="52" xfId="0" applyFill="1" applyBorder="1"/>
    <xf numFmtId="0" fontId="10" fillId="2" borderId="17" xfId="0" applyFont="1" applyFill="1" applyBorder="1" applyAlignment="1">
      <alignment vertical="top" wrapText="1"/>
    </xf>
    <xf numFmtId="0" fontId="10" fillId="2" borderId="17" xfId="0" applyFont="1" applyFill="1" applyBorder="1" applyAlignment="1">
      <alignment vertical="top"/>
    </xf>
    <xf numFmtId="49" fontId="24" fillId="6" borderId="52" xfId="0" applyNumberFormat="1" applyFont="1" applyFill="1" applyBorder="1" applyAlignment="1">
      <alignment horizontal="left"/>
    </xf>
    <xf numFmtId="0" fontId="0" fillId="6" borderId="52" xfId="0" applyFill="1" applyBorder="1"/>
    <xf numFmtId="0" fontId="24" fillId="2" borderId="52" xfId="0" applyFont="1" applyFill="1" applyBorder="1" applyAlignment="1">
      <alignment horizontal="left"/>
    </xf>
    <xf numFmtId="0" fontId="24" fillId="2" borderId="52" xfId="0" applyFont="1" applyFill="1" applyBorder="1" applyAlignment="1">
      <alignment horizontal="left" wrapText="1"/>
    </xf>
    <xf numFmtId="0" fontId="0" fillId="2" borderId="50" xfId="0" applyFill="1" applyBorder="1" applyAlignment="1">
      <alignment wrapText="1"/>
    </xf>
    <xf numFmtId="0" fontId="0" fillId="2" borderId="52" xfId="0" applyFill="1" applyBorder="1" applyAlignment="1">
      <alignment wrapText="1"/>
    </xf>
    <xf numFmtId="49" fontId="7" fillId="4" borderId="57" xfId="0" applyNumberFormat="1" applyFont="1" applyFill="1" applyBorder="1" applyAlignment="1">
      <alignment horizontal="center" wrapText="1"/>
    </xf>
    <xf numFmtId="49" fontId="7" fillId="4" borderId="16" xfId="0" applyNumberFormat="1" applyFont="1" applyFill="1" applyBorder="1" applyAlignment="1">
      <alignment horizontal="center" wrapText="1"/>
    </xf>
    <xf numFmtId="0" fontId="26" fillId="7" borderId="61" xfId="0" applyFont="1" applyFill="1" applyBorder="1" applyAlignment="1">
      <alignment horizontal="center" vertical="center"/>
    </xf>
    <xf numFmtId="0" fontId="26" fillId="8" borderId="20" xfId="0" applyFont="1" applyFill="1" applyBorder="1" applyAlignment="1">
      <alignment horizontal="center" vertical="center"/>
    </xf>
    <xf numFmtId="0" fontId="26" fillId="8" borderId="61" xfId="0" applyFont="1" applyFill="1" applyBorder="1" applyAlignment="1">
      <alignment horizontal="center" vertical="center"/>
    </xf>
    <xf numFmtId="0" fontId="1" fillId="6" borderId="42" xfId="0" applyFont="1" applyFill="1" applyBorder="1" applyAlignment="1" applyProtection="1">
      <alignment vertical="top" wrapText="1"/>
      <protection locked="0"/>
    </xf>
    <xf numFmtId="0" fontId="1" fillId="2" borderId="52" xfId="0" applyFont="1" applyFill="1" applyBorder="1" applyAlignment="1" applyProtection="1">
      <alignment vertical="top" wrapText="1"/>
      <protection locked="0"/>
    </xf>
    <xf numFmtId="0" fontId="1" fillId="3" borderId="42" xfId="0" applyFont="1" applyFill="1" applyBorder="1" applyAlignment="1" applyProtection="1">
      <alignment vertical="top" wrapText="1"/>
      <protection locked="0"/>
    </xf>
    <xf numFmtId="0" fontId="1" fillId="2" borderId="52" xfId="0" applyFont="1" applyFill="1" applyBorder="1" applyAlignment="1">
      <alignment vertical="top" wrapText="1"/>
    </xf>
    <xf numFmtId="0" fontId="24" fillId="9" borderId="50" xfId="0" applyFont="1" applyFill="1" applyBorder="1" applyAlignment="1">
      <alignment horizontal="left"/>
    </xf>
    <xf numFmtId="0" fontId="0" fillId="2" borderId="50" xfId="0" applyFill="1" applyBorder="1"/>
    <xf numFmtId="3" fontId="1" fillId="6" borderId="46" xfId="0" applyNumberFormat="1" applyFont="1" applyFill="1" applyBorder="1" applyProtection="1">
      <protection locked="0"/>
    </xf>
    <xf numFmtId="0" fontId="0" fillId="2" borderId="62" xfId="0" applyFill="1" applyBorder="1"/>
    <xf numFmtId="3" fontId="1" fillId="6" borderId="41" xfId="0" applyNumberFormat="1" applyFont="1" applyFill="1" applyBorder="1" applyProtection="1">
      <protection locked="0"/>
    </xf>
    <xf numFmtId="0" fontId="0" fillId="2" borderId="3" xfId="0" applyFill="1" applyBorder="1"/>
    <xf numFmtId="3" fontId="1" fillId="6" borderId="22" xfId="0" applyNumberFormat="1" applyFont="1" applyFill="1" applyBorder="1" applyProtection="1">
      <protection locked="0"/>
    </xf>
    <xf numFmtId="0" fontId="0" fillId="2" borderId="16" xfId="0" applyFill="1" applyBorder="1"/>
    <xf numFmtId="0" fontId="0" fillId="2" borderId="0" xfId="0" applyFill="1" applyAlignment="1">
      <alignment horizontal="left" vertical="top" indent="1"/>
    </xf>
    <xf numFmtId="0" fontId="27" fillId="2" borderId="0" xfId="0" applyFont="1" applyFill="1" applyAlignment="1">
      <alignment vertical="top"/>
    </xf>
    <xf numFmtId="0" fontId="0" fillId="2" borderId="0" xfId="0" applyFill="1" applyAlignment="1">
      <alignment vertical="top"/>
    </xf>
    <xf numFmtId="0" fontId="1" fillId="4" borderId="40" xfId="0" applyFont="1" applyFill="1" applyBorder="1" applyAlignment="1">
      <alignment horizontal="right" vertical="top"/>
    </xf>
    <xf numFmtId="0" fontId="1" fillId="4" borderId="50" xfId="0" applyFont="1" applyFill="1" applyBorder="1"/>
    <xf numFmtId="0" fontId="1" fillId="4" borderId="45" xfId="0" applyFont="1" applyFill="1" applyBorder="1" applyAlignment="1">
      <alignment horizontal="right" vertical="top"/>
    </xf>
    <xf numFmtId="0" fontId="1" fillId="4" borderId="0" xfId="0" applyFont="1" applyFill="1"/>
    <xf numFmtId="0" fontId="7" fillId="4" borderId="49" xfId="0" applyFont="1" applyFill="1" applyBorder="1" applyAlignment="1">
      <alignment horizontal="center"/>
    </xf>
    <xf numFmtId="0" fontId="27" fillId="4" borderId="39" xfId="0" applyFont="1" applyFill="1" applyBorder="1" applyAlignment="1">
      <alignment horizontal="center"/>
    </xf>
    <xf numFmtId="0" fontId="24" fillId="4" borderId="42" xfId="0" applyFont="1" applyFill="1" applyBorder="1" applyAlignment="1">
      <alignment horizontal="center"/>
    </xf>
    <xf numFmtId="0" fontId="24" fillId="4" borderId="52" xfId="0" applyFont="1" applyFill="1" applyBorder="1" applyAlignment="1">
      <alignment horizontal="center"/>
    </xf>
    <xf numFmtId="0" fontId="24" fillId="2" borderId="50" xfId="0" applyFont="1" applyFill="1" applyBorder="1" applyAlignment="1">
      <alignment wrapText="1"/>
    </xf>
    <xf numFmtId="0" fontId="3" fillId="2" borderId="50" xfId="0" applyFont="1" applyFill="1" applyBorder="1"/>
    <xf numFmtId="0" fontId="24" fillId="2" borderId="50" xfId="0" applyFont="1" applyFill="1" applyBorder="1"/>
    <xf numFmtId="0" fontId="6" fillId="2" borderId="0" xfId="0" applyFont="1" applyFill="1" applyAlignment="1">
      <alignment horizontal="left" vertical="top" wrapText="1"/>
    </xf>
    <xf numFmtId="0" fontId="6" fillId="2" borderId="0" xfId="0" applyFont="1" applyFill="1" applyAlignment="1">
      <alignment horizontal="left"/>
    </xf>
    <xf numFmtId="0" fontId="1" fillId="2" borderId="0" xfId="0" applyFont="1" applyFill="1" applyAlignment="1">
      <alignment horizontal="left" vertical="top" indent="1"/>
    </xf>
    <xf numFmtId="0" fontId="0" fillId="2" borderId="52" xfId="0" applyFill="1" applyBorder="1" applyAlignment="1">
      <alignment vertical="top" wrapText="1"/>
    </xf>
    <xf numFmtId="0" fontId="0" fillId="2" borderId="61" xfId="0" applyFill="1" applyBorder="1" applyAlignment="1">
      <alignment vertical="top" wrapText="1"/>
    </xf>
    <xf numFmtId="0" fontId="10" fillId="2" borderId="0" xfId="0" applyFont="1" applyFill="1" applyAlignment="1">
      <alignment vertical="top"/>
    </xf>
    <xf numFmtId="49" fontId="24" fillId="2" borderId="17" xfId="0" applyNumberFormat="1" applyFont="1" applyFill="1" applyBorder="1" applyAlignment="1">
      <alignment horizontal="left"/>
    </xf>
    <xf numFmtId="0" fontId="0" fillId="2" borderId="17" xfId="0" applyFill="1" applyBorder="1"/>
    <xf numFmtId="0" fontId="24" fillId="2" borderId="50" xfId="0" applyFont="1" applyFill="1" applyBorder="1" applyAlignment="1">
      <alignment horizontal="left"/>
    </xf>
    <xf numFmtId="0" fontId="24" fillId="2" borderId="0" xfId="0" applyFont="1" applyFill="1" applyAlignment="1">
      <alignment horizontal="left" wrapText="1"/>
    </xf>
    <xf numFmtId="0" fontId="0" fillId="2" borderId="0" xfId="0" applyFill="1" applyAlignment="1">
      <alignment wrapText="1"/>
    </xf>
    <xf numFmtId="49" fontId="24" fillId="4" borderId="36" xfId="0" applyNumberFormat="1" applyFont="1" applyFill="1" applyBorder="1" applyAlignment="1">
      <alignment horizontal="center"/>
    </xf>
    <xf numFmtId="49" fontId="24" fillId="4" borderId="37" xfId="0" applyNumberFormat="1" applyFont="1" applyFill="1" applyBorder="1" applyAlignment="1">
      <alignment horizontal="center"/>
    </xf>
    <xf numFmtId="49" fontId="7" fillId="4" borderId="49" xfId="0" applyNumberFormat="1" applyFont="1" applyFill="1" applyBorder="1" applyAlignment="1">
      <alignment horizontal="center" wrapText="1"/>
    </xf>
    <xf numFmtId="0" fontId="1" fillId="4" borderId="39" xfId="0" applyFont="1" applyFill="1" applyBorder="1" applyAlignment="1">
      <alignment horizontal="center"/>
    </xf>
    <xf numFmtId="49" fontId="7" fillId="4" borderId="63" xfId="0" applyNumberFormat="1" applyFont="1" applyFill="1" applyBorder="1" applyAlignment="1">
      <alignment horizontal="center" wrapText="1"/>
    </xf>
    <xf numFmtId="0" fontId="6" fillId="4" borderId="23" xfId="0" applyFont="1" applyFill="1" applyBorder="1" applyAlignment="1">
      <alignment horizontal="center" wrapText="1"/>
    </xf>
    <xf numFmtId="49" fontId="7" fillId="4" borderId="21" xfId="0" applyNumberFormat="1" applyFont="1" applyFill="1" applyBorder="1" applyAlignment="1">
      <alignment horizontal="center" wrapText="1"/>
    </xf>
    <xf numFmtId="0" fontId="1" fillId="4" borderId="26" xfId="0" applyFont="1" applyFill="1" applyBorder="1" applyAlignment="1">
      <alignment horizontal="center"/>
    </xf>
    <xf numFmtId="0" fontId="14" fillId="2" borderId="52" xfId="0" applyFont="1" applyFill="1" applyBorder="1" applyAlignment="1">
      <alignment vertical="top" wrapText="1"/>
    </xf>
    <xf numFmtId="0" fontId="14" fillId="2" borderId="61" xfId="0" applyFont="1" applyFill="1" applyBorder="1" applyAlignment="1">
      <alignment vertical="top" wrapText="1"/>
    </xf>
    <xf numFmtId="0" fontId="24" fillId="4" borderId="42" xfId="0" applyFont="1" applyFill="1" applyBorder="1" applyAlignment="1">
      <alignment horizontal="center" vertical="top"/>
    </xf>
    <xf numFmtId="0" fontId="28" fillId="4" borderId="52" xfId="0" applyFont="1" applyFill="1" applyBorder="1" applyAlignment="1">
      <alignment horizontal="center" vertical="top"/>
    </xf>
    <xf numFmtId="0" fontId="28" fillId="4" borderId="61" xfId="0" applyFont="1" applyFill="1" applyBorder="1" applyAlignment="1">
      <alignment horizontal="center" vertical="top"/>
    </xf>
    <xf numFmtId="0" fontId="7" fillId="4" borderId="49" xfId="0" applyFont="1" applyFill="1" applyBorder="1" applyAlignment="1">
      <alignment horizontal="center" wrapText="1"/>
    </xf>
    <xf numFmtId="0" fontId="10" fillId="4" borderId="49" xfId="0" applyFont="1" applyFill="1" applyBorder="1" applyAlignment="1">
      <alignment vertical="top" wrapText="1"/>
    </xf>
    <xf numFmtId="0" fontId="0" fillId="4" borderId="39" xfId="0" applyFill="1" applyBorder="1" applyAlignment="1">
      <alignment wrapText="1"/>
    </xf>
    <xf numFmtId="0" fontId="7" fillId="2" borderId="52" xfId="0" applyFont="1" applyFill="1" applyBorder="1" applyAlignment="1">
      <alignment wrapText="1"/>
    </xf>
    <xf numFmtId="49" fontId="7" fillId="4" borderId="46" xfId="0" applyNumberFormat="1" applyFont="1" applyFill="1" applyBorder="1" applyAlignment="1">
      <alignment horizontal="center" wrapText="1"/>
    </xf>
    <xf numFmtId="49" fontId="7" fillId="4" borderId="64" xfId="0" applyNumberFormat="1" applyFont="1" applyFill="1" applyBorder="1" applyAlignment="1">
      <alignment horizontal="center" wrapText="1"/>
    </xf>
    <xf numFmtId="49" fontId="7" fillId="4" borderId="12"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7" fillId="4" borderId="14" xfId="0" applyNumberFormat="1" applyFont="1" applyFill="1" applyBorder="1" applyAlignment="1">
      <alignment horizontal="center" vertical="center" wrapText="1"/>
    </xf>
    <xf numFmtId="0" fontId="29" fillId="10" borderId="0" xfId="0" applyFont="1" applyFill="1" applyAlignment="1">
      <alignment horizontal="left" vertical="center" wrapText="1"/>
    </xf>
    <xf numFmtId="0" fontId="0" fillId="2"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4">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3">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esearch.aaup.org/"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5" Type="http://schemas.openxmlformats.org/officeDocument/2006/relationships/drawing" Target="../drawings/drawing1.xml"/><Relationship Id="rId4" Type="http://schemas.openxmlformats.org/officeDocument/2006/relationships/hyperlink" Target="https://research.aaup.org/instructio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research.aaup.org/faq" TargetMode="External"/><Relationship Id="rId3" Type="http://schemas.openxmlformats.org/officeDocument/2006/relationships/hyperlink" Target="https://research.aaup.org/instructions" TargetMode="External"/><Relationship Id="rId7" Type="http://schemas.openxmlformats.org/officeDocument/2006/relationships/hyperlink" Target="https://research.aaup.org/faq"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hyperlink" Target="https://research.aaup.org/faq" TargetMode="External"/><Relationship Id="rId5" Type="http://schemas.openxmlformats.org/officeDocument/2006/relationships/hyperlink" Target="https://research.aaup.org/instructions" TargetMode="External"/><Relationship Id="rId4" Type="http://schemas.openxmlformats.org/officeDocument/2006/relationships/hyperlink" Target="https://research.aaup.org/instructions"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faq"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5"/>
  <sheetViews>
    <sheetView showGridLines="0" topLeftCell="A8" workbookViewId="0"/>
  </sheetViews>
  <sheetFormatPr defaultColWidth="8.7109375" defaultRowHeight="15" x14ac:dyDescent="0.25"/>
  <cols>
    <col min="1" max="1" width="120.7109375" customWidth="1"/>
  </cols>
  <sheetData>
    <row r="1" spans="1:1" ht="80.099999999999994" customHeight="1" x14ac:dyDescent="0.25">
      <c r="A1" s="99" t="s">
        <v>0</v>
      </c>
    </row>
    <row r="2" spans="1:1" x14ac:dyDescent="0.25">
      <c r="A2" s="100" t="s">
        <v>1</v>
      </c>
    </row>
    <row r="3" spans="1:1" x14ac:dyDescent="0.25">
      <c r="A3" s="136" t="s">
        <v>2</v>
      </c>
    </row>
    <row r="4" spans="1:1" x14ac:dyDescent="0.25">
      <c r="A4" s="136" t="s">
        <v>3</v>
      </c>
    </row>
    <row r="5" spans="1:1" ht="16.149999999999999" customHeight="1" x14ac:dyDescent="0.25">
      <c r="A5" s="174" t="s">
        <v>4</v>
      </c>
    </row>
    <row r="6" spans="1:1" ht="145.15" customHeight="1" x14ac:dyDescent="0.25">
      <c r="A6" s="131" t="s">
        <v>5</v>
      </c>
    </row>
    <row r="7" spans="1:1" ht="17.45" customHeight="1" x14ac:dyDescent="0.25">
      <c r="A7" s="130" t="s">
        <v>6</v>
      </c>
    </row>
    <row r="8" spans="1:1" ht="66.599999999999994" customHeight="1" x14ac:dyDescent="0.25">
      <c r="A8" s="131" t="s">
        <v>7</v>
      </c>
    </row>
    <row r="9" spans="1:1" ht="16.149999999999999" customHeight="1" x14ac:dyDescent="0.25">
      <c r="A9" s="173" t="s">
        <v>8</v>
      </c>
    </row>
    <row r="10" spans="1:1" ht="52.9" customHeight="1" x14ac:dyDescent="0.25">
      <c r="A10" s="132" t="s">
        <v>9</v>
      </c>
    </row>
    <row r="11" spans="1:1" ht="17.45" customHeight="1" x14ac:dyDescent="0.25">
      <c r="A11" s="130" t="s">
        <v>10</v>
      </c>
    </row>
    <row r="12" spans="1:1" ht="93" customHeight="1" x14ac:dyDescent="0.25">
      <c r="A12" s="133" t="s">
        <v>11</v>
      </c>
    </row>
    <row r="13" spans="1:1" ht="16.149999999999999" customHeight="1" x14ac:dyDescent="0.25">
      <c r="A13" s="173" t="s">
        <v>12</v>
      </c>
    </row>
    <row r="14" spans="1:1" ht="225" customHeight="1" x14ac:dyDescent="0.25">
      <c r="A14" s="134" t="s">
        <v>13</v>
      </c>
    </row>
    <row r="15" spans="1:1" x14ac:dyDescent="0.25">
      <c r="A15" s="1" t="s">
        <v>14</v>
      </c>
    </row>
  </sheetData>
  <sheetProtection sheet="1" objects="1" scenarios="1" formatCells="0" formatColumns="0" formatRows="0" insertColumns="0" insertRows="0" insertHyperlinks="0" deleteColumns="0" deleteRows="0" sort="0" autoFilter="0" pivotTables="0"/>
  <hyperlinks>
    <hyperlink ref="A3" r:id="rId1" xr:uid="{00000000-0004-0000-0000-000000000000}"/>
    <hyperlink ref="A4" r:id="rId2" xr:uid="{00000000-0004-0000-0000-000001000000}"/>
    <hyperlink ref="A11" r:id="rId3" xr:uid="{00000000-0004-0000-0000-000002000000}"/>
    <hyperlink ref="A7" r:id="rId4" location="registration" xr:uid="{00000000-0004-0000-0000-000003000000}"/>
  </hyperlinks>
  <pageMargins left="0.7" right="0.7" top="0.75" bottom="0.75" header="0.3" footer="0.3"/>
  <pageSetup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650"/>
  <sheetViews>
    <sheetView showGridLines="0" topLeftCell="A19" workbookViewId="0">
      <selection sqref="A1:D1"/>
    </sheetView>
  </sheetViews>
  <sheetFormatPr defaultColWidth="8.7109375" defaultRowHeight="15" x14ac:dyDescent="0.25"/>
  <cols>
    <col min="1" max="1" width="18.7109375" customWidth="1"/>
    <col min="2" max="3" width="30.7109375" customWidth="1"/>
    <col min="4" max="4" width="40.7109375" customWidth="1"/>
  </cols>
  <sheetData>
    <row r="1" spans="1:7" ht="80.099999999999994" customHeight="1" x14ac:dyDescent="0.25">
      <c r="A1" s="207" t="s">
        <v>15</v>
      </c>
      <c r="B1" s="207"/>
      <c r="C1" s="207"/>
      <c r="D1" s="207"/>
    </row>
    <row r="2" spans="1:7" x14ac:dyDescent="0.25">
      <c r="A2" s="208" t="s">
        <v>16</v>
      </c>
      <c r="B2" s="209"/>
      <c r="C2" s="209"/>
      <c r="D2" s="209"/>
      <c r="E2" s="101"/>
      <c r="F2" s="101"/>
      <c r="G2" s="101"/>
    </row>
    <row r="3" spans="1:7" x14ac:dyDescent="0.25">
      <c r="A3" s="210" t="s">
        <v>17</v>
      </c>
      <c r="B3" s="210"/>
      <c r="C3" s="210"/>
      <c r="D3" s="210"/>
      <c r="E3" s="19"/>
      <c r="F3" s="19"/>
      <c r="G3" s="19"/>
    </row>
    <row r="4" spans="1:7" x14ac:dyDescent="0.25">
      <c r="A4" s="210" t="s">
        <v>18</v>
      </c>
      <c r="B4" s="210"/>
      <c r="C4" s="210"/>
      <c r="D4" s="210"/>
      <c r="E4" s="19"/>
      <c r="F4" s="19"/>
      <c r="G4" s="19"/>
    </row>
    <row r="5" spans="1:7" x14ac:dyDescent="0.25">
      <c r="A5" s="211" t="s">
        <v>19</v>
      </c>
      <c r="B5" s="211"/>
      <c r="C5" s="211"/>
      <c r="D5" s="211"/>
    </row>
    <row r="6" spans="1:7" s="1" customFormat="1" ht="30" customHeight="1" x14ac:dyDescent="0.2">
      <c r="A6" s="206" t="s">
        <v>20</v>
      </c>
      <c r="B6" s="206"/>
      <c r="C6" s="206"/>
      <c r="D6" s="206"/>
    </row>
    <row r="7" spans="1:7" ht="15" customHeight="1" x14ac:dyDescent="0.25">
      <c r="A7" s="90" t="s">
        <v>21</v>
      </c>
      <c r="B7" s="108">
        <v>236948</v>
      </c>
      <c r="C7" s="204" t="s">
        <v>22</v>
      </c>
      <c r="D7" s="205"/>
    </row>
    <row r="8" spans="1:7" ht="15" customHeight="1" x14ac:dyDescent="0.25">
      <c r="A8" s="91" t="s">
        <v>23</v>
      </c>
      <c r="B8" s="212" t="s">
        <v>24</v>
      </c>
      <c r="C8" s="213"/>
      <c r="D8" s="117" t="s">
        <v>22</v>
      </c>
    </row>
    <row r="9" spans="1:7" ht="15" customHeight="1" x14ac:dyDescent="0.25">
      <c r="A9" s="91" t="s">
        <v>25</v>
      </c>
      <c r="B9" s="212"/>
      <c r="C9" s="214"/>
      <c r="D9" s="24" t="s">
        <v>26</v>
      </c>
    </row>
    <row r="10" spans="1:7" ht="15" customHeight="1" x14ac:dyDescent="0.25">
      <c r="A10" s="91" t="s">
        <v>27</v>
      </c>
      <c r="B10" s="212"/>
      <c r="C10" s="214"/>
      <c r="D10" s="24" t="s">
        <v>26</v>
      </c>
    </row>
    <row r="11" spans="1:7" ht="15" customHeight="1" x14ac:dyDescent="0.25">
      <c r="A11" s="91" t="s">
        <v>28</v>
      </c>
      <c r="B11" s="215"/>
      <c r="C11" s="216"/>
      <c r="D11" s="24" t="s">
        <v>26</v>
      </c>
    </row>
    <row r="12" spans="1:7" ht="15" customHeight="1" x14ac:dyDescent="0.25">
      <c r="A12" s="91" t="s">
        <v>29</v>
      </c>
      <c r="B12" s="109" t="s">
        <v>30</v>
      </c>
      <c r="C12" s="120"/>
      <c r="D12" s="116"/>
    </row>
    <row r="13" spans="1:7" ht="15" customHeight="1" x14ac:dyDescent="0.25">
      <c r="A13" s="105"/>
      <c r="B13" s="110"/>
      <c r="C13" s="121"/>
      <c r="D13" s="116"/>
    </row>
    <row r="14" spans="1:7" ht="15" customHeight="1" x14ac:dyDescent="0.25">
      <c r="A14" s="91" t="s">
        <v>31</v>
      </c>
      <c r="B14" s="111" t="s">
        <v>32</v>
      </c>
      <c r="C14" s="219" t="s">
        <v>22</v>
      </c>
      <c r="D14" s="220"/>
    </row>
    <row r="15" spans="1:7" ht="15" customHeight="1" x14ac:dyDescent="0.25">
      <c r="A15" s="106"/>
      <c r="B15" s="112"/>
      <c r="C15" s="114"/>
      <c r="D15" s="116"/>
    </row>
    <row r="16" spans="1:7" ht="15" customHeight="1" x14ac:dyDescent="0.25">
      <c r="A16" s="91" t="s">
        <v>33</v>
      </c>
      <c r="B16" s="111" t="s">
        <v>34</v>
      </c>
      <c r="C16" s="219" t="s">
        <v>22</v>
      </c>
      <c r="D16" s="220"/>
    </row>
    <row r="17" spans="1:4" s="1" customFormat="1" ht="15" customHeight="1" x14ac:dyDescent="0.2">
      <c r="A17" s="106"/>
      <c r="B17" s="112"/>
      <c r="C17" s="114"/>
      <c r="D17" s="24"/>
    </row>
    <row r="18" spans="1:4" ht="15" customHeight="1" x14ac:dyDescent="0.25">
      <c r="A18" s="91" t="s">
        <v>35</v>
      </c>
      <c r="B18" s="111" t="s">
        <v>36</v>
      </c>
      <c r="C18" s="219" t="s">
        <v>37</v>
      </c>
      <c r="D18" s="220"/>
    </row>
    <row r="19" spans="1:4" ht="15" customHeight="1" x14ac:dyDescent="0.25">
      <c r="A19" s="106"/>
      <c r="B19" s="112"/>
      <c r="C19" s="114"/>
      <c r="D19" s="116"/>
    </row>
    <row r="20" spans="1:4" ht="45" customHeight="1" x14ac:dyDescent="0.25">
      <c r="A20" s="91" t="s">
        <v>38</v>
      </c>
      <c r="B20" s="221"/>
      <c r="C20" s="222"/>
      <c r="D20" s="117" t="s">
        <v>22</v>
      </c>
    </row>
    <row r="21" spans="1:4" ht="15" customHeight="1" x14ac:dyDescent="0.25">
      <c r="A21" s="106"/>
      <c r="B21" s="114"/>
      <c r="C21" s="114"/>
      <c r="D21" s="116"/>
    </row>
    <row r="22" spans="1:4" ht="45" customHeight="1" x14ac:dyDescent="0.25">
      <c r="A22" s="91" t="s">
        <v>39</v>
      </c>
      <c r="B22" s="221"/>
      <c r="C22" s="222"/>
      <c r="D22" s="117" t="s">
        <v>22</v>
      </c>
    </row>
    <row r="23" spans="1:4" ht="15" customHeight="1" x14ac:dyDescent="0.25">
      <c r="A23" s="106"/>
      <c r="B23" s="114"/>
      <c r="C23" s="114"/>
      <c r="D23" s="116"/>
    </row>
    <row r="24" spans="1:4" s="1" customFormat="1" ht="15" customHeight="1" x14ac:dyDescent="0.2">
      <c r="A24" s="91" t="s">
        <v>40</v>
      </c>
      <c r="B24" s="113">
        <v>0.81818181800000001</v>
      </c>
      <c r="C24" s="219" t="s">
        <v>22</v>
      </c>
      <c r="D24" s="220"/>
    </row>
    <row r="25" spans="1:4" s="104" customFormat="1" ht="15" customHeight="1" x14ac:dyDescent="0.25">
      <c r="A25" s="107"/>
      <c r="B25" s="115"/>
      <c r="C25" s="115"/>
      <c r="D25" s="118"/>
    </row>
    <row r="26" spans="1:4" ht="60" customHeight="1" x14ac:dyDescent="0.25">
      <c r="A26" s="40" t="s">
        <v>41</v>
      </c>
      <c r="B26" s="217"/>
      <c r="C26" s="218"/>
      <c r="D26" s="119"/>
    </row>
    <row r="27" spans="1:4" x14ac:dyDescent="0.25">
      <c r="A27" s="1" t="s">
        <v>14</v>
      </c>
    </row>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row r="4151" ht="12" customHeight="1" x14ac:dyDescent="0.25"/>
    <row r="4152" ht="12" customHeight="1" x14ac:dyDescent="0.25"/>
    <row r="4153" ht="12" customHeight="1" x14ac:dyDescent="0.25"/>
    <row r="4154" ht="12" customHeight="1" x14ac:dyDescent="0.25"/>
    <row r="4155" ht="12" customHeight="1" x14ac:dyDescent="0.25"/>
    <row r="4156" ht="12" customHeight="1" x14ac:dyDescent="0.25"/>
    <row r="4157" ht="12" customHeight="1" x14ac:dyDescent="0.25"/>
    <row r="4158" ht="12" customHeight="1" x14ac:dyDescent="0.25"/>
    <row r="4159" ht="12" customHeight="1" x14ac:dyDescent="0.25"/>
    <row r="4160" ht="12" customHeight="1" x14ac:dyDescent="0.25"/>
    <row r="4161" ht="12" customHeight="1" x14ac:dyDescent="0.25"/>
    <row r="4162" ht="12" customHeight="1" x14ac:dyDescent="0.25"/>
    <row r="4163" ht="12" customHeight="1" x14ac:dyDescent="0.25"/>
    <row r="4164" ht="12" customHeight="1" x14ac:dyDescent="0.25"/>
    <row r="4165" ht="12" customHeight="1" x14ac:dyDescent="0.25"/>
    <row r="4166" ht="12" customHeight="1" x14ac:dyDescent="0.25"/>
    <row r="4167" ht="12" customHeight="1" x14ac:dyDescent="0.25"/>
    <row r="4168" ht="12" customHeight="1" x14ac:dyDescent="0.25"/>
    <row r="4169" ht="12" customHeight="1" x14ac:dyDescent="0.25"/>
    <row r="4170" ht="12" customHeight="1" x14ac:dyDescent="0.25"/>
    <row r="4171" ht="12" customHeight="1" x14ac:dyDescent="0.25"/>
    <row r="4172" ht="12" customHeight="1" x14ac:dyDescent="0.25"/>
    <row r="4173" ht="12" customHeight="1" x14ac:dyDescent="0.25"/>
    <row r="4174" ht="12" customHeight="1" x14ac:dyDescent="0.25"/>
    <row r="4175" ht="12" customHeight="1" x14ac:dyDescent="0.25"/>
    <row r="4176" ht="12" customHeight="1" x14ac:dyDescent="0.25"/>
    <row r="4177" ht="12" customHeight="1" x14ac:dyDescent="0.25"/>
    <row r="4178" ht="12" customHeight="1" x14ac:dyDescent="0.25"/>
    <row r="4179" ht="12" customHeight="1" x14ac:dyDescent="0.25"/>
    <row r="4180" ht="12" customHeight="1" x14ac:dyDescent="0.25"/>
    <row r="4181" ht="12" customHeight="1" x14ac:dyDescent="0.25"/>
    <row r="4182" ht="12" customHeight="1" x14ac:dyDescent="0.25"/>
    <row r="4183" ht="12" customHeight="1" x14ac:dyDescent="0.25"/>
    <row r="4184" ht="12" customHeight="1" x14ac:dyDescent="0.25"/>
    <row r="4185" ht="12" customHeight="1" x14ac:dyDescent="0.25"/>
    <row r="4186" ht="12" customHeight="1" x14ac:dyDescent="0.25"/>
    <row r="4187" ht="12" customHeight="1" x14ac:dyDescent="0.25"/>
    <row r="4188" ht="12" customHeight="1" x14ac:dyDescent="0.25"/>
    <row r="4189" ht="12" customHeight="1" x14ac:dyDescent="0.25"/>
    <row r="4190" ht="12" customHeight="1" x14ac:dyDescent="0.25"/>
    <row r="4191" ht="12" customHeight="1" x14ac:dyDescent="0.25"/>
    <row r="4192" ht="12" customHeight="1" x14ac:dyDescent="0.25"/>
    <row r="4193" ht="12" customHeight="1" x14ac:dyDescent="0.25"/>
    <row r="4194" ht="12" customHeight="1" x14ac:dyDescent="0.25"/>
    <row r="4195" ht="12" customHeight="1" x14ac:dyDescent="0.25"/>
    <row r="4196" ht="12" customHeight="1" x14ac:dyDescent="0.25"/>
    <row r="4197" ht="12" customHeight="1" x14ac:dyDescent="0.25"/>
    <row r="4198" ht="12" customHeight="1" x14ac:dyDescent="0.25"/>
    <row r="4199" ht="12" customHeight="1" x14ac:dyDescent="0.25"/>
    <row r="4200" ht="12" customHeight="1" x14ac:dyDescent="0.25"/>
    <row r="4201" ht="12" customHeight="1" x14ac:dyDescent="0.25"/>
    <row r="4202" ht="12" customHeight="1" x14ac:dyDescent="0.25"/>
    <row r="4203" ht="12" customHeight="1" x14ac:dyDescent="0.25"/>
    <row r="4204" ht="12" customHeight="1" x14ac:dyDescent="0.25"/>
    <row r="4205" ht="12" customHeight="1" x14ac:dyDescent="0.25"/>
    <row r="4206" ht="12" customHeight="1" x14ac:dyDescent="0.25"/>
    <row r="4207" ht="12" customHeight="1" x14ac:dyDescent="0.25"/>
    <row r="4208" ht="12" customHeight="1" x14ac:dyDescent="0.25"/>
    <row r="4209" ht="12" customHeight="1" x14ac:dyDescent="0.25"/>
    <row r="4210" ht="12" customHeight="1" x14ac:dyDescent="0.25"/>
    <row r="4211" ht="12" customHeight="1" x14ac:dyDescent="0.25"/>
    <row r="4212" ht="12" customHeight="1" x14ac:dyDescent="0.25"/>
    <row r="4213" ht="12" customHeight="1" x14ac:dyDescent="0.25"/>
    <row r="4214" ht="12" customHeight="1" x14ac:dyDescent="0.25"/>
    <row r="4215" ht="12" customHeight="1" x14ac:dyDescent="0.25"/>
    <row r="4216" ht="12" customHeight="1" x14ac:dyDescent="0.25"/>
    <row r="4217" ht="12" customHeight="1" x14ac:dyDescent="0.25"/>
    <row r="4218" ht="12" customHeight="1" x14ac:dyDescent="0.25"/>
    <row r="4219" ht="12" customHeight="1" x14ac:dyDescent="0.25"/>
    <row r="4220" ht="12" customHeight="1" x14ac:dyDescent="0.25"/>
    <row r="4221" ht="12" customHeight="1" x14ac:dyDescent="0.25"/>
    <row r="4222" ht="12" customHeight="1" x14ac:dyDescent="0.25"/>
    <row r="4223" ht="12" customHeight="1" x14ac:dyDescent="0.25"/>
    <row r="4224" ht="12" customHeight="1" x14ac:dyDescent="0.25"/>
    <row r="4225" ht="12" customHeight="1" x14ac:dyDescent="0.25"/>
    <row r="4226" ht="12" customHeight="1" x14ac:dyDescent="0.25"/>
    <row r="4227" ht="12" customHeight="1" x14ac:dyDescent="0.25"/>
    <row r="4228" ht="12" customHeight="1" x14ac:dyDescent="0.25"/>
    <row r="4229" ht="12" customHeight="1" x14ac:dyDescent="0.25"/>
    <row r="4230" ht="12" customHeight="1" x14ac:dyDescent="0.25"/>
    <row r="4231" ht="12" customHeight="1" x14ac:dyDescent="0.25"/>
    <row r="4232" ht="12" customHeight="1" x14ac:dyDescent="0.25"/>
    <row r="4233" ht="12" customHeight="1" x14ac:dyDescent="0.25"/>
    <row r="4234" ht="12" customHeight="1" x14ac:dyDescent="0.25"/>
    <row r="4235" ht="12" customHeight="1" x14ac:dyDescent="0.25"/>
    <row r="4236" ht="12" customHeight="1" x14ac:dyDescent="0.25"/>
    <row r="4237" ht="12" customHeight="1" x14ac:dyDescent="0.25"/>
    <row r="4238" ht="12" customHeight="1" x14ac:dyDescent="0.25"/>
    <row r="4239" ht="12" customHeight="1" x14ac:dyDescent="0.25"/>
    <row r="4240" ht="12" customHeight="1" x14ac:dyDescent="0.25"/>
    <row r="4241" ht="12" customHeight="1" x14ac:dyDescent="0.25"/>
    <row r="4242" ht="12" customHeight="1" x14ac:dyDescent="0.25"/>
    <row r="4243" ht="12" customHeight="1" x14ac:dyDescent="0.25"/>
    <row r="4244" ht="12" customHeight="1" x14ac:dyDescent="0.25"/>
    <row r="4245" ht="12" customHeight="1" x14ac:dyDescent="0.25"/>
    <row r="4246" ht="12" customHeight="1" x14ac:dyDescent="0.25"/>
    <row r="4247" ht="12" customHeight="1" x14ac:dyDescent="0.25"/>
    <row r="4248" ht="12" customHeight="1" x14ac:dyDescent="0.25"/>
    <row r="4249" ht="12" customHeight="1" x14ac:dyDescent="0.25"/>
    <row r="4250" ht="12" customHeight="1" x14ac:dyDescent="0.25"/>
    <row r="4251" ht="12" customHeight="1" x14ac:dyDescent="0.25"/>
    <row r="4252" ht="12" customHeight="1" x14ac:dyDescent="0.25"/>
    <row r="4253" ht="12" customHeight="1" x14ac:dyDescent="0.25"/>
    <row r="4254" ht="12" customHeight="1" x14ac:dyDescent="0.25"/>
    <row r="4255" ht="12" customHeight="1" x14ac:dyDescent="0.25"/>
    <row r="4256" ht="12" customHeight="1" x14ac:dyDescent="0.25"/>
    <row r="4257" ht="12" customHeight="1" x14ac:dyDescent="0.25"/>
    <row r="4258" ht="12" customHeight="1" x14ac:dyDescent="0.25"/>
    <row r="4259" ht="12" customHeight="1" x14ac:dyDescent="0.25"/>
    <row r="4260" ht="12" customHeight="1" x14ac:dyDescent="0.25"/>
    <row r="4261" ht="12" customHeight="1" x14ac:dyDescent="0.25"/>
    <row r="4262" ht="12" customHeight="1" x14ac:dyDescent="0.25"/>
    <row r="4263" ht="12" customHeight="1" x14ac:dyDescent="0.25"/>
    <row r="4264" ht="12" customHeight="1" x14ac:dyDescent="0.25"/>
    <row r="4265" ht="12" customHeight="1" x14ac:dyDescent="0.25"/>
    <row r="4266" ht="12" customHeight="1" x14ac:dyDescent="0.25"/>
    <row r="4267" ht="12" customHeight="1" x14ac:dyDescent="0.25"/>
    <row r="4268" ht="12" customHeight="1" x14ac:dyDescent="0.25"/>
    <row r="4269" ht="12" customHeight="1" x14ac:dyDescent="0.25"/>
    <row r="4270" ht="12" customHeight="1" x14ac:dyDescent="0.25"/>
    <row r="4271" ht="12" customHeight="1" x14ac:dyDescent="0.25"/>
    <row r="4272" ht="12" customHeight="1" x14ac:dyDescent="0.25"/>
    <row r="4273" ht="12" customHeight="1" x14ac:dyDescent="0.25"/>
    <row r="4274" ht="12" customHeight="1" x14ac:dyDescent="0.25"/>
    <row r="4275" ht="12" customHeight="1" x14ac:dyDescent="0.25"/>
    <row r="4276" ht="12" customHeight="1" x14ac:dyDescent="0.25"/>
    <row r="4277" ht="12" customHeight="1" x14ac:dyDescent="0.25"/>
    <row r="4278" ht="12" customHeight="1" x14ac:dyDescent="0.25"/>
    <row r="4279" ht="12" customHeight="1" x14ac:dyDescent="0.25"/>
    <row r="4280" ht="12" customHeight="1" x14ac:dyDescent="0.25"/>
    <row r="4281" ht="12" customHeight="1" x14ac:dyDescent="0.25"/>
    <row r="4282" ht="12" customHeight="1" x14ac:dyDescent="0.25"/>
    <row r="4283" ht="12" customHeight="1" x14ac:dyDescent="0.25"/>
    <row r="4284" ht="12" customHeight="1" x14ac:dyDescent="0.25"/>
    <row r="4285" ht="12" customHeight="1" x14ac:dyDescent="0.25"/>
    <row r="4286" ht="12" customHeight="1" x14ac:dyDescent="0.25"/>
    <row r="4287" ht="12" customHeight="1" x14ac:dyDescent="0.25"/>
    <row r="4288" ht="12" customHeight="1" x14ac:dyDescent="0.25"/>
    <row r="4289" ht="12" customHeight="1" x14ac:dyDescent="0.25"/>
    <row r="4290" ht="12" customHeight="1" x14ac:dyDescent="0.25"/>
    <row r="4291" ht="12" customHeight="1" x14ac:dyDescent="0.25"/>
    <row r="4292" ht="12" customHeight="1" x14ac:dyDescent="0.25"/>
    <row r="4293" ht="12" customHeight="1" x14ac:dyDescent="0.25"/>
    <row r="4294" ht="12" customHeight="1" x14ac:dyDescent="0.25"/>
    <row r="4295" ht="12" customHeight="1" x14ac:dyDescent="0.25"/>
    <row r="4296" ht="12" customHeight="1" x14ac:dyDescent="0.25"/>
    <row r="4297" ht="12" customHeight="1" x14ac:dyDescent="0.25"/>
    <row r="4298" ht="12" customHeight="1" x14ac:dyDescent="0.25"/>
    <row r="4299" ht="12" customHeight="1" x14ac:dyDescent="0.25"/>
    <row r="4300" ht="12" customHeight="1" x14ac:dyDescent="0.25"/>
    <row r="4301" ht="12" customHeight="1" x14ac:dyDescent="0.25"/>
    <row r="4302" ht="12" customHeight="1" x14ac:dyDescent="0.25"/>
    <row r="4303" ht="12" customHeight="1" x14ac:dyDescent="0.25"/>
    <row r="4304" ht="12" customHeight="1" x14ac:dyDescent="0.25"/>
    <row r="4305" ht="12" customHeight="1" x14ac:dyDescent="0.25"/>
    <row r="4306" ht="12" customHeight="1" x14ac:dyDescent="0.25"/>
    <row r="4307" ht="12" customHeight="1" x14ac:dyDescent="0.25"/>
    <row r="4308" ht="12" customHeight="1" x14ac:dyDescent="0.25"/>
    <row r="4309" ht="12" customHeight="1" x14ac:dyDescent="0.25"/>
    <row r="4310" ht="12" customHeight="1" x14ac:dyDescent="0.25"/>
    <row r="4311" ht="12" customHeight="1" x14ac:dyDescent="0.25"/>
    <row r="4312" ht="12" customHeight="1" x14ac:dyDescent="0.25"/>
    <row r="4313" ht="12" customHeight="1" x14ac:dyDescent="0.25"/>
    <row r="4314" ht="12" customHeight="1" x14ac:dyDescent="0.25"/>
    <row r="4315" ht="12" customHeight="1" x14ac:dyDescent="0.25"/>
    <row r="4316" ht="12" customHeight="1" x14ac:dyDescent="0.25"/>
    <row r="4317" ht="12" customHeight="1" x14ac:dyDescent="0.25"/>
    <row r="4318" ht="12" customHeight="1" x14ac:dyDescent="0.25"/>
    <row r="4319" ht="12" customHeight="1" x14ac:dyDescent="0.25"/>
    <row r="4320" ht="12" customHeight="1" x14ac:dyDescent="0.25"/>
    <row r="4321" ht="12" customHeight="1" x14ac:dyDescent="0.25"/>
    <row r="4322" ht="12" customHeight="1" x14ac:dyDescent="0.25"/>
    <row r="4323" ht="12" customHeight="1" x14ac:dyDescent="0.25"/>
    <row r="4324" ht="12" customHeight="1" x14ac:dyDescent="0.25"/>
    <row r="4325" ht="12" customHeight="1" x14ac:dyDescent="0.25"/>
    <row r="4326" ht="12" customHeight="1" x14ac:dyDescent="0.25"/>
    <row r="4327" ht="12" customHeight="1" x14ac:dyDescent="0.25"/>
    <row r="4328" ht="12" customHeight="1" x14ac:dyDescent="0.25"/>
    <row r="4329" ht="12" customHeight="1" x14ac:dyDescent="0.25"/>
    <row r="4330" ht="12" customHeight="1" x14ac:dyDescent="0.25"/>
    <row r="4331" ht="12" customHeight="1" x14ac:dyDescent="0.25"/>
    <row r="4332" ht="12" customHeight="1" x14ac:dyDescent="0.25"/>
    <row r="4333" ht="12" customHeight="1" x14ac:dyDescent="0.25"/>
    <row r="4334" ht="12" customHeight="1" x14ac:dyDescent="0.25"/>
    <row r="4335" ht="12" customHeight="1" x14ac:dyDescent="0.25"/>
    <row r="4336" ht="12" customHeight="1" x14ac:dyDescent="0.25"/>
    <row r="4337" ht="12" customHeight="1" x14ac:dyDescent="0.25"/>
    <row r="4338" ht="12" customHeight="1" x14ac:dyDescent="0.25"/>
    <row r="4339" ht="12" customHeight="1" x14ac:dyDescent="0.25"/>
    <row r="4340" ht="12" customHeight="1" x14ac:dyDescent="0.25"/>
    <row r="4341" ht="12" customHeight="1" x14ac:dyDescent="0.25"/>
    <row r="4342" ht="12" customHeight="1" x14ac:dyDescent="0.25"/>
    <row r="4343" ht="12" customHeight="1" x14ac:dyDescent="0.25"/>
    <row r="4344" ht="12" customHeight="1" x14ac:dyDescent="0.25"/>
    <row r="4345" ht="12" customHeight="1" x14ac:dyDescent="0.25"/>
    <row r="4346" ht="12" customHeight="1" x14ac:dyDescent="0.25"/>
    <row r="4347" ht="12" customHeight="1" x14ac:dyDescent="0.25"/>
    <row r="4348" ht="12" customHeight="1" x14ac:dyDescent="0.25"/>
    <row r="4349" ht="12" customHeight="1" x14ac:dyDescent="0.25"/>
    <row r="4350" ht="12" customHeight="1" x14ac:dyDescent="0.25"/>
    <row r="4351" ht="12" customHeight="1" x14ac:dyDescent="0.25"/>
    <row r="4352" ht="12" customHeight="1" x14ac:dyDescent="0.25"/>
    <row r="4353" ht="12" customHeight="1" x14ac:dyDescent="0.25"/>
    <row r="4354" ht="12" customHeight="1" x14ac:dyDescent="0.25"/>
    <row r="4355" ht="12" customHeight="1" x14ac:dyDescent="0.25"/>
    <row r="4356" ht="12" customHeight="1" x14ac:dyDescent="0.25"/>
    <row r="4357" ht="12" customHeight="1" x14ac:dyDescent="0.25"/>
    <row r="4358" ht="12" customHeight="1" x14ac:dyDescent="0.25"/>
    <row r="4359" ht="12" customHeight="1" x14ac:dyDescent="0.25"/>
    <row r="4360" ht="12" customHeight="1" x14ac:dyDescent="0.25"/>
    <row r="4361" ht="12" customHeight="1" x14ac:dyDescent="0.25"/>
    <row r="4362" ht="12" customHeight="1" x14ac:dyDescent="0.25"/>
    <row r="4363" ht="12" customHeight="1" x14ac:dyDescent="0.25"/>
    <row r="4364" ht="12" customHeight="1" x14ac:dyDescent="0.25"/>
    <row r="4365" ht="12" customHeight="1" x14ac:dyDescent="0.25"/>
    <row r="4366" ht="12" customHeight="1" x14ac:dyDescent="0.25"/>
    <row r="4367" ht="12" customHeight="1" x14ac:dyDescent="0.25"/>
    <row r="4368" ht="12" customHeight="1" x14ac:dyDescent="0.25"/>
    <row r="4369" ht="12" customHeight="1" x14ac:dyDescent="0.25"/>
    <row r="4370" ht="12" customHeight="1" x14ac:dyDescent="0.25"/>
    <row r="4371" ht="12" customHeight="1" x14ac:dyDescent="0.25"/>
    <row r="4372" ht="12" customHeight="1" x14ac:dyDescent="0.25"/>
    <row r="4373" ht="12" customHeight="1" x14ac:dyDescent="0.25"/>
    <row r="4374" ht="12" customHeight="1" x14ac:dyDescent="0.25"/>
    <row r="4375" ht="12" customHeight="1" x14ac:dyDescent="0.25"/>
    <row r="4376" ht="12" customHeight="1" x14ac:dyDescent="0.25"/>
    <row r="4377" ht="12" customHeight="1" x14ac:dyDescent="0.25"/>
    <row r="4378" ht="12" customHeight="1" x14ac:dyDescent="0.25"/>
    <row r="4379" ht="12" customHeight="1" x14ac:dyDescent="0.25"/>
    <row r="4380" ht="12" customHeight="1" x14ac:dyDescent="0.25"/>
    <row r="4381" ht="12" customHeight="1" x14ac:dyDescent="0.25"/>
    <row r="4382" ht="12" customHeight="1" x14ac:dyDescent="0.25"/>
    <row r="4383" ht="12" customHeight="1" x14ac:dyDescent="0.25"/>
    <row r="4384" ht="12" customHeight="1" x14ac:dyDescent="0.25"/>
    <row r="4385" ht="12" customHeight="1" x14ac:dyDescent="0.25"/>
    <row r="4386" ht="12" customHeight="1" x14ac:dyDescent="0.25"/>
    <row r="4387" ht="12" customHeight="1" x14ac:dyDescent="0.25"/>
    <row r="4388" ht="12" customHeight="1" x14ac:dyDescent="0.25"/>
    <row r="4389" ht="12" customHeight="1" x14ac:dyDescent="0.25"/>
    <row r="4390" ht="12" customHeight="1" x14ac:dyDescent="0.25"/>
    <row r="4391" ht="12" customHeight="1" x14ac:dyDescent="0.25"/>
    <row r="4392" ht="12" customHeight="1" x14ac:dyDescent="0.25"/>
    <row r="4393" ht="12" customHeight="1" x14ac:dyDescent="0.25"/>
    <row r="4394" ht="12" customHeight="1" x14ac:dyDescent="0.25"/>
    <row r="4395" ht="12" customHeight="1" x14ac:dyDescent="0.25"/>
    <row r="4396" ht="12" customHeight="1" x14ac:dyDescent="0.25"/>
    <row r="4397" ht="12" customHeight="1" x14ac:dyDescent="0.25"/>
    <row r="4398" ht="12" customHeight="1" x14ac:dyDescent="0.25"/>
    <row r="4399" ht="12" customHeight="1" x14ac:dyDescent="0.25"/>
    <row r="4400" ht="12" customHeight="1" x14ac:dyDescent="0.25"/>
    <row r="4401" ht="12" customHeight="1" x14ac:dyDescent="0.25"/>
    <row r="4402" ht="12" customHeight="1" x14ac:dyDescent="0.25"/>
    <row r="4403" ht="12" customHeight="1" x14ac:dyDescent="0.25"/>
    <row r="4404" ht="12" customHeight="1" x14ac:dyDescent="0.25"/>
    <row r="4405" ht="12" customHeight="1" x14ac:dyDescent="0.25"/>
    <row r="4406" ht="12" customHeight="1" x14ac:dyDescent="0.25"/>
    <row r="4407" ht="12" customHeight="1" x14ac:dyDescent="0.25"/>
    <row r="4408" ht="12" customHeight="1" x14ac:dyDescent="0.25"/>
    <row r="4409" ht="12" customHeight="1" x14ac:dyDescent="0.25"/>
    <row r="4410" ht="12" customHeight="1" x14ac:dyDescent="0.25"/>
    <row r="4411" ht="12" customHeight="1" x14ac:dyDescent="0.25"/>
    <row r="4412" ht="12" customHeight="1" x14ac:dyDescent="0.25"/>
    <row r="4413" ht="12" customHeight="1" x14ac:dyDescent="0.25"/>
    <row r="4414" ht="12" customHeight="1" x14ac:dyDescent="0.25"/>
    <row r="4415" ht="12" customHeight="1" x14ac:dyDescent="0.25"/>
    <row r="4416" ht="12" customHeight="1" x14ac:dyDescent="0.25"/>
    <row r="4417" ht="12" customHeight="1" x14ac:dyDescent="0.25"/>
    <row r="4418" ht="12" customHeight="1" x14ac:dyDescent="0.25"/>
    <row r="4419" ht="12" customHeight="1" x14ac:dyDescent="0.25"/>
    <row r="4420" ht="12" customHeight="1" x14ac:dyDescent="0.25"/>
    <row r="4421" ht="12" customHeight="1" x14ac:dyDescent="0.25"/>
    <row r="4422" ht="12" customHeight="1" x14ac:dyDescent="0.25"/>
    <row r="4423" ht="12" customHeight="1" x14ac:dyDescent="0.25"/>
    <row r="4424" ht="12" customHeight="1" x14ac:dyDescent="0.25"/>
    <row r="4425" ht="12" customHeight="1" x14ac:dyDescent="0.25"/>
    <row r="4426" ht="12" customHeight="1" x14ac:dyDescent="0.25"/>
    <row r="4427" ht="12" customHeight="1" x14ac:dyDescent="0.25"/>
    <row r="4428" ht="12" customHeight="1" x14ac:dyDescent="0.25"/>
    <row r="4429" ht="12" customHeight="1" x14ac:dyDescent="0.25"/>
    <row r="4430" ht="12" customHeight="1" x14ac:dyDescent="0.25"/>
    <row r="4431" ht="12" customHeight="1" x14ac:dyDescent="0.25"/>
    <row r="4432" ht="12" customHeight="1" x14ac:dyDescent="0.25"/>
    <row r="4433" ht="12" customHeight="1" x14ac:dyDescent="0.25"/>
    <row r="4434" ht="12" customHeight="1" x14ac:dyDescent="0.25"/>
    <row r="4435" ht="12" customHeight="1" x14ac:dyDescent="0.25"/>
    <row r="4436" ht="12" customHeight="1" x14ac:dyDescent="0.25"/>
    <row r="4437" ht="12" customHeight="1" x14ac:dyDescent="0.25"/>
    <row r="4438" ht="12" customHeight="1" x14ac:dyDescent="0.25"/>
    <row r="4439" ht="12" customHeight="1" x14ac:dyDescent="0.25"/>
    <row r="4440" ht="12" customHeight="1" x14ac:dyDescent="0.25"/>
    <row r="4441" ht="12" customHeight="1" x14ac:dyDescent="0.25"/>
    <row r="4442" ht="12" customHeight="1" x14ac:dyDescent="0.25"/>
    <row r="4443" ht="12" customHeight="1" x14ac:dyDescent="0.25"/>
    <row r="4444" ht="12" customHeight="1" x14ac:dyDescent="0.25"/>
    <row r="4445" ht="12" customHeight="1" x14ac:dyDescent="0.25"/>
    <row r="4446" ht="12" customHeight="1" x14ac:dyDescent="0.25"/>
    <row r="4447" ht="12" customHeight="1" x14ac:dyDescent="0.25"/>
    <row r="4448" ht="12" customHeight="1" x14ac:dyDescent="0.25"/>
    <row r="4449" ht="12" customHeight="1" x14ac:dyDescent="0.25"/>
    <row r="4450" ht="12" customHeight="1" x14ac:dyDescent="0.25"/>
    <row r="4451" ht="12" customHeight="1" x14ac:dyDescent="0.25"/>
    <row r="4452" ht="12" customHeight="1" x14ac:dyDescent="0.25"/>
    <row r="4453" ht="12" customHeight="1" x14ac:dyDescent="0.25"/>
    <row r="4454" ht="12" customHeight="1" x14ac:dyDescent="0.25"/>
    <row r="4455" ht="12" customHeight="1" x14ac:dyDescent="0.25"/>
    <row r="4456" ht="12" customHeight="1" x14ac:dyDescent="0.25"/>
    <row r="4457" ht="12" customHeight="1" x14ac:dyDescent="0.25"/>
    <row r="4458" ht="12" customHeight="1" x14ac:dyDescent="0.25"/>
    <row r="4459" ht="12" customHeight="1" x14ac:dyDescent="0.25"/>
    <row r="4460" ht="12" customHeight="1" x14ac:dyDescent="0.25"/>
    <row r="4461" ht="12" customHeight="1" x14ac:dyDescent="0.25"/>
    <row r="4462" ht="12" customHeight="1" x14ac:dyDescent="0.25"/>
    <row r="4463" ht="12" customHeight="1" x14ac:dyDescent="0.25"/>
    <row r="4464" ht="12" customHeight="1" x14ac:dyDescent="0.25"/>
    <row r="4465" ht="12" customHeight="1" x14ac:dyDescent="0.25"/>
    <row r="4466" ht="12" customHeight="1" x14ac:dyDescent="0.25"/>
    <row r="4467" ht="12" customHeight="1" x14ac:dyDescent="0.25"/>
    <row r="4468" ht="12" customHeight="1" x14ac:dyDescent="0.25"/>
    <row r="4469" ht="12" customHeight="1" x14ac:dyDescent="0.25"/>
    <row r="4470" ht="12" customHeight="1" x14ac:dyDescent="0.25"/>
    <row r="4471" ht="12" customHeight="1" x14ac:dyDescent="0.25"/>
    <row r="4472" ht="12" customHeight="1" x14ac:dyDescent="0.25"/>
    <row r="4473" ht="12" customHeight="1" x14ac:dyDescent="0.25"/>
    <row r="4474" ht="12" customHeight="1" x14ac:dyDescent="0.25"/>
    <row r="4475" ht="12" customHeight="1" x14ac:dyDescent="0.25"/>
    <row r="4476" ht="12" customHeight="1" x14ac:dyDescent="0.25"/>
    <row r="4477" ht="12" customHeight="1" x14ac:dyDescent="0.25"/>
    <row r="4478" ht="12" customHeight="1" x14ac:dyDescent="0.25"/>
    <row r="4479" ht="12" customHeight="1" x14ac:dyDescent="0.25"/>
    <row r="4480" ht="12" customHeight="1" x14ac:dyDescent="0.25"/>
    <row r="4481" ht="12" customHeight="1" x14ac:dyDescent="0.25"/>
    <row r="4482" ht="12" customHeight="1" x14ac:dyDescent="0.25"/>
    <row r="4483" ht="12" customHeight="1" x14ac:dyDescent="0.25"/>
    <row r="4484" ht="12" customHeight="1" x14ac:dyDescent="0.25"/>
    <row r="4485" ht="12" customHeight="1" x14ac:dyDescent="0.25"/>
    <row r="4486" ht="12" customHeight="1" x14ac:dyDescent="0.25"/>
    <row r="4487" ht="12" customHeight="1" x14ac:dyDescent="0.25"/>
    <row r="4488" ht="12" customHeight="1" x14ac:dyDescent="0.25"/>
    <row r="4489" ht="12" customHeight="1" x14ac:dyDescent="0.25"/>
    <row r="4490" ht="12" customHeight="1" x14ac:dyDescent="0.25"/>
    <row r="4491" ht="12" customHeight="1" x14ac:dyDescent="0.25"/>
    <row r="4492" ht="12" customHeight="1" x14ac:dyDescent="0.25"/>
    <row r="4493" ht="12" customHeight="1" x14ac:dyDescent="0.25"/>
    <row r="4494" ht="12" customHeight="1" x14ac:dyDescent="0.25"/>
    <row r="4495" ht="12" customHeight="1" x14ac:dyDescent="0.25"/>
    <row r="4496" ht="12" customHeight="1" x14ac:dyDescent="0.25"/>
    <row r="4497" ht="12" customHeight="1" x14ac:dyDescent="0.25"/>
    <row r="4498" ht="12" customHeight="1" x14ac:dyDescent="0.25"/>
    <row r="4499" ht="12" customHeight="1" x14ac:dyDescent="0.25"/>
    <row r="4500" ht="12" customHeight="1" x14ac:dyDescent="0.25"/>
    <row r="4501" ht="12" customHeight="1" x14ac:dyDescent="0.25"/>
    <row r="4502" ht="12" customHeight="1" x14ac:dyDescent="0.25"/>
    <row r="4503" ht="12" customHeight="1" x14ac:dyDescent="0.25"/>
    <row r="4504" ht="12" customHeight="1" x14ac:dyDescent="0.25"/>
    <row r="4505" ht="12" customHeight="1" x14ac:dyDescent="0.25"/>
    <row r="4506" ht="12" customHeight="1" x14ac:dyDescent="0.25"/>
    <row r="4507" ht="12" customHeight="1" x14ac:dyDescent="0.25"/>
    <row r="4508" ht="12" customHeight="1" x14ac:dyDescent="0.25"/>
    <row r="4509" ht="12" customHeight="1" x14ac:dyDescent="0.25"/>
    <row r="4510" ht="12" customHeight="1" x14ac:dyDescent="0.25"/>
    <row r="4511" ht="12" customHeight="1" x14ac:dyDescent="0.25"/>
    <row r="4512" ht="12" customHeight="1" x14ac:dyDescent="0.25"/>
    <row r="4513" ht="12" customHeight="1" x14ac:dyDescent="0.25"/>
    <row r="4514" ht="12" customHeight="1" x14ac:dyDescent="0.25"/>
    <row r="4515" ht="12" customHeight="1" x14ac:dyDescent="0.25"/>
    <row r="4516" ht="12" customHeight="1" x14ac:dyDescent="0.25"/>
    <row r="4517" ht="12" customHeight="1" x14ac:dyDescent="0.25"/>
    <row r="4518" ht="12" customHeight="1" x14ac:dyDescent="0.25"/>
    <row r="4519" ht="12" customHeight="1" x14ac:dyDescent="0.25"/>
    <row r="4520" ht="12" customHeight="1" x14ac:dyDescent="0.25"/>
    <row r="4521" ht="12" customHeight="1" x14ac:dyDescent="0.25"/>
    <row r="4522" ht="12" customHeight="1" x14ac:dyDescent="0.25"/>
    <row r="4523" ht="12" customHeight="1" x14ac:dyDescent="0.25"/>
    <row r="4524" ht="12" customHeight="1" x14ac:dyDescent="0.25"/>
    <row r="4525" ht="12" customHeight="1" x14ac:dyDescent="0.25"/>
    <row r="4526" ht="12" customHeight="1" x14ac:dyDescent="0.25"/>
    <row r="4527" ht="12" customHeight="1" x14ac:dyDescent="0.25"/>
    <row r="4528" ht="12" customHeight="1" x14ac:dyDescent="0.25"/>
    <row r="4529" ht="12" customHeight="1" x14ac:dyDescent="0.25"/>
    <row r="4530" ht="12" customHeight="1" x14ac:dyDescent="0.25"/>
    <row r="4531" ht="12" customHeight="1" x14ac:dyDescent="0.25"/>
    <row r="4532" ht="12" customHeight="1" x14ac:dyDescent="0.25"/>
    <row r="4533" ht="12" customHeight="1" x14ac:dyDescent="0.25"/>
    <row r="4534" ht="12" customHeight="1" x14ac:dyDescent="0.25"/>
    <row r="4535" ht="12" customHeight="1" x14ac:dyDescent="0.25"/>
    <row r="4536" ht="12" customHeight="1" x14ac:dyDescent="0.25"/>
    <row r="4537" ht="12" customHeight="1" x14ac:dyDescent="0.25"/>
    <row r="4538" ht="12" customHeight="1" x14ac:dyDescent="0.25"/>
    <row r="4539" ht="12" customHeight="1" x14ac:dyDescent="0.25"/>
    <row r="4540" ht="12" customHeight="1" x14ac:dyDescent="0.25"/>
    <row r="4541" ht="12" customHeight="1" x14ac:dyDescent="0.25"/>
    <row r="4542" ht="12" customHeight="1" x14ac:dyDescent="0.25"/>
    <row r="4543" ht="12" customHeight="1" x14ac:dyDescent="0.25"/>
    <row r="4544" ht="12" customHeight="1" x14ac:dyDescent="0.25"/>
    <row r="4545" ht="12" customHeight="1" x14ac:dyDescent="0.25"/>
    <row r="4546" ht="12" customHeight="1" x14ac:dyDescent="0.25"/>
    <row r="4547" ht="12" customHeight="1" x14ac:dyDescent="0.25"/>
    <row r="4548" ht="12" customHeight="1" x14ac:dyDescent="0.25"/>
    <row r="4549" ht="12" customHeight="1" x14ac:dyDescent="0.25"/>
    <row r="4550" ht="12" customHeight="1" x14ac:dyDescent="0.25"/>
    <row r="4551" ht="12" customHeight="1" x14ac:dyDescent="0.25"/>
    <row r="4552" ht="12" customHeight="1" x14ac:dyDescent="0.25"/>
    <row r="4553" ht="12" customHeight="1" x14ac:dyDescent="0.25"/>
    <row r="4554" ht="12" customHeight="1" x14ac:dyDescent="0.25"/>
    <row r="4555" ht="12" customHeight="1" x14ac:dyDescent="0.25"/>
    <row r="4556" ht="12" customHeight="1" x14ac:dyDescent="0.25"/>
    <row r="4557" ht="12" customHeight="1" x14ac:dyDescent="0.25"/>
    <row r="4558" ht="12" customHeight="1" x14ac:dyDescent="0.25"/>
    <row r="4559" ht="12" customHeight="1" x14ac:dyDescent="0.25"/>
    <row r="4560" ht="12" customHeight="1" x14ac:dyDescent="0.25"/>
    <row r="4561" ht="12" customHeight="1" x14ac:dyDescent="0.25"/>
    <row r="4562" ht="12" customHeight="1" x14ac:dyDescent="0.25"/>
    <row r="4563" ht="12" customHeight="1" x14ac:dyDescent="0.25"/>
    <row r="4564" ht="12" customHeight="1" x14ac:dyDescent="0.25"/>
    <row r="4565" ht="12" customHeight="1" x14ac:dyDescent="0.25"/>
    <row r="4566" ht="12" customHeight="1" x14ac:dyDescent="0.25"/>
    <row r="4567" ht="12" customHeight="1" x14ac:dyDescent="0.25"/>
    <row r="4568" ht="12" customHeight="1" x14ac:dyDescent="0.25"/>
    <row r="4569" ht="12" customHeight="1" x14ac:dyDescent="0.25"/>
    <row r="4570" ht="12" customHeight="1" x14ac:dyDescent="0.25"/>
    <row r="4571" ht="12" customHeight="1" x14ac:dyDescent="0.25"/>
    <row r="4572" ht="12" customHeight="1" x14ac:dyDescent="0.25"/>
    <row r="4573" ht="12" customHeight="1" x14ac:dyDescent="0.25"/>
    <row r="4574" ht="12" customHeight="1" x14ac:dyDescent="0.25"/>
    <row r="4575" ht="12" customHeight="1" x14ac:dyDescent="0.25"/>
    <row r="4576" ht="12" customHeight="1" x14ac:dyDescent="0.25"/>
    <row r="4577" ht="12" customHeight="1" x14ac:dyDescent="0.25"/>
    <row r="4578" ht="12" customHeight="1" x14ac:dyDescent="0.25"/>
    <row r="4579" ht="12" customHeight="1" x14ac:dyDescent="0.25"/>
    <row r="4580" ht="12" customHeight="1" x14ac:dyDescent="0.25"/>
    <row r="4581" ht="12" customHeight="1" x14ac:dyDescent="0.25"/>
    <row r="4582" ht="12" customHeight="1" x14ac:dyDescent="0.25"/>
    <row r="4583" ht="12" customHeight="1" x14ac:dyDescent="0.25"/>
    <row r="4584" ht="12" customHeight="1" x14ac:dyDescent="0.25"/>
    <row r="4585" ht="12" customHeight="1" x14ac:dyDescent="0.25"/>
    <row r="4586" ht="12" customHeight="1" x14ac:dyDescent="0.25"/>
    <row r="4587" ht="12" customHeight="1" x14ac:dyDescent="0.25"/>
    <row r="4588" ht="12" customHeight="1" x14ac:dyDescent="0.25"/>
    <row r="4589" ht="12" customHeight="1" x14ac:dyDescent="0.25"/>
    <row r="4590" ht="12" customHeight="1" x14ac:dyDescent="0.25"/>
    <row r="4591" ht="12" customHeight="1" x14ac:dyDescent="0.25"/>
    <row r="4592" ht="12" customHeight="1" x14ac:dyDescent="0.25"/>
    <row r="4593" ht="12" customHeight="1" x14ac:dyDescent="0.25"/>
    <row r="4594" ht="12" customHeight="1" x14ac:dyDescent="0.25"/>
    <row r="4595" ht="12" customHeight="1" x14ac:dyDescent="0.25"/>
    <row r="4596" ht="12" customHeight="1" x14ac:dyDescent="0.25"/>
    <row r="4597" ht="12" customHeight="1" x14ac:dyDescent="0.25"/>
    <row r="4598" ht="12" customHeight="1" x14ac:dyDescent="0.25"/>
    <row r="4599" ht="12" customHeight="1" x14ac:dyDescent="0.25"/>
    <row r="4600" ht="12" customHeight="1" x14ac:dyDescent="0.25"/>
    <row r="4601" ht="12" customHeight="1" x14ac:dyDescent="0.25"/>
    <row r="4602" ht="12" customHeight="1" x14ac:dyDescent="0.25"/>
    <row r="4603" ht="12" customHeight="1" x14ac:dyDescent="0.25"/>
    <row r="4604" ht="12" customHeight="1" x14ac:dyDescent="0.25"/>
    <row r="4605" ht="12" customHeight="1" x14ac:dyDescent="0.25"/>
    <row r="4606" ht="12" customHeight="1" x14ac:dyDescent="0.25"/>
    <row r="4607" ht="12" customHeight="1" x14ac:dyDescent="0.25"/>
    <row r="4608" ht="12" customHeight="1" x14ac:dyDescent="0.25"/>
    <row r="4609" ht="12" customHeight="1" x14ac:dyDescent="0.25"/>
    <row r="4610" ht="12" customHeight="1" x14ac:dyDescent="0.25"/>
    <row r="4611" ht="12" customHeight="1" x14ac:dyDescent="0.25"/>
    <row r="4612" ht="12" customHeight="1" x14ac:dyDescent="0.25"/>
    <row r="4613" ht="12" customHeight="1" x14ac:dyDescent="0.25"/>
    <row r="4614" ht="12" customHeight="1" x14ac:dyDescent="0.25"/>
    <row r="4615" ht="12" customHeight="1" x14ac:dyDescent="0.25"/>
    <row r="4616" ht="12" customHeight="1" x14ac:dyDescent="0.25"/>
    <row r="4617" ht="12" customHeight="1" x14ac:dyDescent="0.25"/>
    <row r="4618" ht="12" customHeight="1" x14ac:dyDescent="0.25"/>
    <row r="4619" ht="12" customHeight="1" x14ac:dyDescent="0.25"/>
    <row r="4620" ht="12" customHeight="1" x14ac:dyDescent="0.25"/>
    <row r="4621" ht="12" customHeight="1" x14ac:dyDescent="0.25"/>
    <row r="4622" ht="12" customHeight="1" x14ac:dyDescent="0.25"/>
    <row r="4623" ht="12" customHeight="1" x14ac:dyDescent="0.25"/>
    <row r="4624" ht="12" customHeight="1" x14ac:dyDescent="0.25"/>
    <row r="4625" ht="12" customHeight="1" x14ac:dyDescent="0.25"/>
    <row r="4626" ht="12" customHeight="1" x14ac:dyDescent="0.25"/>
    <row r="4627" ht="12" customHeight="1" x14ac:dyDescent="0.25"/>
    <row r="4628" ht="12" customHeight="1" x14ac:dyDescent="0.25"/>
    <row r="4629" ht="12" customHeight="1" x14ac:dyDescent="0.25"/>
    <row r="4630" ht="12" customHeight="1" x14ac:dyDescent="0.25"/>
    <row r="4631" ht="12" customHeight="1" x14ac:dyDescent="0.25"/>
    <row r="4632" ht="12" customHeight="1" x14ac:dyDescent="0.25"/>
    <row r="4633" ht="12" customHeight="1" x14ac:dyDescent="0.25"/>
    <row r="4634" ht="12" customHeight="1" x14ac:dyDescent="0.25"/>
    <row r="4635" ht="12" customHeight="1" x14ac:dyDescent="0.25"/>
    <row r="4636" ht="12" customHeight="1" x14ac:dyDescent="0.25"/>
    <row r="4637" ht="12" customHeight="1" x14ac:dyDescent="0.25"/>
    <row r="4638" ht="12" customHeight="1" x14ac:dyDescent="0.25"/>
    <row r="4639" ht="12" customHeight="1" x14ac:dyDescent="0.25"/>
    <row r="4640" ht="12" customHeight="1" x14ac:dyDescent="0.25"/>
    <row r="4641" ht="12" customHeight="1" x14ac:dyDescent="0.25"/>
    <row r="4642" ht="12" customHeight="1" x14ac:dyDescent="0.25"/>
    <row r="4643" ht="12" customHeight="1" x14ac:dyDescent="0.25"/>
    <row r="4644" ht="12" customHeight="1" x14ac:dyDescent="0.25"/>
    <row r="4645" ht="12" customHeight="1" x14ac:dyDescent="0.25"/>
    <row r="4646" ht="12" customHeight="1" x14ac:dyDescent="0.25"/>
    <row r="4647" ht="12" customHeight="1" x14ac:dyDescent="0.25"/>
    <row r="4648" ht="12" customHeight="1" x14ac:dyDescent="0.25"/>
    <row r="4649" ht="12" customHeight="1" x14ac:dyDescent="0.25"/>
    <row r="4650" ht="12" customHeight="1" x14ac:dyDescent="0.25"/>
    <row r="4651" ht="12" customHeight="1" x14ac:dyDescent="0.25"/>
    <row r="4652" ht="12" customHeight="1" x14ac:dyDescent="0.25"/>
    <row r="4653" ht="12" customHeight="1" x14ac:dyDescent="0.25"/>
    <row r="4654" ht="12" customHeight="1" x14ac:dyDescent="0.25"/>
    <row r="4655" ht="12" customHeight="1" x14ac:dyDescent="0.25"/>
    <row r="4656" ht="12" customHeight="1" x14ac:dyDescent="0.25"/>
    <row r="4657" ht="12" customHeight="1" x14ac:dyDescent="0.25"/>
    <row r="4658" ht="12" customHeight="1" x14ac:dyDescent="0.25"/>
    <row r="4659" ht="12" customHeight="1" x14ac:dyDescent="0.25"/>
    <row r="4660" ht="12" customHeight="1" x14ac:dyDescent="0.25"/>
    <row r="4661" ht="12" customHeight="1" x14ac:dyDescent="0.25"/>
    <row r="4662" ht="12" customHeight="1" x14ac:dyDescent="0.25"/>
    <row r="4663" ht="12" customHeight="1" x14ac:dyDescent="0.25"/>
    <row r="4664" ht="12" customHeight="1" x14ac:dyDescent="0.25"/>
    <row r="4665" ht="12" customHeight="1" x14ac:dyDescent="0.25"/>
    <row r="4666" ht="12" customHeight="1" x14ac:dyDescent="0.25"/>
    <row r="4667" ht="12" customHeight="1" x14ac:dyDescent="0.25"/>
    <row r="4668" ht="12" customHeight="1" x14ac:dyDescent="0.25"/>
    <row r="4669" ht="12" customHeight="1" x14ac:dyDescent="0.25"/>
    <row r="4670" ht="12" customHeight="1" x14ac:dyDescent="0.25"/>
    <row r="4671" ht="12" customHeight="1" x14ac:dyDescent="0.25"/>
    <row r="4672" ht="12" customHeight="1" x14ac:dyDescent="0.25"/>
    <row r="4673" ht="12" customHeight="1" x14ac:dyDescent="0.25"/>
    <row r="4674" ht="12" customHeight="1" x14ac:dyDescent="0.25"/>
    <row r="4675" ht="12" customHeight="1" x14ac:dyDescent="0.25"/>
    <row r="4676" ht="12" customHeight="1" x14ac:dyDescent="0.25"/>
    <row r="4677" ht="12" customHeight="1" x14ac:dyDescent="0.25"/>
    <row r="4678" ht="12" customHeight="1" x14ac:dyDescent="0.25"/>
    <row r="4679" ht="12" customHeight="1" x14ac:dyDescent="0.25"/>
    <row r="4680" ht="12" customHeight="1" x14ac:dyDescent="0.25"/>
    <row r="4681" ht="12" customHeight="1" x14ac:dyDescent="0.25"/>
    <row r="4682" ht="12" customHeight="1" x14ac:dyDescent="0.25"/>
    <row r="4683" ht="12" customHeight="1" x14ac:dyDescent="0.25"/>
    <row r="4684" ht="12" customHeight="1" x14ac:dyDescent="0.25"/>
    <row r="4685" ht="12" customHeight="1" x14ac:dyDescent="0.25"/>
    <row r="4686" ht="12" customHeight="1" x14ac:dyDescent="0.25"/>
    <row r="4687" ht="12" customHeight="1" x14ac:dyDescent="0.25"/>
    <row r="4688" ht="12" customHeight="1" x14ac:dyDescent="0.25"/>
    <row r="4689" ht="12" customHeight="1" x14ac:dyDescent="0.25"/>
    <row r="4690" ht="12" customHeight="1" x14ac:dyDescent="0.25"/>
    <row r="4691" ht="12" customHeight="1" x14ac:dyDescent="0.25"/>
    <row r="4692" ht="12" customHeight="1" x14ac:dyDescent="0.25"/>
    <row r="4693" ht="12" customHeight="1" x14ac:dyDescent="0.25"/>
    <row r="4694" ht="12" customHeight="1" x14ac:dyDescent="0.25"/>
    <row r="4695" ht="12" customHeight="1" x14ac:dyDescent="0.25"/>
    <row r="4696" ht="12" customHeight="1" x14ac:dyDescent="0.25"/>
    <row r="4697" ht="12" customHeight="1" x14ac:dyDescent="0.25"/>
    <row r="4698" ht="12" customHeight="1" x14ac:dyDescent="0.25"/>
    <row r="4699" ht="12" customHeight="1" x14ac:dyDescent="0.25"/>
    <row r="4700" ht="12" customHeight="1" x14ac:dyDescent="0.25"/>
    <row r="4701" ht="12" customHeight="1" x14ac:dyDescent="0.25"/>
    <row r="4702" ht="12" customHeight="1" x14ac:dyDescent="0.25"/>
    <row r="4703" ht="12" customHeight="1" x14ac:dyDescent="0.25"/>
    <row r="4704" ht="12" customHeight="1" x14ac:dyDescent="0.25"/>
    <row r="4705" ht="12" customHeight="1" x14ac:dyDescent="0.25"/>
    <row r="4706" ht="12" customHeight="1" x14ac:dyDescent="0.25"/>
    <row r="4707" ht="12" customHeight="1" x14ac:dyDescent="0.25"/>
    <row r="4708" ht="12" customHeight="1" x14ac:dyDescent="0.25"/>
    <row r="4709" ht="12" customHeight="1" x14ac:dyDescent="0.25"/>
    <row r="4710" ht="12" customHeight="1" x14ac:dyDescent="0.25"/>
    <row r="4711" ht="12" customHeight="1" x14ac:dyDescent="0.25"/>
    <row r="4712" ht="12" customHeight="1" x14ac:dyDescent="0.25"/>
    <row r="4713" ht="12" customHeight="1" x14ac:dyDescent="0.25"/>
    <row r="4714" ht="12" customHeight="1" x14ac:dyDescent="0.25"/>
    <row r="4715" ht="12" customHeight="1" x14ac:dyDescent="0.25"/>
    <row r="4716" ht="12" customHeight="1" x14ac:dyDescent="0.25"/>
    <row r="4717" ht="12" customHeight="1" x14ac:dyDescent="0.25"/>
    <row r="4718" ht="12" customHeight="1" x14ac:dyDescent="0.25"/>
    <row r="4719" ht="12" customHeight="1" x14ac:dyDescent="0.25"/>
    <row r="4720" ht="12" customHeight="1" x14ac:dyDescent="0.25"/>
    <row r="4721" ht="12" customHeight="1" x14ac:dyDescent="0.25"/>
    <row r="4722" ht="12" customHeight="1" x14ac:dyDescent="0.25"/>
    <row r="4723" ht="12" customHeight="1" x14ac:dyDescent="0.25"/>
    <row r="4724" ht="12" customHeight="1" x14ac:dyDescent="0.25"/>
    <row r="4725" ht="12" customHeight="1" x14ac:dyDescent="0.25"/>
    <row r="4726" ht="12" customHeight="1" x14ac:dyDescent="0.25"/>
    <row r="4727" ht="12" customHeight="1" x14ac:dyDescent="0.25"/>
    <row r="4728" ht="12" customHeight="1" x14ac:dyDescent="0.25"/>
    <row r="4729" ht="12" customHeight="1" x14ac:dyDescent="0.25"/>
    <row r="4730" ht="12" customHeight="1" x14ac:dyDescent="0.25"/>
    <row r="4731" ht="12" customHeight="1" x14ac:dyDescent="0.25"/>
    <row r="4732" ht="12" customHeight="1" x14ac:dyDescent="0.25"/>
    <row r="4733" ht="12" customHeight="1" x14ac:dyDescent="0.25"/>
    <row r="4734" ht="12" customHeight="1" x14ac:dyDescent="0.25"/>
    <row r="4735" ht="12" customHeight="1" x14ac:dyDescent="0.25"/>
    <row r="4736" ht="12" customHeight="1" x14ac:dyDescent="0.25"/>
    <row r="4737" ht="12" customHeight="1" x14ac:dyDescent="0.25"/>
    <row r="4738" ht="12" customHeight="1" x14ac:dyDescent="0.25"/>
    <row r="4739" ht="12" customHeight="1" x14ac:dyDescent="0.25"/>
    <row r="4740" ht="12" customHeight="1" x14ac:dyDescent="0.25"/>
    <row r="4741" ht="12" customHeight="1" x14ac:dyDescent="0.25"/>
    <row r="4742" ht="12" customHeight="1" x14ac:dyDescent="0.25"/>
    <row r="4743" ht="12" customHeight="1" x14ac:dyDescent="0.25"/>
    <row r="4744" ht="12" customHeight="1" x14ac:dyDescent="0.25"/>
    <row r="4745" ht="12" customHeight="1" x14ac:dyDescent="0.25"/>
    <row r="4746" ht="12" customHeight="1" x14ac:dyDescent="0.25"/>
    <row r="4747" ht="12" customHeight="1" x14ac:dyDescent="0.25"/>
    <row r="4748" ht="12" customHeight="1" x14ac:dyDescent="0.25"/>
    <row r="4749" ht="12" customHeight="1" x14ac:dyDescent="0.25"/>
    <row r="4750" ht="12" customHeight="1" x14ac:dyDescent="0.25"/>
    <row r="4751" ht="12" customHeight="1" x14ac:dyDescent="0.25"/>
    <row r="4752" ht="12" customHeight="1" x14ac:dyDescent="0.25"/>
    <row r="4753" ht="12" customHeight="1" x14ac:dyDescent="0.25"/>
    <row r="4754" ht="12" customHeight="1" x14ac:dyDescent="0.25"/>
    <row r="4755" ht="12" customHeight="1" x14ac:dyDescent="0.25"/>
    <row r="4756" ht="12" customHeight="1" x14ac:dyDescent="0.25"/>
    <row r="4757" ht="12" customHeight="1" x14ac:dyDescent="0.25"/>
    <row r="4758" ht="12" customHeight="1" x14ac:dyDescent="0.25"/>
    <row r="4759" ht="12" customHeight="1" x14ac:dyDescent="0.25"/>
    <row r="4760" ht="12" customHeight="1" x14ac:dyDescent="0.25"/>
    <row r="4761" ht="12" customHeight="1" x14ac:dyDescent="0.25"/>
    <row r="4762" ht="12" customHeight="1" x14ac:dyDescent="0.25"/>
    <row r="4763" ht="12" customHeight="1" x14ac:dyDescent="0.25"/>
    <row r="4764" ht="12" customHeight="1" x14ac:dyDescent="0.25"/>
    <row r="4765" ht="12" customHeight="1" x14ac:dyDescent="0.25"/>
    <row r="4766" ht="12" customHeight="1" x14ac:dyDescent="0.25"/>
    <row r="4767" ht="12" customHeight="1" x14ac:dyDescent="0.25"/>
    <row r="4768" ht="12" customHeight="1" x14ac:dyDescent="0.25"/>
    <row r="4769" ht="12" customHeight="1" x14ac:dyDescent="0.25"/>
    <row r="4770" ht="12" customHeight="1" x14ac:dyDescent="0.25"/>
    <row r="4771" ht="12" customHeight="1" x14ac:dyDescent="0.25"/>
    <row r="4772" ht="12" customHeight="1" x14ac:dyDescent="0.25"/>
    <row r="4773" ht="12" customHeight="1" x14ac:dyDescent="0.25"/>
    <row r="4774" ht="12" customHeight="1" x14ac:dyDescent="0.25"/>
    <row r="4775" ht="12" customHeight="1" x14ac:dyDescent="0.25"/>
    <row r="4776" ht="12" customHeight="1" x14ac:dyDescent="0.25"/>
    <row r="4777" ht="12" customHeight="1" x14ac:dyDescent="0.25"/>
    <row r="4778" ht="12" customHeight="1" x14ac:dyDescent="0.25"/>
    <row r="4779" ht="12" customHeight="1" x14ac:dyDescent="0.25"/>
    <row r="4780" ht="12" customHeight="1" x14ac:dyDescent="0.25"/>
    <row r="4781" ht="12" customHeight="1" x14ac:dyDescent="0.25"/>
    <row r="4782" ht="12" customHeight="1" x14ac:dyDescent="0.25"/>
    <row r="4783" ht="12" customHeight="1" x14ac:dyDescent="0.25"/>
    <row r="4784" ht="12" customHeight="1" x14ac:dyDescent="0.25"/>
    <row r="4785" ht="12" customHeight="1" x14ac:dyDescent="0.25"/>
    <row r="4786" ht="12" customHeight="1" x14ac:dyDescent="0.25"/>
    <row r="4787" ht="12" customHeight="1" x14ac:dyDescent="0.25"/>
    <row r="4788" ht="12" customHeight="1" x14ac:dyDescent="0.25"/>
    <row r="4789" ht="12" customHeight="1" x14ac:dyDescent="0.25"/>
    <row r="4790" ht="12" customHeight="1" x14ac:dyDescent="0.25"/>
    <row r="4791" ht="12" customHeight="1" x14ac:dyDescent="0.25"/>
    <row r="4792" ht="12" customHeight="1" x14ac:dyDescent="0.25"/>
    <row r="4793" ht="12" customHeight="1" x14ac:dyDescent="0.25"/>
    <row r="4794" ht="12" customHeight="1" x14ac:dyDescent="0.25"/>
    <row r="4795" ht="12" customHeight="1" x14ac:dyDescent="0.25"/>
    <row r="4796" ht="12" customHeight="1" x14ac:dyDescent="0.25"/>
    <row r="4797" ht="12" customHeight="1" x14ac:dyDescent="0.25"/>
    <row r="4798" ht="12" customHeight="1" x14ac:dyDescent="0.25"/>
    <row r="4799" ht="12" customHeight="1" x14ac:dyDescent="0.25"/>
    <row r="4800" ht="12" customHeight="1" x14ac:dyDescent="0.25"/>
    <row r="4801" ht="12" customHeight="1" x14ac:dyDescent="0.25"/>
    <row r="4802" ht="12" customHeight="1" x14ac:dyDescent="0.25"/>
    <row r="4803" ht="12" customHeight="1" x14ac:dyDescent="0.25"/>
    <row r="4804" ht="12" customHeight="1" x14ac:dyDescent="0.25"/>
    <row r="4805" ht="12" customHeight="1" x14ac:dyDescent="0.25"/>
    <row r="4806" ht="12" customHeight="1" x14ac:dyDescent="0.25"/>
    <row r="4807" ht="12" customHeight="1" x14ac:dyDescent="0.25"/>
    <row r="4808" ht="12" customHeight="1" x14ac:dyDescent="0.25"/>
    <row r="4809" ht="12" customHeight="1" x14ac:dyDescent="0.25"/>
    <row r="4810" ht="12" customHeight="1" x14ac:dyDescent="0.25"/>
    <row r="4811" ht="12" customHeight="1" x14ac:dyDescent="0.25"/>
    <row r="4812" ht="12" customHeight="1" x14ac:dyDescent="0.25"/>
    <row r="4813" ht="12" customHeight="1" x14ac:dyDescent="0.25"/>
    <row r="4814" ht="12" customHeight="1" x14ac:dyDescent="0.25"/>
    <row r="4815" ht="12" customHeight="1" x14ac:dyDescent="0.25"/>
    <row r="4816" ht="12" customHeight="1" x14ac:dyDescent="0.25"/>
    <row r="4817" ht="12" customHeight="1" x14ac:dyDescent="0.25"/>
    <row r="4818" ht="12" customHeight="1" x14ac:dyDescent="0.25"/>
    <row r="4819" ht="12" customHeight="1" x14ac:dyDescent="0.25"/>
    <row r="4820" ht="12" customHeight="1" x14ac:dyDescent="0.25"/>
    <row r="4821" ht="12" customHeight="1" x14ac:dyDescent="0.25"/>
    <row r="4822" ht="12" customHeight="1" x14ac:dyDescent="0.25"/>
    <row r="4823" ht="12" customHeight="1" x14ac:dyDescent="0.25"/>
    <row r="4824" ht="12" customHeight="1" x14ac:dyDescent="0.25"/>
    <row r="4825" ht="12" customHeight="1" x14ac:dyDescent="0.25"/>
    <row r="4826" ht="12" customHeight="1" x14ac:dyDescent="0.25"/>
    <row r="4827" ht="12" customHeight="1" x14ac:dyDescent="0.25"/>
    <row r="4828" ht="12" customHeight="1" x14ac:dyDescent="0.25"/>
    <row r="4829" ht="12" customHeight="1" x14ac:dyDescent="0.25"/>
    <row r="4830" ht="12" customHeight="1" x14ac:dyDescent="0.25"/>
    <row r="4831" ht="12" customHeight="1" x14ac:dyDescent="0.25"/>
    <row r="4832" ht="12" customHeight="1" x14ac:dyDescent="0.25"/>
    <row r="4833" ht="12" customHeight="1" x14ac:dyDescent="0.25"/>
    <row r="4834" ht="12" customHeight="1" x14ac:dyDescent="0.25"/>
    <row r="4835" ht="12" customHeight="1" x14ac:dyDescent="0.25"/>
    <row r="4836" ht="12" customHeight="1" x14ac:dyDescent="0.25"/>
    <row r="4837" ht="12" customHeight="1" x14ac:dyDescent="0.25"/>
    <row r="4838" ht="12" customHeight="1" x14ac:dyDescent="0.25"/>
    <row r="4839" ht="12" customHeight="1" x14ac:dyDescent="0.25"/>
    <row r="4840" ht="12" customHeight="1" x14ac:dyDescent="0.25"/>
    <row r="4841" ht="12" customHeight="1" x14ac:dyDescent="0.25"/>
    <row r="4842" ht="12" customHeight="1" x14ac:dyDescent="0.25"/>
    <row r="4843" ht="12" customHeight="1" x14ac:dyDescent="0.25"/>
    <row r="4844" ht="12" customHeight="1" x14ac:dyDescent="0.25"/>
    <row r="4845" ht="12" customHeight="1" x14ac:dyDescent="0.25"/>
    <row r="4846" ht="12" customHeight="1" x14ac:dyDescent="0.25"/>
    <row r="4847" ht="12" customHeight="1" x14ac:dyDescent="0.25"/>
    <row r="4848" ht="12" customHeight="1" x14ac:dyDescent="0.25"/>
    <row r="4849" ht="12" customHeight="1" x14ac:dyDescent="0.25"/>
    <row r="4850" ht="12" customHeight="1" x14ac:dyDescent="0.25"/>
    <row r="4851" ht="12" customHeight="1" x14ac:dyDescent="0.25"/>
    <row r="4852" ht="12" customHeight="1" x14ac:dyDescent="0.25"/>
    <row r="4853" ht="12" customHeight="1" x14ac:dyDescent="0.25"/>
    <row r="4854" ht="12" customHeight="1" x14ac:dyDescent="0.25"/>
    <row r="4855" ht="12" customHeight="1" x14ac:dyDescent="0.25"/>
    <row r="4856" ht="12" customHeight="1" x14ac:dyDescent="0.25"/>
    <row r="4857" ht="12" customHeight="1" x14ac:dyDescent="0.25"/>
    <row r="4858" ht="12" customHeight="1" x14ac:dyDescent="0.25"/>
    <row r="4859" ht="12" customHeight="1" x14ac:dyDescent="0.25"/>
    <row r="4860" ht="12" customHeight="1" x14ac:dyDescent="0.25"/>
    <row r="4861" ht="12" customHeight="1" x14ac:dyDescent="0.25"/>
    <row r="4862" ht="12" customHeight="1" x14ac:dyDescent="0.25"/>
    <row r="4863" ht="12" customHeight="1" x14ac:dyDescent="0.25"/>
    <row r="4864" ht="12" customHeight="1" x14ac:dyDescent="0.25"/>
    <row r="4865" ht="12" customHeight="1" x14ac:dyDescent="0.25"/>
    <row r="4866" ht="12" customHeight="1" x14ac:dyDescent="0.25"/>
    <row r="4867" ht="12" customHeight="1" x14ac:dyDescent="0.25"/>
    <row r="4868" ht="12" customHeight="1" x14ac:dyDescent="0.25"/>
    <row r="4869" ht="12" customHeight="1" x14ac:dyDescent="0.25"/>
    <row r="4870" ht="12" customHeight="1" x14ac:dyDescent="0.25"/>
    <row r="4871" ht="12" customHeight="1" x14ac:dyDescent="0.25"/>
    <row r="4872" ht="12" customHeight="1" x14ac:dyDescent="0.25"/>
    <row r="4873" ht="12" customHeight="1" x14ac:dyDescent="0.25"/>
    <row r="4874" ht="12" customHeight="1" x14ac:dyDescent="0.25"/>
    <row r="4875" ht="12" customHeight="1" x14ac:dyDescent="0.25"/>
    <row r="4876" ht="12" customHeight="1" x14ac:dyDescent="0.25"/>
    <row r="4877" ht="12" customHeight="1" x14ac:dyDescent="0.25"/>
    <row r="4878" ht="12" customHeight="1" x14ac:dyDescent="0.25"/>
    <row r="4879" ht="12" customHeight="1" x14ac:dyDescent="0.25"/>
    <row r="4880" ht="12" customHeight="1" x14ac:dyDescent="0.25"/>
    <row r="4881" ht="12" customHeight="1" x14ac:dyDescent="0.25"/>
    <row r="4882" ht="12" customHeight="1" x14ac:dyDescent="0.25"/>
    <row r="4883" ht="12" customHeight="1" x14ac:dyDescent="0.25"/>
    <row r="4884" ht="12" customHeight="1" x14ac:dyDescent="0.25"/>
    <row r="4885" ht="12" customHeight="1" x14ac:dyDescent="0.25"/>
    <row r="4886" ht="12" customHeight="1" x14ac:dyDescent="0.25"/>
    <row r="4887" ht="12" customHeight="1" x14ac:dyDescent="0.25"/>
    <row r="4888" ht="12" customHeight="1" x14ac:dyDescent="0.25"/>
    <row r="4889" ht="12" customHeight="1" x14ac:dyDescent="0.25"/>
    <row r="4890" ht="12" customHeight="1" x14ac:dyDescent="0.25"/>
    <row r="4891" ht="12" customHeight="1" x14ac:dyDescent="0.25"/>
    <row r="4892" ht="12" customHeight="1" x14ac:dyDescent="0.25"/>
    <row r="4893" ht="12" customHeight="1" x14ac:dyDescent="0.25"/>
    <row r="4894" ht="12" customHeight="1" x14ac:dyDescent="0.25"/>
    <row r="4895" ht="12" customHeight="1" x14ac:dyDescent="0.25"/>
    <row r="4896" ht="12" customHeight="1" x14ac:dyDescent="0.25"/>
    <row r="4897" ht="12" customHeight="1" x14ac:dyDescent="0.25"/>
    <row r="4898" ht="12" customHeight="1" x14ac:dyDescent="0.25"/>
    <row r="4899" ht="12" customHeight="1" x14ac:dyDescent="0.25"/>
    <row r="4900" ht="12" customHeight="1" x14ac:dyDescent="0.25"/>
    <row r="4901" ht="12" customHeight="1" x14ac:dyDescent="0.25"/>
    <row r="4902" ht="12" customHeight="1" x14ac:dyDescent="0.25"/>
    <row r="4903" ht="12" customHeight="1" x14ac:dyDescent="0.25"/>
    <row r="4904" ht="12" customHeight="1" x14ac:dyDescent="0.25"/>
    <row r="4905" ht="12" customHeight="1" x14ac:dyDescent="0.25"/>
    <row r="4906" ht="12" customHeight="1" x14ac:dyDescent="0.25"/>
    <row r="4907" ht="12" customHeight="1" x14ac:dyDescent="0.25"/>
    <row r="4908" ht="12" customHeight="1" x14ac:dyDescent="0.25"/>
    <row r="4909" ht="12" customHeight="1" x14ac:dyDescent="0.25"/>
    <row r="4910" ht="12" customHeight="1" x14ac:dyDescent="0.25"/>
    <row r="4911" ht="12" customHeight="1" x14ac:dyDescent="0.25"/>
    <row r="4912" ht="12" customHeight="1" x14ac:dyDescent="0.25"/>
    <row r="4913" ht="12" customHeight="1" x14ac:dyDescent="0.25"/>
    <row r="4914" ht="12" customHeight="1" x14ac:dyDescent="0.25"/>
    <row r="4915" ht="12" customHeight="1" x14ac:dyDescent="0.25"/>
    <row r="4916" ht="12" customHeight="1" x14ac:dyDescent="0.25"/>
    <row r="4917" ht="12" customHeight="1" x14ac:dyDescent="0.25"/>
    <row r="4918" ht="12" customHeight="1" x14ac:dyDescent="0.25"/>
    <row r="4919" ht="12" customHeight="1" x14ac:dyDescent="0.25"/>
    <row r="4920" ht="12" customHeight="1" x14ac:dyDescent="0.25"/>
    <row r="4921" ht="12" customHeight="1" x14ac:dyDescent="0.25"/>
    <row r="4922" ht="12" customHeight="1" x14ac:dyDescent="0.25"/>
    <row r="4923" ht="12" customHeight="1" x14ac:dyDescent="0.25"/>
    <row r="4924" ht="12" customHeight="1" x14ac:dyDescent="0.25"/>
    <row r="4925" ht="12" customHeight="1" x14ac:dyDescent="0.25"/>
    <row r="4926" ht="12" customHeight="1" x14ac:dyDescent="0.25"/>
    <row r="4927" ht="12" customHeight="1" x14ac:dyDescent="0.25"/>
    <row r="4928" ht="12" customHeight="1" x14ac:dyDescent="0.25"/>
    <row r="4929" ht="12" customHeight="1" x14ac:dyDescent="0.25"/>
    <row r="4930" ht="12" customHeight="1" x14ac:dyDescent="0.25"/>
    <row r="4931" ht="12" customHeight="1" x14ac:dyDescent="0.25"/>
    <row r="4932" ht="12" customHeight="1" x14ac:dyDescent="0.25"/>
    <row r="4933" ht="12" customHeight="1" x14ac:dyDescent="0.25"/>
    <row r="4934" ht="12" customHeight="1" x14ac:dyDescent="0.25"/>
    <row r="4935" ht="12" customHeight="1" x14ac:dyDescent="0.25"/>
    <row r="4936" ht="12" customHeight="1" x14ac:dyDescent="0.25"/>
    <row r="4937" ht="12" customHeight="1" x14ac:dyDescent="0.25"/>
    <row r="4938" ht="12" customHeight="1" x14ac:dyDescent="0.25"/>
    <row r="4939" ht="12" customHeight="1" x14ac:dyDescent="0.25"/>
    <row r="4940" ht="12" customHeight="1" x14ac:dyDescent="0.25"/>
    <row r="4941" ht="12" customHeight="1" x14ac:dyDescent="0.25"/>
    <row r="4942" ht="12" customHeight="1" x14ac:dyDescent="0.25"/>
    <row r="4943" ht="12" customHeight="1" x14ac:dyDescent="0.25"/>
    <row r="4944" ht="12" customHeight="1" x14ac:dyDescent="0.25"/>
    <row r="4945" ht="12" customHeight="1" x14ac:dyDescent="0.25"/>
    <row r="4946" ht="12" customHeight="1" x14ac:dyDescent="0.25"/>
    <row r="4947" ht="12" customHeight="1" x14ac:dyDescent="0.25"/>
    <row r="4948" ht="12" customHeight="1" x14ac:dyDescent="0.25"/>
    <row r="4949" ht="12" customHeight="1" x14ac:dyDescent="0.25"/>
    <row r="4950" ht="12" customHeight="1" x14ac:dyDescent="0.25"/>
    <row r="4951" ht="12" customHeight="1" x14ac:dyDescent="0.25"/>
    <row r="4952" ht="12" customHeight="1" x14ac:dyDescent="0.25"/>
    <row r="4953" ht="12" customHeight="1" x14ac:dyDescent="0.25"/>
    <row r="4954" ht="12" customHeight="1" x14ac:dyDescent="0.25"/>
    <row r="4955" ht="12" customHeight="1" x14ac:dyDescent="0.25"/>
    <row r="4956" ht="12" customHeight="1" x14ac:dyDescent="0.25"/>
    <row r="4957" ht="12" customHeight="1" x14ac:dyDescent="0.25"/>
    <row r="4958" ht="12" customHeight="1" x14ac:dyDescent="0.25"/>
    <row r="4959" ht="12" customHeight="1" x14ac:dyDescent="0.25"/>
    <row r="4960" ht="12" customHeight="1" x14ac:dyDescent="0.25"/>
    <row r="4961" ht="12" customHeight="1" x14ac:dyDescent="0.25"/>
    <row r="4962" ht="12" customHeight="1" x14ac:dyDescent="0.25"/>
    <row r="4963" ht="12" customHeight="1" x14ac:dyDescent="0.25"/>
    <row r="4964" ht="12" customHeight="1" x14ac:dyDescent="0.25"/>
    <row r="4965" ht="12" customHeight="1" x14ac:dyDescent="0.25"/>
    <row r="4966" ht="12" customHeight="1" x14ac:dyDescent="0.25"/>
    <row r="4967" ht="12" customHeight="1" x14ac:dyDescent="0.25"/>
    <row r="4968" ht="12" customHeight="1" x14ac:dyDescent="0.25"/>
    <row r="4969" ht="12" customHeight="1" x14ac:dyDescent="0.25"/>
    <row r="4970" ht="12" customHeight="1" x14ac:dyDescent="0.25"/>
    <row r="4971" ht="12" customHeight="1" x14ac:dyDescent="0.25"/>
    <row r="4972" ht="12" customHeight="1" x14ac:dyDescent="0.25"/>
    <row r="4973" ht="12" customHeight="1" x14ac:dyDescent="0.25"/>
    <row r="4974" ht="12" customHeight="1" x14ac:dyDescent="0.25"/>
    <row r="4975" ht="12" customHeight="1" x14ac:dyDescent="0.25"/>
    <row r="4976" ht="12" customHeight="1" x14ac:dyDescent="0.25"/>
    <row r="4977" ht="12" customHeight="1" x14ac:dyDescent="0.25"/>
    <row r="4978" ht="12" customHeight="1" x14ac:dyDescent="0.25"/>
    <row r="4979" ht="12" customHeight="1" x14ac:dyDescent="0.25"/>
    <row r="4980" ht="12" customHeight="1" x14ac:dyDescent="0.25"/>
    <row r="4981" ht="12" customHeight="1" x14ac:dyDescent="0.25"/>
    <row r="4982" ht="12" customHeight="1" x14ac:dyDescent="0.25"/>
    <row r="4983" ht="12" customHeight="1" x14ac:dyDescent="0.25"/>
    <row r="4984" ht="12" customHeight="1" x14ac:dyDescent="0.25"/>
    <row r="4985" ht="12" customHeight="1" x14ac:dyDescent="0.25"/>
    <row r="4986" ht="12" customHeight="1" x14ac:dyDescent="0.25"/>
    <row r="4987" ht="12" customHeight="1" x14ac:dyDescent="0.25"/>
    <row r="4988" ht="12" customHeight="1" x14ac:dyDescent="0.25"/>
    <row r="4989" ht="12" customHeight="1" x14ac:dyDescent="0.25"/>
    <row r="4990" ht="12" customHeight="1" x14ac:dyDescent="0.25"/>
    <row r="4991" ht="12" customHeight="1" x14ac:dyDescent="0.25"/>
    <row r="4992" ht="12" customHeight="1" x14ac:dyDescent="0.25"/>
    <row r="4993" ht="12" customHeight="1" x14ac:dyDescent="0.25"/>
    <row r="4994" ht="12" customHeight="1" x14ac:dyDescent="0.25"/>
    <row r="4995" ht="12" customHeight="1" x14ac:dyDescent="0.25"/>
    <row r="4996" ht="12" customHeight="1" x14ac:dyDescent="0.25"/>
    <row r="4997" ht="12" customHeight="1" x14ac:dyDescent="0.25"/>
    <row r="4998" ht="12" customHeight="1" x14ac:dyDescent="0.25"/>
    <row r="4999" ht="12" customHeight="1" x14ac:dyDescent="0.25"/>
    <row r="5000" ht="12" customHeight="1" x14ac:dyDescent="0.25"/>
    <row r="5001" ht="12" customHeight="1" x14ac:dyDescent="0.25"/>
    <row r="5002" ht="12" customHeight="1" x14ac:dyDescent="0.25"/>
    <row r="5003" ht="12" customHeight="1" x14ac:dyDescent="0.25"/>
    <row r="5004" ht="12" customHeight="1" x14ac:dyDescent="0.25"/>
    <row r="5005" ht="12" customHeight="1" x14ac:dyDescent="0.25"/>
    <row r="5006" ht="12" customHeight="1" x14ac:dyDescent="0.25"/>
    <row r="5007" ht="12" customHeight="1" x14ac:dyDescent="0.25"/>
    <row r="5008" ht="12" customHeight="1" x14ac:dyDescent="0.25"/>
    <row r="5009" ht="12" customHeight="1" x14ac:dyDescent="0.25"/>
    <row r="5010" ht="12" customHeight="1" x14ac:dyDescent="0.25"/>
    <row r="5011" ht="12" customHeight="1" x14ac:dyDescent="0.25"/>
    <row r="5012" ht="12" customHeight="1" x14ac:dyDescent="0.25"/>
    <row r="5013" ht="12" customHeight="1" x14ac:dyDescent="0.25"/>
    <row r="5014" ht="12" customHeight="1" x14ac:dyDescent="0.25"/>
    <row r="5015" ht="12" customHeight="1" x14ac:dyDescent="0.25"/>
    <row r="5016" ht="12" customHeight="1" x14ac:dyDescent="0.25"/>
    <row r="5017" ht="12" customHeight="1" x14ac:dyDescent="0.25"/>
    <row r="5018" ht="12" customHeight="1" x14ac:dyDescent="0.25"/>
    <row r="5019" ht="12" customHeight="1" x14ac:dyDescent="0.25"/>
    <row r="5020" ht="12" customHeight="1" x14ac:dyDescent="0.25"/>
    <row r="5021" ht="12" customHeight="1" x14ac:dyDescent="0.25"/>
    <row r="5022" ht="12" customHeight="1" x14ac:dyDescent="0.25"/>
    <row r="5023" ht="12" customHeight="1" x14ac:dyDescent="0.25"/>
    <row r="5024" ht="12" customHeight="1" x14ac:dyDescent="0.25"/>
    <row r="5025" ht="12" customHeight="1" x14ac:dyDescent="0.25"/>
    <row r="5026" ht="12" customHeight="1" x14ac:dyDescent="0.25"/>
    <row r="5027" ht="12" customHeight="1" x14ac:dyDescent="0.25"/>
    <row r="5028" ht="12" customHeight="1" x14ac:dyDescent="0.25"/>
    <row r="5029" ht="12" customHeight="1" x14ac:dyDescent="0.25"/>
    <row r="5030" ht="12" customHeight="1" x14ac:dyDescent="0.25"/>
    <row r="5031" ht="12" customHeight="1" x14ac:dyDescent="0.25"/>
    <row r="5032" ht="12" customHeight="1" x14ac:dyDescent="0.25"/>
    <row r="5033" ht="12" customHeight="1" x14ac:dyDescent="0.25"/>
    <row r="5034" ht="12" customHeight="1" x14ac:dyDescent="0.25"/>
    <row r="5035" ht="12" customHeight="1" x14ac:dyDescent="0.25"/>
    <row r="5036" ht="12" customHeight="1" x14ac:dyDescent="0.25"/>
    <row r="5037" ht="12" customHeight="1" x14ac:dyDescent="0.25"/>
    <row r="5038" ht="12" customHeight="1" x14ac:dyDescent="0.25"/>
    <row r="5039" ht="12" customHeight="1" x14ac:dyDescent="0.25"/>
    <row r="5040" ht="12" customHeight="1" x14ac:dyDescent="0.25"/>
    <row r="5041" ht="12" customHeight="1" x14ac:dyDescent="0.25"/>
    <row r="5042" ht="12" customHeight="1" x14ac:dyDescent="0.25"/>
    <row r="5043" ht="12" customHeight="1" x14ac:dyDescent="0.25"/>
    <row r="5044" ht="12" customHeight="1" x14ac:dyDescent="0.25"/>
    <row r="5045" ht="12" customHeight="1" x14ac:dyDescent="0.25"/>
    <row r="5046" ht="12" customHeight="1" x14ac:dyDescent="0.25"/>
    <row r="5047" ht="12" customHeight="1" x14ac:dyDescent="0.25"/>
    <row r="5048" ht="12" customHeight="1" x14ac:dyDescent="0.25"/>
    <row r="5049" ht="12" customHeight="1" x14ac:dyDescent="0.25"/>
    <row r="5050" ht="12" customHeight="1" x14ac:dyDescent="0.25"/>
    <row r="5051" ht="12" customHeight="1" x14ac:dyDescent="0.25"/>
    <row r="5052" ht="12" customHeight="1" x14ac:dyDescent="0.25"/>
    <row r="5053" ht="12" customHeight="1" x14ac:dyDescent="0.25"/>
    <row r="5054" ht="12" customHeight="1" x14ac:dyDescent="0.25"/>
    <row r="5055" ht="12" customHeight="1" x14ac:dyDescent="0.25"/>
    <row r="5056" ht="12" customHeight="1" x14ac:dyDescent="0.25"/>
    <row r="5057" ht="12" customHeight="1" x14ac:dyDescent="0.25"/>
    <row r="5058" ht="12" customHeight="1" x14ac:dyDescent="0.25"/>
    <row r="5059" ht="12" customHeight="1" x14ac:dyDescent="0.25"/>
    <row r="5060" ht="12" customHeight="1" x14ac:dyDescent="0.25"/>
    <row r="5061" ht="12" customHeight="1" x14ac:dyDescent="0.25"/>
    <row r="5062" ht="12" customHeight="1" x14ac:dyDescent="0.25"/>
    <row r="5063" ht="12" customHeight="1" x14ac:dyDescent="0.25"/>
    <row r="5064" ht="12" customHeight="1" x14ac:dyDescent="0.25"/>
    <row r="5065" ht="12" customHeight="1" x14ac:dyDescent="0.25"/>
    <row r="5066" ht="12" customHeight="1" x14ac:dyDescent="0.25"/>
    <row r="5067" ht="12" customHeight="1" x14ac:dyDescent="0.25"/>
    <row r="5068" ht="12" customHeight="1" x14ac:dyDescent="0.25"/>
    <row r="5069" ht="12" customHeight="1" x14ac:dyDescent="0.25"/>
    <row r="5070" ht="12" customHeight="1" x14ac:dyDescent="0.25"/>
    <row r="5071" ht="12" customHeight="1" x14ac:dyDescent="0.25"/>
    <row r="5072" ht="12" customHeight="1" x14ac:dyDescent="0.25"/>
    <row r="5073" ht="12" customHeight="1" x14ac:dyDescent="0.25"/>
    <row r="5074" ht="12" customHeight="1" x14ac:dyDescent="0.25"/>
    <row r="5075" ht="12" customHeight="1" x14ac:dyDescent="0.25"/>
    <row r="5076" ht="12" customHeight="1" x14ac:dyDescent="0.25"/>
    <row r="5077" ht="12" customHeight="1" x14ac:dyDescent="0.25"/>
    <row r="5078" ht="12" customHeight="1" x14ac:dyDescent="0.25"/>
    <row r="5079" ht="12" customHeight="1" x14ac:dyDescent="0.25"/>
    <row r="5080" ht="12" customHeight="1" x14ac:dyDescent="0.25"/>
    <row r="5081" ht="12" customHeight="1" x14ac:dyDescent="0.25"/>
    <row r="5082" ht="12" customHeight="1" x14ac:dyDescent="0.25"/>
    <row r="5083" ht="12" customHeight="1" x14ac:dyDescent="0.25"/>
    <row r="5084" ht="12" customHeight="1" x14ac:dyDescent="0.25"/>
    <row r="5085" ht="12" customHeight="1" x14ac:dyDescent="0.25"/>
    <row r="5086" ht="12" customHeight="1" x14ac:dyDescent="0.25"/>
    <row r="5087" ht="12" customHeight="1" x14ac:dyDescent="0.25"/>
    <row r="5088" ht="12" customHeight="1" x14ac:dyDescent="0.25"/>
    <row r="5089" ht="12" customHeight="1" x14ac:dyDescent="0.25"/>
    <row r="5090" ht="12" customHeight="1" x14ac:dyDescent="0.25"/>
    <row r="5091" ht="12" customHeight="1" x14ac:dyDescent="0.25"/>
    <row r="5092" ht="12" customHeight="1" x14ac:dyDescent="0.25"/>
    <row r="5093" ht="12" customHeight="1" x14ac:dyDescent="0.25"/>
    <row r="5094" ht="12" customHeight="1" x14ac:dyDescent="0.25"/>
    <row r="5095" ht="12" customHeight="1" x14ac:dyDescent="0.25"/>
    <row r="5096" ht="12" customHeight="1" x14ac:dyDescent="0.25"/>
    <row r="5097" ht="12" customHeight="1" x14ac:dyDescent="0.25"/>
    <row r="5098" ht="12" customHeight="1" x14ac:dyDescent="0.25"/>
    <row r="5099" ht="12" customHeight="1" x14ac:dyDescent="0.25"/>
    <row r="5100" ht="12" customHeight="1" x14ac:dyDescent="0.25"/>
    <row r="5101" ht="12" customHeight="1" x14ac:dyDescent="0.25"/>
    <row r="5102" ht="12" customHeight="1" x14ac:dyDescent="0.25"/>
    <row r="5103" ht="12" customHeight="1" x14ac:dyDescent="0.25"/>
    <row r="5104" ht="12" customHeight="1" x14ac:dyDescent="0.25"/>
    <row r="5105" ht="12" customHeight="1" x14ac:dyDescent="0.25"/>
    <row r="5106" ht="12" customHeight="1" x14ac:dyDescent="0.25"/>
    <row r="5107" ht="12" customHeight="1" x14ac:dyDescent="0.25"/>
    <row r="5108" ht="12" customHeight="1" x14ac:dyDescent="0.25"/>
    <row r="5109" ht="12" customHeight="1" x14ac:dyDescent="0.25"/>
    <row r="5110" ht="12" customHeight="1" x14ac:dyDescent="0.25"/>
    <row r="5111" ht="12" customHeight="1" x14ac:dyDescent="0.25"/>
    <row r="5112" ht="12" customHeight="1" x14ac:dyDescent="0.25"/>
    <row r="5113" ht="12" customHeight="1" x14ac:dyDescent="0.25"/>
    <row r="5114" ht="12" customHeight="1" x14ac:dyDescent="0.25"/>
    <row r="5115" ht="12" customHeight="1" x14ac:dyDescent="0.25"/>
    <row r="5116" ht="12" customHeight="1" x14ac:dyDescent="0.25"/>
    <row r="5117" ht="12" customHeight="1" x14ac:dyDescent="0.25"/>
    <row r="5118" ht="12" customHeight="1" x14ac:dyDescent="0.25"/>
    <row r="5119" ht="12" customHeight="1" x14ac:dyDescent="0.25"/>
    <row r="5120" ht="12" customHeight="1" x14ac:dyDescent="0.25"/>
    <row r="5121" ht="12" customHeight="1" x14ac:dyDescent="0.25"/>
    <row r="5122" ht="12" customHeight="1" x14ac:dyDescent="0.25"/>
    <row r="5123" ht="12" customHeight="1" x14ac:dyDescent="0.25"/>
    <row r="5124" ht="12" customHeight="1" x14ac:dyDescent="0.25"/>
    <row r="5125" ht="12" customHeight="1" x14ac:dyDescent="0.25"/>
    <row r="5126" ht="12" customHeight="1" x14ac:dyDescent="0.25"/>
    <row r="5127" ht="12" customHeight="1" x14ac:dyDescent="0.25"/>
    <row r="5128" ht="12" customHeight="1" x14ac:dyDescent="0.25"/>
    <row r="5129" ht="12" customHeight="1" x14ac:dyDescent="0.25"/>
    <row r="5130" ht="12" customHeight="1" x14ac:dyDescent="0.25"/>
    <row r="5131" ht="12" customHeight="1" x14ac:dyDescent="0.25"/>
    <row r="5132" ht="12" customHeight="1" x14ac:dyDescent="0.25"/>
    <row r="5133" ht="12" customHeight="1" x14ac:dyDescent="0.25"/>
    <row r="5134" ht="12" customHeight="1" x14ac:dyDescent="0.25"/>
    <row r="5135" ht="12" customHeight="1" x14ac:dyDescent="0.25"/>
    <row r="5136" ht="12" customHeight="1" x14ac:dyDescent="0.25"/>
    <row r="5137" ht="12" customHeight="1" x14ac:dyDescent="0.25"/>
    <row r="5138" ht="12" customHeight="1" x14ac:dyDescent="0.25"/>
    <row r="5139" ht="12" customHeight="1" x14ac:dyDescent="0.25"/>
    <row r="5140" ht="12" customHeight="1" x14ac:dyDescent="0.25"/>
    <row r="5141" ht="12" customHeight="1" x14ac:dyDescent="0.25"/>
    <row r="5142" ht="12" customHeight="1" x14ac:dyDescent="0.25"/>
    <row r="5143" ht="12" customHeight="1" x14ac:dyDescent="0.25"/>
    <row r="5144" ht="12" customHeight="1" x14ac:dyDescent="0.25"/>
    <row r="5145" ht="12" customHeight="1" x14ac:dyDescent="0.25"/>
    <row r="5146" ht="12" customHeight="1" x14ac:dyDescent="0.25"/>
    <row r="5147" ht="12" customHeight="1" x14ac:dyDescent="0.25"/>
    <row r="5148" ht="12" customHeight="1" x14ac:dyDescent="0.25"/>
    <row r="5149" ht="12" customHeight="1" x14ac:dyDescent="0.25"/>
    <row r="5150" ht="12" customHeight="1" x14ac:dyDescent="0.25"/>
    <row r="5151" ht="12" customHeight="1" x14ac:dyDescent="0.25"/>
    <row r="5152" ht="12" customHeight="1" x14ac:dyDescent="0.25"/>
    <row r="5153" ht="12" customHeight="1" x14ac:dyDescent="0.25"/>
    <row r="5154" ht="12" customHeight="1" x14ac:dyDescent="0.25"/>
    <row r="5155" ht="12" customHeight="1" x14ac:dyDescent="0.25"/>
    <row r="5156" ht="12" customHeight="1" x14ac:dyDescent="0.25"/>
    <row r="5157" ht="12" customHeight="1" x14ac:dyDescent="0.25"/>
    <row r="5158" ht="12" customHeight="1" x14ac:dyDescent="0.25"/>
    <row r="5159" ht="12" customHeight="1" x14ac:dyDescent="0.25"/>
    <row r="5160" ht="12" customHeight="1" x14ac:dyDescent="0.25"/>
    <row r="5161" ht="12" customHeight="1" x14ac:dyDescent="0.25"/>
    <row r="5162" ht="12" customHeight="1" x14ac:dyDescent="0.25"/>
    <row r="5163" ht="12" customHeight="1" x14ac:dyDescent="0.25"/>
    <row r="5164" ht="12" customHeight="1" x14ac:dyDescent="0.25"/>
    <row r="5165" ht="12" customHeight="1" x14ac:dyDescent="0.25"/>
    <row r="5166" ht="12" customHeight="1" x14ac:dyDescent="0.25"/>
    <row r="5167" ht="12" customHeight="1" x14ac:dyDescent="0.25"/>
    <row r="5168" ht="12" customHeight="1" x14ac:dyDescent="0.25"/>
    <row r="5169" ht="12" customHeight="1" x14ac:dyDescent="0.25"/>
    <row r="5170" ht="12" customHeight="1" x14ac:dyDescent="0.25"/>
    <row r="5171" ht="12" customHeight="1" x14ac:dyDescent="0.25"/>
    <row r="5172" ht="12" customHeight="1" x14ac:dyDescent="0.25"/>
    <row r="5173" ht="12" customHeight="1" x14ac:dyDescent="0.25"/>
    <row r="5174" ht="12" customHeight="1" x14ac:dyDescent="0.25"/>
    <row r="5175" ht="12" customHeight="1" x14ac:dyDescent="0.25"/>
    <row r="5176" ht="12" customHeight="1" x14ac:dyDescent="0.25"/>
    <row r="5177" ht="12" customHeight="1" x14ac:dyDescent="0.25"/>
    <row r="5178" ht="12" customHeight="1" x14ac:dyDescent="0.25"/>
    <row r="5179" ht="12" customHeight="1" x14ac:dyDescent="0.25"/>
    <row r="5180" ht="12" customHeight="1" x14ac:dyDescent="0.25"/>
    <row r="5181" ht="12" customHeight="1" x14ac:dyDescent="0.25"/>
    <row r="5182" ht="12" customHeight="1" x14ac:dyDescent="0.25"/>
    <row r="5183" ht="12" customHeight="1" x14ac:dyDescent="0.25"/>
    <row r="5184" ht="12" customHeight="1" x14ac:dyDescent="0.25"/>
    <row r="5185" ht="12" customHeight="1" x14ac:dyDescent="0.25"/>
    <row r="5186" ht="12" customHeight="1" x14ac:dyDescent="0.25"/>
    <row r="5187" ht="12" customHeight="1" x14ac:dyDescent="0.25"/>
    <row r="5188" ht="12" customHeight="1" x14ac:dyDescent="0.25"/>
    <row r="5189" ht="12" customHeight="1" x14ac:dyDescent="0.25"/>
    <row r="5190" ht="12" customHeight="1" x14ac:dyDescent="0.25"/>
    <row r="5191" ht="12" customHeight="1" x14ac:dyDescent="0.25"/>
    <row r="5192" ht="12" customHeight="1" x14ac:dyDescent="0.25"/>
    <row r="5193" ht="12" customHeight="1" x14ac:dyDescent="0.25"/>
    <row r="5194" ht="12" customHeight="1" x14ac:dyDescent="0.25"/>
    <row r="5195" ht="12" customHeight="1" x14ac:dyDescent="0.25"/>
    <row r="5196" ht="12" customHeight="1" x14ac:dyDescent="0.25"/>
    <row r="5197" ht="12" customHeight="1" x14ac:dyDescent="0.25"/>
    <row r="5198" ht="12" customHeight="1" x14ac:dyDescent="0.25"/>
    <row r="5199" ht="12" customHeight="1" x14ac:dyDescent="0.25"/>
    <row r="5200" ht="12" customHeight="1" x14ac:dyDescent="0.25"/>
    <row r="5201" ht="12" customHeight="1" x14ac:dyDescent="0.25"/>
    <row r="5202" ht="12" customHeight="1" x14ac:dyDescent="0.25"/>
    <row r="5203" ht="12" customHeight="1" x14ac:dyDescent="0.25"/>
    <row r="5204" ht="12" customHeight="1" x14ac:dyDescent="0.25"/>
    <row r="5205" ht="12" customHeight="1" x14ac:dyDescent="0.25"/>
    <row r="5206" ht="12" customHeight="1" x14ac:dyDescent="0.25"/>
    <row r="5207" ht="12" customHeight="1" x14ac:dyDescent="0.25"/>
    <row r="5208" ht="12" customHeight="1" x14ac:dyDescent="0.25"/>
    <row r="5209" ht="12" customHeight="1" x14ac:dyDescent="0.25"/>
    <row r="5210" ht="12" customHeight="1" x14ac:dyDescent="0.25"/>
    <row r="5211" ht="12" customHeight="1" x14ac:dyDescent="0.25"/>
    <row r="5212" ht="12" customHeight="1" x14ac:dyDescent="0.25"/>
    <row r="5213" ht="12" customHeight="1" x14ac:dyDescent="0.25"/>
    <row r="5214" ht="12" customHeight="1" x14ac:dyDescent="0.25"/>
    <row r="5215" ht="12" customHeight="1" x14ac:dyDescent="0.25"/>
    <row r="5216" ht="12" customHeight="1" x14ac:dyDescent="0.25"/>
    <row r="5217" ht="12" customHeight="1" x14ac:dyDescent="0.25"/>
    <row r="5218" ht="12" customHeight="1" x14ac:dyDescent="0.25"/>
    <row r="5219" ht="12" customHeight="1" x14ac:dyDescent="0.25"/>
    <row r="5220" ht="12" customHeight="1" x14ac:dyDescent="0.25"/>
    <row r="5221" ht="12" customHeight="1" x14ac:dyDescent="0.25"/>
    <row r="5222" ht="12" customHeight="1" x14ac:dyDescent="0.25"/>
    <row r="5223" ht="12" customHeight="1" x14ac:dyDescent="0.25"/>
    <row r="5224" ht="12" customHeight="1" x14ac:dyDescent="0.25"/>
    <row r="5225" ht="12" customHeight="1" x14ac:dyDescent="0.25"/>
    <row r="5226" ht="12" customHeight="1" x14ac:dyDescent="0.25"/>
    <row r="5227" ht="12" customHeight="1" x14ac:dyDescent="0.25"/>
    <row r="5228" ht="12" customHeight="1" x14ac:dyDescent="0.25"/>
    <row r="5229" ht="12" customHeight="1" x14ac:dyDescent="0.25"/>
    <row r="5230" ht="12" customHeight="1" x14ac:dyDescent="0.25"/>
    <row r="5231" ht="12" customHeight="1" x14ac:dyDescent="0.25"/>
    <row r="5232" ht="12" customHeight="1" x14ac:dyDescent="0.25"/>
    <row r="5233" ht="12" customHeight="1" x14ac:dyDescent="0.25"/>
    <row r="5234" ht="12" customHeight="1" x14ac:dyDescent="0.25"/>
    <row r="5235" ht="12" customHeight="1" x14ac:dyDescent="0.25"/>
    <row r="5236" ht="12" customHeight="1" x14ac:dyDescent="0.25"/>
    <row r="5237" ht="12" customHeight="1" x14ac:dyDescent="0.25"/>
    <row r="5238" ht="12" customHeight="1" x14ac:dyDescent="0.25"/>
    <row r="5239" ht="12" customHeight="1" x14ac:dyDescent="0.25"/>
    <row r="5240" ht="12" customHeight="1" x14ac:dyDescent="0.25"/>
    <row r="5241" ht="12" customHeight="1" x14ac:dyDescent="0.25"/>
    <row r="5242" ht="12" customHeight="1" x14ac:dyDescent="0.25"/>
    <row r="5243" ht="12" customHeight="1" x14ac:dyDescent="0.25"/>
    <row r="5244" ht="12" customHeight="1" x14ac:dyDescent="0.25"/>
    <row r="5245" ht="12" customHeight="1" x14ac:dyDescent="0.25"/>
    <row r="5246" ht="12" customHeight="1" x14ac:dyDescent="0.25"/>
    <row r="5247" ht="12" customHeight="1" x14ac:dyDescent="0.25"/>
    <row r="5248" ht="12" customHeight="1" x14ac:dyDescent="0.25"/>
    <row r="5249" ht="12" customHeight="1" x14ac:dyDescent="0.25"/>
    <row r="5250" ht="12" customHeight="1" x14ac:dyDescent="0.25"/>
    <row r="5251" ht="12" customHeight="1" x14ac:dyDescent="0.25"/>
    <row r="5252" ht="12" customHeight="1" x14ac:dyDescent="0.25"/>
    <row r="5253" ht="12" customHeight="1" x14ac:dyDescent="0.25"/>
    <row r="5254" ht="12" customHeight="1" x14ac:dyDescent="0.25"/>
    <row r="5255" ht="12" customHeight="1" x14ac:dyDescent="0.25"/>
    <row r="5256" ht="12" customHeight="1" x14ac:dyDescent="0.25"/>
    <row r="5257" ht="12" customHeight="1" x14ac:dyDescent="0.25"/>
    <row r="5258" ht="12" customHeight="1" x14ac:dyDescent="0.25"/>
    <row r="5259" ht="12" customHeight="1" x14ac:dyDescent="0.25"/>
    <row r="5260" ht="12" customHeight="1" x14ac:dyDescent="0.25"/>
    <row r="5261" ht="12" customHeight="1" x14ac:dyDescent="0.25"/>
    <row r="5262" ht="12" customHeight="1" x14ac:dyDescent="0.25"/>
    <row r="5263" ht="12" customHeight="1" x14ac:dyDescent="0.25"/>
    <row r="5264" ht="12" customHeight="1" x14ac:dyDescent="0.25"/>
    <row r="5265" ht="12" customHeight="1" x14ac:dyDescent="0.25"/>
    <row r="5266" ht="12" customHeight="1" x14ac:dyDescent="0.25"/>
    <row r="5267" ht="12" customHeight="1" x14ac:dyDescent="0.25"/>
    <row r="5268" ht="12" customHeight="1" x14ac:dyDescent="0.25"/>
    <row r="5269" ht="12" customHeight="1" x14ac:dyDescent="0.25"/>
    <row r="5270" ht="12" customHeight="1" x14ac:dyDescent="0.25"/>
    <row r="5271" ht="12" customHeight="1" x14ac:dyDescent="0.25"/>
    <row r="5272" ht="12" customHeight="1" x14ac:dyDescent="0.25"/>
    <row r="5273" ht="12" customHeight="1" x14ac:dyDescent="0.25"/>
    <row r="5274" ht="12" customHeight="1" x14ac:dyDescent="0.25"/>
    <row r="5275" ht="12" customHeight="1" x14ac:dyDescent="0.25"/>
    <row r="5276" ht="12" customHeight="1" x14ac:dyDescent="0.25"/>
    <row r="5277" ht="12" customHeight="1" x14ac:dyDescent="0.25"/>
    <row r="5278" ht="12" customHeight="1" x14ac:dyDescent="0.25"/>
    <row r="5279" ht="12" customHeight="1" x14ac:dyDescent="0.25"/>
    <row r="5280" ht="12" customHeight="1" x14ac:dyDescent="0.25"/>
    <row r="5281" ht="12" customHeight="1" x14ac:dyDescent="0.25"/>
    <row r="5282" ht="12" customHeight="1" x14ac:dyDescent="0.25"/>
    <row r="5283" ht="12" customHeight="1" x14ac:dyDescent="0.25"/>
    <row r="5284" ht="12" customHeight="1" x14ac:dyDescent="0.25"/>
    <row r="5285" ht="12" customHeight="1" x14ac:dyDescent="0.25"/>
    <row r="5286" ht="12" customHeight="1" x14ac:dyDescent="0.25"/>
    <row r="5287" ht="12" customHeight="1" x14ac:dyDescent="0.25"/>
    <row r="5288" ht="12" customHeight="1" x14ac:dyDescent="0.25"/>
    <row r="5289" ht="12" customHeight="1" x14ac:dyDescent="0.25"/>
    <row r="5290" ht="12" customHeight="1" x14ac:dyDescent="0.25"/>
    <row r="5291" ht="12" customHeight="1" x14ac:dyDescent="0.25"/>
    <row r="5292" ht="12" customHeight="1" x14ac:dyDescent="0.25"/>
    <row r="5293" ht="12" customHeight="1" x14ac:dyDescent="0.25"/>
    <row r="5294" ht="12" customHeight="1" x14ac:dyDescent="0.25"/>
    <row r="5295" ht="12" customHeight="1" x14ac:dyDescent="0.25"/>
    <row r="5296" ht="12" customHeight="1" x14ac:dyDescent="0.25"/>
    <row r="5297" ht="12" customHeight="1" x14ac:dyDescent="0.25"/>
    <row r="5298" ht="12" customHeight="1" x14ac:dyDescent="0.25"/>
    <row r="5299" ht="12" customHeight="1" x14ac:dyDescent="0.25"/>
    <row r="5300" ht="12" customHeight="1" x14ac:dyDescent="0.25"/>
    <row r="5301" ht="12" customHeight="1" x14ac:dyDescent="0.25"/>
    <row r="5302" ht="12" customHeight="1" x14ac:dyDescent="0.25"/>
    <row r="5303" ht="12" customHeight="1" x14ac:dyDescent="0.25"/>
    <row r="5304" ht="12" customHeight="1" x14ac:dyDescent="0.25"/>
    <row r="5305" ht="12" customHeight="1" x14ac:dyDescent="0.25"/>
    <row r="5306" ht="12" customHeight="1" x14ac:dyDescent="0.25"/>
    <row r="5307" ht="12" customHeight="1" x14ac:dyDescent="0.25"/>
    <row r="5308" ht="12" customHeight="1" x14ac:dyDescent="0.25"/>
    <row r="5309" ht="12" customHeight="1" x14ac:dyDescent="0.25"/>
    <row r="5310" ht="12" customHeight="1" x14ac:dyDescent="0.25"/>
    <row r="5311" ht="12" customHeight="1" x14ac:dyDescent="0.25"/>
    <row r="5312" ht="12" customHeight="1" x14ac:dyDescent="0.25"/>
    <row r="5313" ht="12" customHeight="1" x14ac:dyDescent="0.25"/>
    <row r="5314" ht="12" customHeight="1" x14ac:dyDescent="0.25"/>
    <row r="5315" ht="12" customHeight="1" x14ac:dyDescent="0.25"/>
    <row r="5316" ht="12" customHeight="1" x14ac:dyDescent="0.25"/>
    <row r="5317" ht="12" customHeight="1" x14ac:dyDescent="0.25"/>
    <row r="5318" ht="12" customHeight="1" x14ac:dyDescent="0.25"/>
    <row r="5319" ht="12" customHeight="1" x14ac:dyDescent="0.25"/>
    <row r="5320" ht="12" customHeight="1" x14ac:dyDescent="0.25"/>
    <row r="5321" ht="12" customHeight="1" x14ac:dyDescent="0.25"/>
    <row r="5322" ht="12" customHeight="1" x14ac:dyDescent="0.25"/>
    <row r="5323" ht="12" customHeight="1" x14ac:dyDescent="0.25"/>
    <row r="5324" ht="12" customHeight="1" x14ac:dyDescent="0.25"/>
    <row r="5325" ht="12" customHeight="1" x14ac:dyDescent="0.25"/>
    <row r="5326" ht="12" customHeight="1" x14ac:dyDescent="0.25"/>
    <row r="5327" ht="12" customHeight="1" x14ac:dyDescent="0.25"/>
    <row r="5328" ht="12" customHeight="1" x14ac:dyDescent="0.25"/>
    <row r="5329" ht="12" customHeight="1" x14ac:dyDescent="0.25"/>
    <row r="5330" ht="12" customHeight="1" x14ac:dyDescent="0.25"/>
    <row r="5331" ht="12" customHeight="1" x14ac:dyDescent="0.25"/>
    <row r="5332" ht="12" customHeight="1" x14ac:dyDescent="0.25"/>
    <row r="5333" ht="12" customHeight="1" x14ac:dyDescent="0.25"/>
    <row r="5334" ht="12" customHeight="1" x14ac:dyDescent="0.25"/>
    <row r="5335" ht="12" customHeight="1" x14ac:dyDescent="0.25"/>
    <row r="5336" ht="12" customHeight="1" x14ac:dyDescent="0.25"/>
    <row r="5337" ht="12" customHeight="1" x14ac:dyDescent="0.25"/>
    <row r="5338" ht="12" customHeight="1" x14ac:dyDescent="0.25"/>
    <row r="5339" ht="12" customHeight="1" x14ac:dyDescent="0.25"/>
    <row r="5340" ht="12" customHeight="1" x14ac:dyDescent="0.25"/>
    <row r="5341" ht="12" customHeight="1" x14ac:dyDescent="0.25"/>
    <row r="5342" ht="12" customHeight="1" x14ac:dyDescent="0.25"/>
    <row r="5343" ht="12" customHeight="1" x14ac:dyDescent="0.25"/>
    <row r="5344" ht="12" customHeight="1" x14ac:dyDescent="0.25"/>
    <row r="5345" ht="12" customHeight="1" x14ac:dyDescent="0.25"/>
    <row r="5346" ht="12" customHeight="1" x14ac:dyDescent="0.25"/>
    <row r="5347" ht="12" customHeight="1" x14ac:dyDescent="0.25"/>
    <row r="5348" ht="12" customHeight="1" x14ac:dyDescent="0.25"/>
    <row r="5349" ht="12" customHeight="1" x14ac:dyDescent="0.25"/>
    <row r="5350" ht="12" customHeight="1" x14ac:dyDescent="0.25"/>
    <row r="5351" ht="12" customHeight="1" x14ac:dyDescent="0.25"/>
    <row r="5352" ht="12" customHeight="1" x14ac:dyDescent="0.25"/>
    <row r="5353" ht="12" customHeight="1" x14ac:dyDescent="0.25"/>
    <row r="5354" ht="12" customHeight="1" x14ac:dyDescent="0.25"/>
    <row r="5355" ht="12" customHeight="1" x14ac:dyDescent="0.25"/>
    <row r="5356" ht="12" customHeight="1" x14ac:dyDescent="0.25"/>
    <row r="5357" ht="12" customHeight="1" x14ac:dyDescent="0.25"/>
    <row r="5358" ht="12" customHeight="1" x14ac:dyDescent="0.25"/>
    <row r="5359" ht="12" customHeight="1" x14ac:dyDescent="0.25"/>
    <row r="5360" ht="12" customHeight="1" x14ac:dyDescent="0.25"/>
    <row r="5361" ht="12" customHeight="1" x14ac:dyDescent="0.25"/>
    <row r="5362" ht="12" customHeight="1" x14ac:dyDescent="0.25"/>
    <row r="5363" ht="12" customHeight="1" x14ac:dyDescent="0.25"/>
    <row r="5364" ht="12" customHeight="1" x14ac:dyDescent="0.25"/>
    <row r="5365" ht="12" customHeight="1" x14ac:dyDescent="0.25"/>
    <row r="5366" ht="12" customHeight="1" x14ac:dyDescent="0.25"/>
    <row r="5367" ht="12" customHeight="1" x14ac:dyDescent="0.25"/>
    <row r="5368" ht="12" customHeight="1" x14ac:dyDescent="0.25"/>
    <row r="5369" ht="12" customHeight="1" x14ac:dyDescent="0.25"/>
    <row r="5370" ht="12" customHeight="1" x14ac:dyDescent="0.25"/>
    <row r="5371" ht="12" customHeight="1" x14ac:dyDescent="0.25"/>
    <row r="5372" ht="12" customHeight="1" x14ac:dyDescent="0.25"/>
    <row r="5373" ht="12" customHeight="1" x14ac:dyDescent="0.25"/>
    <row r="5374" ht="12" customHeight="1" x14ac:dyDescent="0.25"/>
    <row r="5375" ht="12" customHeight="1" x14ac:dyDescent="0.25"/>
    <row r="5376" ht="12" customHeight="1" x14ac:dyDescent="0.25"/>
    <row r="5377" ht="12" customHeight="1" x14ac:dyDescent="0.25"/>
    <row r="5378" ht="12" customHeight="1" x14ac:dyDescent="0.25"/>
    <row r="5379" ht="12" customHeight="1" x14ac:dyDescent="0.25"/>
    <row r="5380" ht="12" customHeight="1" x14ac:dyDescent="0.25"/>
    <row r="5381" ht="12" customHeight="1" x14ac:dyDescent="0.25"/>
    <row r="5382" ht="12" customHeight="1" x14ac:dyDescent="0.25"/>
    <row r="5383" ht="12" customHeight="1" x14ac:dyDescent="0.25"/>
    <row r="5384" ht="12" customHeight="1" x14ac:dyDescent="0.25"/>
    <row r="5385" ht="12" customHeight="1" x14ac:dyDescent="0.25"/>
    <row r="5386" ht="12" customHeight="1" x14ac:dyDescent="0.25"/>
    <row r="5387" ht="12" customHeight="1" x14ac:dyDescent="0.25"/>
    <row r="5388" ht="12" customHeight="1" x14ac:dyDescent="0.25"/>
    <row r="5389" ht="12" customHeight="1" x14ac:dyDescent="0.25"/>
    <row r="5390" ht="12" customHeight="1" x14ac:dyDescent="0.25"/>
    <row r="5391" ht="12" customHeight="1" x14ac:dyDescent="0.25"/>
    <row r="5392" ht="12" customHeight="1" x14ac:dyDescent="0.25"/>
    <row r="5393" ht="12" customHeight="1" x14ac:dyDescent="0.25"/>
    <row r="5394" ht="12" customHeight="1" x14ac:dyDescent="0.25"/>
    <row r="5395" ht="12" customHeight="1" x14ac:dyDescent="0.25"/>
    <row r="5396" ht="12" customHeight="1" x14ac:dyDescent="0.25"/>
    <row r="5397" ht="12" customHeight="1" x14ac:dyDescent="0.25"/>
    <row r="5398" ht="12" customHeight="1" x14ac:dyDescent="0.25"/>
    <row r="5399" ht="12" customHeight="1" x14ac:dyDescent="0.25"/>
    <row r="5400" ht="12" customHeight="1" x14ac:dyDescent="0.25"/>
    <row r="5401" ht="12" customHeight="1" x14ac:dyDescent="0.25"/>
    <row r="5402" ht="12" customHeight="1" x14ac:dyDescent="0.25"/>
    <row r="5403" ht="12" customHeight="1" x14ac:dyDescent="0.25"/>
    <row r="5404" ht="12" customHeight="1" x14ac:dyDescent="0.25"/>
    <row r="5405" ht="12" customHeight="1" x14ac:dyDescent="0.25"/>
    <row r="5406" ht="12" customHeight="1" x14ac:dyDescent="0.25"/>
    <row r="5407" ht="12" customHeight="1" x14ac:dyDescent="0.25"/>
    <row r="5408" ht="12" customHeight="1" x14ac:dyDescent="0.25"/>
    <row r="5409" ht="12" customHeight="1" x14ac:dyDescent="0.25"/>
    <row r="5410" ht="12" customHeight="1" x14ac:dyDescent="0.25"/>
    <row r="5411" ht="12" customHeight="1" x14ac:dyDescent="0.25"/>
    <row r="5412" ht="12" customHeight="1" x14ac:dyDescent="0.25"/>
    <row r="5413" ht="12" customHeight="1" x14ac:dyDescent="0.25"/>
    <row r="5414" ht="12" customHeight="1" x14ac:dyDescent="0.25"/>
    <row r="5415" ht="12" customHeight="1" x14ac:dyDescent="0.25"/>
    <row r="5416" ht="12" customHeight="1" x14ac:dyDescent="0.25"/>
    <row r="5417" ht="12" customHeight="1" x14ac:dyDescent="0.25"/>
    <row r="5418" ht="12" customHeight="1" x14ac:dyDescent="0.25"/>
    <row r="5419" ht="12" customHeight="1" x14ac:dyDescent="0.25"/>
    <row r="5420" ht="12" customHeight="1" x14ac:dyDescent="0.25"/>
    <row r="5421" ht="12" customHeight="1" x14ac:dyDescent="0.25"/>
    <row r="5422" ht="12" customHeight="1" x14ac:dyDescent="0.25"/>
    <row r="5423" ht="12" customHeight="1" x14ac:dyDescent="0.25"/>
    <row r="5424" ht="12" customHeight="1" x14ac:dyDescent="0.25"/>
    <row r="5425" ht="12" customHeight="1" x14ac:dyDescent="0.25"/>
    <row r="5426" ht="12" customHeight="1" x14ac:dyDescent="0.25"/>
    <row r="5427" ht="12" customHeight="1" x14ac:dyDescent="0.25"/>
    <row r="5428" ht="12" customHeight="1" x14ac:dyDescent="0.25"/>
    <row r="5429" ht="12" customHeight="1" x14ac:dyDescent="0.25"/>
    <row r="5430" ht="12" customHeight="1" x14ac:dyDescent="0.25"/>
    <row r="5431" ht="12" customHeight="1" x14ac:dyDescent="0.25"/>
    <row r="5432" ht="12" customHeight="1" x14ac:dyDescent="0.25"/>
    <row r="5433" ht="12" customHeight="1" x14ac:dyDescent="0.25"/>
    <row r="5434" ht="12" customHeight="1" x14ac:dyDescent="0.25"/>
    <row r="5435" ht="12" customHeight="1" x14ac:dyDescent="0.25"/>
    <row r="5436" ht="12" customHeight="1" x14ac:dyDescent="0.25"/>
    <row r="5437" ht="12" customHeight="1" x14ac:dyDescent="0.25"/>
    <row r="5438" ht="12" customHeight="1" x14ac:dyDescent="0.25"/>
    <row r="5439" ht="12" customHeight="1" x14ac:dyDescent="0.25"/>
    <row r="5440" ht="12" customHeight="1" x14ac:dyDescent="0.25"/>
    <row r="5441" ht="12" customHeight="1" x14ac:dyDescent="0.25"/>
    <row r="5442" ht="12" customHeight="1" x14ac:dyDescent="0.25"/>
    <row r="5443" ht="12" customHeight="1" x14ac:dyDescent="0.25"/>
    <row r="5444" ht="12" customHeight="1" x14ac:dyDescent="0.25"/>
    <row r="5445" ht="12" customHeight="1" x14ac:dyDescent="0.25"/>
    <row r="5446" ht="12" customHeight="1" x14ac:dyDescent="0.25"/>
    <row r="5447" ht="12" customHeight="1" x14ac:dyDescent="0.25"/>
    <row r="5448" ht="12" customHeight="1" x14ac:dyDescent="0.25"/>
    <row r="5449" ht="12" customHeight="1" x14ac:dyDescent="0.25"/>
    <row r="5450" ht="12" customHeight="1" x14ac:dyDescent="0.25"/>
    <row r="5451" ht="12" customHeight="1" x14ac:dyDescent="0.25"/>
    <row r="5452" ht="12" customHeight="1" x14ac:dyDescent="0.25"/>
    <row r="5453" ht="12" customHeight="1" x14ac:dyDescent="0.25"/>
    <row r="5454" ht="12" customHeight="1" x14ac:dyDescent="0.25"/>
    <row r="5455" ht="12" customHeight="1" x14ac:dyDescent="0.25"/>
    <row r="5456" ht="12" customHeight="1" x14ac:dyDescent="0.25"/>
    <row r="5457" ht="12" customHeight="1" x14ac:dyDescent="0.25"/>
    <row r="5458" ht="12" customHeight="1" x14ac:dyDescent="0.25"/>
    <row r="5459" ht="12" customHeight="1" x14ac:dyDescent="0.25"/>
    <row r="5460" ht="12" customHeight="1" x14ac:dyDescent="0.25"/>
    <row r="5461" ht="12" customHeight="1" x14ac:dyDescent="0.25"/>
    <row r="5462" ht="12" customHeight="1" x14ac:dyDescent="0.25"/>
    <row r="5463" ht="12" customHeight="1" x14ac:dyDescent="0.25"/>
    <row r="5464" ht="12" customHeight="1" x14ac:dyDescent="0.25"/>
    <row r="5465" ht="12" customHeight="1" x14ac:dyDescent="0.25"/>
    <row r="5466" ht="12" customHeight="1" x14ac:dyDescent="0.25"/>
    <row r="5467" ht="12" customHeight="1" x14ac:dyDescent="0.25"/>
    <row r="5468" ht="12" customHeight="1" x14ac:dyDescent="0.25"/>
    <row r="5469" ht="12" customHeight="1" x14ac:dyDescent="0.25"/>
    <row r="5470" ht="12" customHeight="1" x14ac:dyDescent="0.25"/>
    <row r="5471" ht="12" customHeight="1" x14ac:dyDescent="0.25"/>
    <row r="5472" ht="12" customHeight="1" x14ac:dyDescent="0.25"/>
    <row r="5473" ht="12" customHeight="1" x14ac:dyDescent="0.25"/>
    <row r="5474" ht="12" customHeight="1" x14ac:dyDescent="0.25"/>
    <row r="5475" ht="12" customHeight="1" x14ac:dyDescent="0.25"/>
    <row r="5476" ht="12" customHeight="1" x14ac:dyDescent="0.25"/>
    <row r="5477" ht="12" customHeight="1" x14ac:dyDescent="0.25"/>
    <row r="5478" ht="12" customHeight="1" x14ac:dyDescent="0.25"/>
    <row r="5479" ht="12" customHeight="1" x14ac:dyDescent="0.25"/>
    <row r="5480" ht="12" customHeight="1" x14ac:dyDescent="0.25"/>
    <row r="5481" ht="12" customHeight="1" x14ac:dyDescent="0.25"/>
    <row r="5482" ht="12" customHeight="1" x14ac:dyDescent="0.25"/>
    <row r="5483" ht="12" customHeight="1" x14ac:dyDescent="0.25"/>
    <row r="5484" ht="12" customHeight="1" x14ac:dyDescent="0.25"/>
    <row r="5485" ht="12" customHeight="1" x14ac:dyDescent="0.25"/>
    <row r="5486" ht="12" customHeight="1" x14ac:dyDescent="0.25"/>
    <row r="5487" ht="12" customHeight="1" x14ac:dyDescent="0.25"/>
    <row r="5488" ht="12" customHeight="1" x14ac:dyDescent="0.25"/>
    <row r="5489" ht="12" customHeight="1" x14ac:dyDescent="0.25"/>
    <row r="5490" ht="12" customHeight="1" x14ac:dyDescent="0.25"/>
    <row r="5491" ht="12" customHeight="1" x14ac:dyDescent="0.25"/>
    <row r="5492" ht="12" customHeight="1" x14ac:dyDescent="0.25"/>
    <row r="5493" ht="12" customHeight="1" x14ac:dyDescent="0.25"/>
    <row r="5494" ht="12" customHeight="1" x14ac:dyDescent="0.25"/>
    <row r="5495" ht="12" customHeight="1" x14ac:dyDescent="0.25"/>
    <row r="5496" ht="12" customHeight="1" x14ac:dyDescent="0.25"/>
    <row r="5497" ht="12" customHeight="1" x14ac:dyDescent="0.25"/>
    <row r="5498" ht="12" customHeight="1" x14ac:dyDescent="0.25"/>
    <row r="5499" ht="12" customHeight="1" x14ac:dyDescent="0.25"/>
    <row r="5500" ht="12" customHeight="1" x14ac:dyDescent="0.25"/>
    <row r="5501" ht="12" customHeight="1" x14ac:dyDescent="0.25"/>
    <row r="5502" ht="12" customHeight="1" x14ac:dyDescent="0.25"/>
    <row r="5503" ht="12" customHeight="1" x14ac:dyDescent="0.25"/>
    <row r="5504" ht="12" customHeight="1" x14ac:dyDescent="0.25"/>
    <row r="5505" ht="12" customHeight="1" x14ac:dyDescent="0.25"/>
    <row r="5506" ht="12" customHeight="1" x14ac:dyDescent="0.25"/>
    <row r="5507" ht="12" customHeight="1" x14ac:dyDescent="0.25"/>
    <row r="5508" ht="12" customHeight="1" x14ac:dyDescent="0.25"/>
    <row r="5509" ht="12" customHeight="1" x14ac:dyDescent="0.25"/>
    <row r="5510" ht="12" customHeight="1" x14ac:dyDescent="0.25"/>
    <row r="5511" ht="12" customHeight="1" x14ac:dyDescent="0.25"/>
    <row r="5512" ht="12" customHeight="1" x14ac:dyDescent="0.25"/>
    <row r="5513" ht="12" customHeight="1" x14ac:dyDescent="0.25"/>
    <row r="5514" ht="12" customHeight="1" x14ac:dyDescent="0.25"/>
    <row r="5515" ht="12" customHeight="1" x14ac:dyDescent="0.25"/>
    <row r="5516" ht="12" customHeight="1" x14ac:dyDescent="0.25"/>
    <row r="5517" ht="12" customHeight="1" x14ac:dyDescent="0.25"/>
    <row r="5518" ht="12" customHeight="1" x14ac:dyDescent="0.25"/>
    <row r="5519" ht="12" customHeight="1" x14ac:dyDescent="0.25"/>
    <row r="5520" ht="12" customHeight="1" x14ac:dyDescent="0.25"/>
    <row r="5521" ht="12" customHeight="1" x14ac:dyDescent="0.25"/>
    <row r="5522" ht="12" customHeight="1" x14ac:dyDescent="0.25"/>
    <row r="5523" ht="12" customHeight="1" x14ac:dyDescent="0.25"/>
    <row r="5524" ht="12" customHeight="1" x14ac:dyDescent="0.25"/>
    <row r="5525" ht="12" customHeight="1" x14ac:dyDescent="0.25"/>
    <row r="5526" ht="12" customHeight="1" x14ac:dyDescent="0.25"/>
    <row r="5527" ht="12" customHeight="1" x14ac:dyDescent="0.25"/>
    <row r="5528" ht="12" customHeight="1" x14ac:dyDescent="0.25"/>
    <row r="5529" ht="12" customHeight="1" x14ac:dyDescent="0.25"/>
    <row r="5530" ht="12" customHeight="1" x14ac:dyDescent="0.25"/>
    <row r="5531" ht="12" customHeight="1" x14ac:dyDescent="0.25"/>
    <row r="5532" ht="12" customHeight="1" x14ac:dyDescent="0.25"/>
    <row r="5533" ht="12" customHeight="1" x14ac:dyDescent="0.25"/>
    <row r="5534" ht="12" customHeight="1" x14ac:dyDescent="0.25"/>
    <row r="5535" ht="12" customHeight="1" x14ac:dyDescent="0.25"/>
    <row r="5536" ht="12" customHeight="1" x14ac:dyDescent="0.25"/>
    <row r="5537" ht="12" customHeight="1" x14ac:dyDescent="0.25"/>
    <row r="5538" ht="12" customHeight="1" x14ac:dyDescent="0.25"/>
    <row r="5539" ht="12" customHeight="1" x14ac:dyDescent="0.25"/>
    <row r="5540" ht="12" customHeight="1" x14ac:dyDescent="0.25"/>
    <row r="5541" ht="12" customHeight="1" x14ac:dyDescent="0.25"/>
    <row r="5542" ht="12" customHeight="1" x14ac:dyDescent="0.25"/>
    <row r="5543" ht="12" customHeight="1" x14ac:dyDescent="0.25"/>
    <row r="5544" ht="12" customHeight="1" x14ac:dyDescent="0.25"/>
    <row r="5545" ht="12" customHeight="1" x14ac:dyDescent="0.25"/>
    <row r="5546" ht="12" customHeight="1" x14ac:dyDescent="0.25"/>
    <row r="5547" ht="12" customHeight="1" x14ac:dyDescent="0.25"/>
    <row r="5548" ht="12" customHeight="1" x14ac:dyDescent="0.25"/>
    <row r="5549" ht="12" customHeight="1" x14ac:dyDescent="0.25"/>
    <row r="5550" ht="12" customHeight="1" x14ac:dyDescent="0.25"/>
    <row r="5551" ht="12" customHeight="1" x14ac:dyDescent="0.25"/>
    <row r="5552" ht="12" customHeight="1" x14ac:dyDescent="0.25"/>
    <row r="5553" ht="12" customHeight="1" x14ac:dyDescent="0.25"/>
    <row r="5554" ht="12" customHeight="1" x14ac:dyDescent="0.25"/>
    <row r="5555" ht="12" customHeight="1" x14ac:dyDescent="0.25"/>
    <row r="5556" ht="12" customHeight="1" x14ac:dyDescent="0.25"/>
    <row r="5557" ht="12" customHeight="1" x14ac:dyDescent="0.25"/>
    <row r="5558" ht="12" customHeight="1" x14ac:dyDescent="0.25"/>
    <row r="5559" ht="12" customHeight="1" x14ac:dyDescent="0.25"/>
    <row r="5560" ht="12" customHeight="1" x14ac:dyDescent="0.25"/>
    <row r="5561" ht="12" customHeight="1" x14ac:dyDescent="0.25"/>
    <row r="5562" ht="12" customHeight="1" x14ac:dyDescent="0.25"/>
    <row r="5563" ht="12" customHeight="1" x14ac:dyDescent="0.25"/>
    <row r="5564" ht="12" customHeight="1" x14ac:dyDescent="0.25"/>
    <row r="5565" ht="12" customHeight="1" x14ac:dyDescent="0.25"/>
    <row r="5566" ht="12" customHeight="1" x14ac:dyDescent="0.25"/>
    <row r="5567" ht="12" customHeight="1" x14ac:dyDescent="0.25"/>
    <row r="5568" ht="12" customHeight="1" x14ac:dyDescent="0.25"/>
    <row r="5569" ht="12" customHeight="1" x14ac:dyDescent="0.25"/>
    <row r="5570" ht="12" customHeight="1" x14ac:dyDescent="0.25"/>
    <row r="5571" ht="12" customHeight="1" x14ac:dyDescent="0.25"/>
    <row r="5572" ht="12" customHeight="1" x14ac:dyDescent="0.25"/>
    <row r="5573" ht="12" customHeight="1" x14ac:dyDescent="0.25"/>
    <row r="5574" ht="12" customHeight="1" x14ac:dyDescent="0.25"/>
    <row r="5575" ht="12" customHeight="1" x14ac:dyDescent="0.25"/>
    <row r="5576" ht="12" customHeight="1" x14ac:dyDescent="0.25"/>
    <row r="5577" ht="12" customHeight="1" x14ac:dyDescent="0.25"/>
    <row r="5578" ht="12" customHeight="1" x14ac:dyDescent="0.25"/>
    <row r="5579" ht="12" customHeight="1" x14ac:dyDescent="0.25"/>
    <row r="5580" ht="12" customHeight="1" x14ac:dyDescent="0.25"/>
    <row r="5581" ht="12" customHeight="1" x14ac:dyDescent="0.25"/>
    <row r="5582" ht="12" customHeight="1" x14ac:dyDescent="0.25"/>
    <row r="5583" ht="12" customHeight="1" x14ac:dyDescent="0.25"/>
    <row r="5584" ht="12" customHeight="1" x14ac:dyDescent="0.25"/>
    <row r="5585" ht="12" customHeight="1" x14ac:dyDescent="0.25"/>
    <row r="5586" ht="12" customHeight="1" x14ac:dyDescent="0.25"/>
    <row r="5587" ht="12" customHeight="1" x14ac:dyDescent="0.25"/>
    <row r="5588" ht="12" customHeight="1" x14ac:dyDescent="0.25"/>
    <row r="5589" ht="12" customHeight="1" x14ac:dyDescent="0.25"/>
    <row r="5590" ht="12" customHeight="1" x14ac:dyDescent="0.25"/>
    <row r="5591" ht="12" customHeight="1" x14ac:dyDescent="0.25"/>
    <row r="5592" ht="12" customHeight="1" x14ac:dyDescent="0.25"/>
    <row r="5593" ht="12" customHeight="1" x14ac:dyDescent="0.25"/>
    <row r="5594" ht="12" customHeight="1" x14ac:dyDescent="0.25"/>
    <row r="5595" ht="12" customHeight="1" x14ac:dyDescent="0.25"/>
    <row r="5596" ht="12" customHeight="1" x14ac:dyDescent="0.25"/>
    <row r="5597" ht="12" customHeight="1" x14ac:dyDescent="0.25"/>
    <row r="5598" ht="12" customHeight="1" x14ac:dyDescent="0.25"/>
    <row r="5599" ht="12" customHeight="1" x14ac:dyDescent="0.25"/>
    <row r="5600" ht="12" customHeight="1" x14ac:dyDescent="0.25"/>
    <row r="5601" ht="12" customHeight="1" x14ac:dyDescent="0.25"/>
    <row r="5602" ht="12" customHeight="1" x14ac:dyDescent="0.25"/>
    <row r="5603" ht="12" customHeight="1" x14ac:dyDescent="0.25"/>
    <row r="5604" ht="12" customHeight="1" x14ac:dyDescent="0.25"/>
    <row r="5605" ht="12" customHeight="1" x14ac:dyDescent="0.25"/>
    <row r="5606" ht="12" customHeight="1" x14ac:dyDescent="0.25"/>
    <row r="5607" ht="12" customHeight="1" x14ac:dyDescent="0.25"/>
    <row r="5608" ht="12" customHeight="1" x14ac:dyDescent="0.25"/>
    <row r="5609" ht="12" customHeight="1" x14ac:dyDescent="0.25"/>
    <row r="5610" ht="12" customHeight="1" x14ac:dyDescent="0.25"/>
    <row r="5611" ht="12" customHeight="1" x14ac:dyDescent="0.25"/>
    <row r="5612" ht="12" customHeight="1" x14ac:dyDescent="0.25"/>
    <row r="5613" ht="12" customHeight="1" x14ac:dyDescent="0.25"/>
    <row r="5614" ht="12" customHeight="1" x14ac:dyDescent="0.25"/>
    <row r="5615" ht="12" customHeight="1" x14ac:dyDescent="0.25"/>
    <row r="5616" ht="12" customHeight="1" x14ac:dyDescent="0.25"/>
    <row r="5617" ht="12" customHeight="1" x14ac:dyDescent="0.25"/>
    <row r="5618" ht="12" customHeight="1" x14ac:dyDescent="0.25"/>
    <row r="5619" ht="12" customHeight="1" x14ac:dyDescent="0.25"/>
    <row r="5620" ht="12" customHeight="1" x14ac:dyDescent="0.25"/>
    <row r="5621" ht="12" customHeight="1" x14ac:dyDescent="0.25"/>
    <row r="5622" ht="12" customHeight="1" x14ac:dyDescent="0.25"/>
    <row r="5623" ht="12" customHeight="1" x14ac:dyDescent="0.25"/>
    <row r="5624" ht="12" customHeight="1" x14ac:dyDescent="0.25"/>
    <row r="5625" ht="12" customHeight="1" x14ac:dyDescent="0.25"/>
    <row r="5626" ht="12" customHeight="1" x14ac:dyDescent="0.25"/>
    <row r="5627" ht="12" customHeight="1" x14ac:dyDescent="0.25"/>
    <row r="5628" ht="12" customHeight="1" x14ac:dyDescent="0.25"/>
    <row r="5629" ht="12" customHeight="1" x14ac:dyDescent="0.25"/>
    <row r="5630" ht="12" customHeight="1" x14ac:dyDescent="0.25"/>
    <row r="5631" ht="12" customHeight="1" x14ac:dyDescent="0.25"/>
    <row r="5632" ht="12" customHeight="1" x14ac:dyDescent="0.25"/>
    <row r="5633" ht="12" customHeight="1" x14ac:dyDescent="0.25"/>
    <row r="5634" ht="12" customHeight="1" x14ac:dyDescent="0.25"/>
    <row r="5635" ht="12" customHeight="1" x14ac:dyDescent="0.25"/>
    <row r="5636" ht="12" customHeight="1" x14ac:dyDescent="0.25"/>
    <row r="5637" ht="12" customHeight="1" x14ac:dyDescent="0.25"/>
    <row r="5638" ht="12" customHeight="1" x14ac:dyDescent="0.25"/>
    <row r="5639" ht="12" customHeight="1" x14ac:dyDescent="0.25"/>
    <row r="5640" ht="12" customHeight="1" x14ac:dyDescent="0.25"/>
    <row r="5641" ht="12" customHeight="1" x14ac:dyDescent="0.25"/>
    <row r="5642" ht="12" customHeight="1" x14ac:dyDescent="0.25"/>
    <row r="5643" ht="12" customHeight="1" x14ac:dyDescent="0.25"/>
    <row r="5644" ht="12" customHeight="1" x14ac:dyDescent="0.25"/>
    <row r="5645" ht="12" customHeight="1" x14ac:dyDescent="0.25"/>
    <row r="5646" ht="12" customHeight="1" x14ac:dyDescent="0.25"/>
    <row r="5647" ht="12" customHeight="1" x14ac:dyDescent="0.25"/>
    <row r="5648" ht="12" customHeight="1" x14ac:dyDescent="0.25"/>
    <row r="5649" ht="12" customHeight="1" x14ac:dyDescent="0.25"/>
    <row r="5650" ht="12" customHeight="1" x14ac:dyDescent="0.25"/>
    <row r="5651" ht="12" customHeight="1" x14ac:dyDescent="0.25"/>
    <row r="5652" ht="12" customHeight="1" x14ac:dyDescent="0.25"/>
    <row r="5653" ht="12" customHeight="1" x14ac:dyDescent="0.25"/>
    <row r="5654" ht="12" customHeight="1" x14ac:dyDescent="0.25"/>
    <row r="5655" ht="12" customHeight="1" x14ac:dyDescent="0.25"/>
    <row r="5656" ht="12" customHeight="1" x14ac:dyDescent="0.25"/>
    <row r="5657" ht="12" customHeight="1" x14ac:dyDescent="0.25"/>
    <row r="5658" ht="12" customHeight="1" x14ac:dyDescent="0.25"/>
    <row r="5659" ht="12" customHeight="1" x14ac:dyDescent="0.25"/>
    <row r="5660" ht="12" customHeight="1" x14ac:dyDescent="0.25"/>
    <row r="5661" ht="12" customHeight="1" x14ac:dyDescent="0.25"/>
    <row r="5662" ht="12" customHeight="1" x14ac:dyDescent="0.25"/>
    <row r="5663" ht="12" customHeight="1" x14ac:dyDescent="0.25"/>
    <row r="5664" ht="12" customHeight="1" x14ac:dyDescent="0.25"/>
    <row r="5665" ht="12" customHeight="1" x14ac:dyDescent="0.25"/>
    <row r="5666" ht="12" customHeight="1" x14ac:dyDescent="0.25"/>
    <row r="5667" ht="12" customHeight="1" x14ac:dyDescent="0.25"/>
    <row r="5668" ht="12" customHeight="1" x14ac:dyDescent="0.25"/>
    <row r="5669" ht="12" customHeight="1" x14ac:dyDescent="0.25"/>
    <row r="5670" ht="12" customHeight="1" x14ac:dyDescent="0.25"/>
    <row r="5671" ht="12" customHeight="1" x14ac:dyDescent="0.25"/>
    <row r="5672" ht="12" customHeight="1" x14ac:dyDescent="0.25"/>
    <row r="5673" ht="12" customHeight="1" x14ac:dyDescent="0.25"/>
    <row r="5674" ht="12" customHeight="1" x14ac:dyDescent="0.25"/>
    <row r="5675" ht="12" customHeight="1" x14ac:dyDescent="0.25"/>
    <row r="5676" ht="12" customHeight="1" x14ac:dyDescent="0.25"/>
    <row r="5677" ht="12" customHeight="1" x14ac:dyDescent="0.25"/>
    <row r="5678" ht="12" customHeight="1" x14ac:dyDescent="0.25"/>
    <row r="5679" ht="12" customHeight="1" x14ac:dyDescent="0.25"/>
    <row r="5680" ht="12" customHeight="1" x14ac:dyDescent="0.25"/>
    <row r="5681" ht="12" customHeight="1" x14ac:dyDescent="0.25"/>
    <row r="5682" ht="12" customHeight="1" x14ac:dyDescent="0.25"/>
    <row r="5683" ht="12" customHeight="1" x14ac:dyDescent="0.25"/>
    <row r="5684" ht="12" customHeight="1" x14ac:dyDescent="0.25"/>
    <row r="5685" ht="12" customHeight="1" x14ac:dyDescent="0.25"/>
    <row r="5686" ht="12" customHeight="1" x14ac:dyDescent="0.25"/>
    <row r="5687" ht="12" customHeight="1" x14ac:dyDescent="0.25"/>
    <row r="5688" ht="12" customHeight="1" x14ac:dyDescent="0.25"/>
    <row r="5689" ht="12" customHeight="1" x14ac:dyDescent="0.25"/>
    <row r="5690" ht="12" customHeight="1" x14ac:dyDescent="0.25"/>
    <row r="5691" ht="12" customHeight="1" x14ac:dyDescent="0.25"/>
    <row r="5692" ht="12" customHeight="1" x14ac:dyDescent="0.25"/>
    <row r="5693" ht="12" customHeight="1" x14ac:dyDescent="0.25"/>
    <row r="5694" ht="12" customHeight="1" x14ac:dyDescent="0.25"/>
    <row r="5695" ht="12" customHeight="1" x14ac:dyDescent="0.25"/>
    <row r="5696" ht="12" customHeight="1" x14ac:dyDescent="0.25"/>
    <row r="5697" ht="12" customHeight="1" x14ac:dyDescent="0.25"/>
    <row r="5698" ht="12" customHeight="1" x14ac:dyDescent="0.25"/>
    <row r="5699" ht="12" customHeight="1" x14ac:dyDescent="0.25"/>
    <row r="5700" ht="12" customHeight="1" x14ac:dyDescent="0.25"/>
    <row r="5701" ht="12" customHeight="1" x14ac:dyDescent="0.25"/>
    <row r="5702" ht="12" customHeight="1" x14ac:dyDescent="0.25"/>
    <row r="5703" ht="12" customHeight="1" x14ac:dyDescent="0.25"/>
    <row r="5704" ht="12" customHeight="1" x14ac:dyDescent="0.25"/>
    <row r="5705" ht="12" customHeight="1" x14ac:dyDescent="0.25"/>
    <row r="5706" ht="12" customHeight="1" x14ac:dyDescent="0.25"/>
    <row r="5707" ht="12" customHeight="1" x14ac:dyDescent="0.25"/>
    <row r="5708" ht="12" customHeight="1" x14ac:dyDescent="0.25"/>
    <row r="5709" ht="12" customHeight="1" x14ac:dyDescent="0.25"/>
    <row r="5710" ht="12" customHeight="1" x14ac:dyDescent="0.25"/>
    <row r="5711" ht="12" customHeight="1" x14ac:dyDescent="0.25"/>
    <row r="5712" ht="12" customHeight="1" x14ac:dyDescent="0.25"/>
    <row r="5713" ht="12" customHeight="1" x14ac:dyDescent="0.25"/>
    <row r="5714" ht="12" customHeight="1" x14ac:dyDescent="0.25"/>
    <row r="5715" ht="12" customHeight="1" x14ac:dyDescent="0.25"/>
    <row r="5716" ht="12" customHeight="1" x14ac:dyDescent="0.25"/>
    <row r="5717" ht="12" customHeight="1" x14ac:dyDescent="0.25"/>
    <row r="5718" ht="12" customHeight="1" x14ac:dyDescent="0.25"/>
    <row r="5719" ht="12" customHeight="1" x14ac:dyDescent="0.25"/>
    <row r="5720" ht="12" customHeight="1" x14ac:dyDescent="0.25"/>
    <row r="5721" ht="12" customHeight="1" x14ac:dyDescent="0.25"/>
    <row r="5722" ht="12" customHeight="1" x14ac:dyDescent="0.25"/>
    <row r="5723" ht="12" customHeight="1" x14ac:dyDescent="0.25"/>
    <row r="5724" ht="12" customHeight="1" x14ac:dyDescent="0.25"/>
    <row r="5725" ht="12" customHeight="1" x14ac:dyDescent="0.25"/>
    <row r="5726" ht="12" customHeight="1" x14ac:dyDescent="0.25"/>
    <row r="5727" ht="12" customHeight="1" x14ac:dyDescent="0.25"/>
    <row r="5728" ht="12" customHeight="1" x14ac:dyDescent="0.25"/>
    <row r="5729" ht="12" customHeight="1" x14ac:dyDescent="0.25"/>
    <row r="5730" ht="12" customHeight="1" x14ac:dyDescent="0.25"/>
    <row r="5731" ht="12" customHeight="1" x14ac:dyDescent="0.25"/>
    <row r="5732" ht="12" customHeight="1" x14ac:dyDescent="0.25"/>
    <row r="5733" ht="12" customHeight="1" x14ac:dyDescent="0.25"/>
    <row r="5734" ht="12" customHeight="1" x14ac:dyDescent="0.25"/>
    <row r="5735" ht="12" customHeight="1" x14ac:dyDescent="0.25"/>
    <row r="5736" ht="12" customHeight="1" x14ac:dyDescent="0.25"/>
    <row r="5737" ht="12" customHeight="1" x14ac:dyDescent="0.25"/>
    <row r="5738" ht="12" customHeight="1" x14ac:dyDescent="0.25"/>
    <row r="5739" ht="12" customHeight="1" x14ac:dyDescent="0.25"/>
    <row r="5740" ht="12" customHeight="1" x14ac:dyDescent="0.25"/>
    <row r="5741" ht="12" customHeight="1" x14ac:dyDescent="0.25"/>
    <row r="5742" ht="12" customHeight="1" x14ac:dyDescent="0.25"/>
    <row r="5743" ht="12" customHeight="1" x14ac:dyDescent="0.25"/>
    <row r="5744" ht="12" customHeight="1" x14ac:dyDescent="0.25"/>
    <row r="5745" ht="12" customHeight="1" x14ac:dyDescent="0.25"/>
    <row r="5746" ht="12" customHeight="1" x14ac:dyDescent="0.25"/>
    <row r="5747" ht="12" customHeight="1" x14ac:dyDescent="0.25"/>
    <row r="5748" ht="12" customHeight="1" x14ac:dyDescent="0.25"/>
    <row r="5749" ht="12" customHeight="1" x14ac:dyDescent="0.25"/>
    <row r="5750" ht="12" customHeight="1" x14ac:dyDescent="0.25"/>
    <row r="5751" ht="12" customHeight="1" x14ac:dyDescent="0.25"/>
    <row r="5752" ht="12" customHeight="1" x14ac:dyDescent="0.25"/>
    <row r="5753" ht="12" customHeight="1" x14ac:dyDescent="0.25"/>
    <row r="5754" ht="12" customHeight="1" x14ac:dyDescent="0.25"/>
    <row r="5755" ht="12" customHeight="1" x14ac:dyDescent="0.25"/>
    <row r="5756" ht="12" customHeight="1" x14ac:dyDescent="0.25"/>
    <row r="5757" ht="12" customHeight="1" x14ac:dyDescent="0.25"/>
    <row r="5758" ht="12" customHeight="1" x14ac:dyDescent="0.25"/>
    <row r="5759" ht="12" customHeight="1" x14ac:dyDescent="0.25"/>
    <row r="5760" ht="12" customHeight="1" x14ac:dyDescent="0.25"/>
    <row r="5761" ht="12" customHeight="1" x14ac:dyDescent="0.25"/>
    <row r="5762" ht="12" customHeight="1" x14ac:dyDescent="0.25"/>
    <row r="5763" ht="12" customHeight="1" x14ac:dyDescent="0.25"/>
    <row r="5764" ht="12" customHeight="1" x14ac:dyDescent="0.25"/>
    <row r="5765" ht="12" customHeight="1" x14ac:dyDescent="0.25"/>
    <row r="5766" ht="12" customHeight="1" x14ac:dyDescent="0.25"/>
    <row r="5767" ht="12" customHeight="1" x14ac:dyDescent="0.25"/>
    <row r="5768" ht="12" customHeight="1" x14ac:dyDescent="0.25"/>
    <row r="5769" ht="12" customHeight="1" x14ac:dyDescent="0.25"/>
    <row r="5770" ht="12" customHeight="1" x14ac:dyDescent="0.25"/>
    <row r="5771" ht="12" customHeight="1" x14ac:dyDescent="0.25"/>
    <row r="5772" ht="12" customHeight="1" x14ac:dyDescent="0.25"/>
    <row r="5773" ht="12" customHeight="1" x14ac:dyDescent="0.25"/>
    <row r="5774" ht="12" customHeight="1" x14ac:dyDescent="0.25"/>
    <row r="5775" ht="12" customHeight="1" x14ac:dyDescent="0.25"/>
    <row r="5776" ht="12" customHeight="1" x14ac:dyDescent="0.25"/>
    <row r="5777" ht="12" customHeight="1" x14ac:dyDescent="0.25"/>
    <row r="5778" ht="12" customHeight="1" x14ac:dyDescent="0.25"/>
    <row r="5779" ht="12" customHeight="1" x14ac:dyDescent="0.25"/>
    <row r="5780" ht="12" customHeight="1" x14ac:dyDescent="0.25"/>
    <row r="5781" ht="12" customHeight="1" x14ac:dyDescent="0.25"/>
    <row r="5782" ht="12" customHeight="1" x14ac:dyDescent="0.25"/>
    <row r="5783" ht="12" customHeight="1" x14ac:dyDescent="0.25"/>
    <row r="5784" ht="12" customHeight="1" x14ac:dyDescent="0.25"/>
    <row r="5785" ht="12" customHeight="1" x14ac:dyDescent="0.25"/>
    <row r="5786" ht="12" customHeight="1" x14ac:dyDescent="0.25"/>
    <row r="5787" ht="12" customHeight="1" x14ac:dyDescent="0.25"/>
    <row r="5788" ht="12" customHeight="1" x14ac:dyDescent="0.25"/>
    <row r="5789" ht="12" customHeight="1" x14ac:dyDescent="0.25"/>
    <row r="5790" ht="12" customHeight="1" x14ac:dyDescent="0.25"/>
    <row r="5791" ht="12" customHeight="1" x14ac:dyDescent="0.25"/>
    <row r="5792" ht="12" customHeight="1" x14ac:dyDescent="0.25"/>
    <row r="5793" ht="12" customHeight="1" x14ac:dyDescent="0.25"/>
    <row r="5794" ht="12" customHeight="1" x14ac:dyDescent="0.25"/>
    <row r="5795" ht="12" customHeight="1" x14ac:dyDescent="0.25"/>
    <row r="5796" ht="12" customHeight="1" x14ac:dyDescent="0.25"/>
    <row r="5797" ht="12" customHeight="1" x14ac:dyDescent="0.25"/>
    <row r="5798" ht="12" customHeight="1" x14ac:dyDescent="0.25"/>
    <row r="5799" ht="12" customHeight="1" x14ac:dyDescent="0.25"/>
    <row r="5800" ht="12" customHeight="1" x14ac:dyDescent="0.25"/>
    <row r="5801" ht="12" customHeight="1" x14ac:dyDescent="0.25"/>
    <row r="5802" ht="12" customHeight="1" x14ac:dyDescent="0.25"/>
    <row r="5803" ht="12" customHeight="1" x14ac:dyDescent="0.25"/>
    <row r="5804" ht="12" customHeight="1" x14ac:dyDescent="0.25"/>
    <row r="5805" ht="12" customHeight="1" x14ac:dyDescent="0.25"/>
    <row r="5806" ht="12" customHeight="1" x14ac:dyDescent="0.25"/>
    <row r="5807" ht="12" customHeight="1" x14ac:dyDescent="0.25"/>
    <row r="5808" ht="12" customHeight="1" x14ac:dyDescent="0.25"/>
    <row r="5809" ht="12" customHeight="1" x14ac:dyDescent="0.25"/>
    <row r="5810" ht="12" customHeight="1" x14ac:dyDescent="0.25"/>
    <row r="5811" ht="12" customHeight="1" x14ac:dyDescent="0.25"/>
    <row r="5812" ht="12" customHeight="1" x14ac:dyDescent="0.25"/>
    <row r="5813" ht="12" customHeight="1" x14ac:dyDescent="0.25"/>
    <row r="5814" ht="12" customHeight="1" x14ac:dyDescent="0.25"/>
    <row r="5815" ht="12" customHeight="1" x14ac:dyDescent="0.25"/>
    <row r="5816" ht="12" customHeight="1" x14ac:dyDescent="0.25"/>
    <row r="5817" ht="12" customHeight="1" x14ac:dyDescent="0.25"/>
    <row r="5818" ht="12" customHeight="1" x14ac:dyDescent="0.25"/>
    <row r="5819" ht="12" customHeight="1" x14ac:dyDescent="0.25"/>
    <row r="5820" ht="12" customHeight="1" x14ac:dyDescent="0.25"/>
    <row r="5821" ht="12" customHeight="1" x14ac:dyDescent="0.25"/>
    <row r="5822" ht="12" customHeight="1" x14ac:dyDescent="0.25"/>
    <row r="5823" ht="12" customHeight="1" x14ac:dyDescent="0.25"/>
    <row r="5824" ht="12" customHeight="1" x14ac:dyDescent="0.25"/>
    <row r="5825" ht="12" customHeight="1" x14ac:dyDescent="0.25"/>
    <row r="5826" ht="12" customHeight="1" x14ac:dyDescent="0.25"/>
    <row r="5827" ht="12" customHeight="1" x14ac:dyDescent="0.25"/>
    <row r="5828" ht="12" customHeight="1" x14ac:dyDescent="0.25"/>
    <row r="5829" ht="12" customHeight="1" x14ac:dyDescent="0.25"/>
    <row r="5830" ht="12" customHeight="1" x14ac:dyDescent="0.25"/>
    <row r="5831" ht="12" customHeight="1" x14ac:dyDescent="0.25"/>
    <row r="5832" ht="12" customHeight="1" x14ac:dyDescent="0.25"/>
    <row r="5833" ht="12" customHeight="1" x14ac:dyDescent="0.25"/>
    <row r="5834" ht="12" customHeight="1" x14ac:dyDescent="0.25"/>
    <row r="5835" ht="12" customHeight="1" x14ac:dyDescent="0.25"/>
    <row r="5836" ht="12" customHeight="1" x14ac:dyDescent="0.25"/>
    <row r="5837" ht="12" customHeight="1" x14ac:dyDescent="0.25"/>
    <row r="5838" ht="12" customHeight="1" x14ac:dyDescent="0.25"/>
    <row r="5839" ht="12" customHeight="1" x14ac:dyDescent="0.25"/>
    <row r="5840" ht="12" customHeight="1" x14ac:dyDescent="0.25"/>
    <row r="5841" ht="12" customHeight="1" x14ac:dyDescent="0.25"/>
    <row r="5842" ht="12" customHeight="1" x14ac:dyDescent="0.25"/>
    <row r="5843" ht="12" customHeight="1" x14ac:dyDescent="0.25"/>
    <row r="5844" ht="12" customHeight="1" x14ac:dyDescent="0.25"/>
    <row r="5845" ht="12" customHeight="1" x14ac:dyDescent="0.25"/>
    <row r="5846" ht="12" customHeight="1" x14ac:dyDescent="0.25"/>
    <row r="5847" ht="12" customHeight="1" x14ac:dyDescent="0.25"/>
    <row r="5848" ht="12" customHeight="1" x14ac:dyDescent="0.25"/>
    <row r="5849" ht="12" customHeight="1" x14ac:dyDescent="0.25"/>
    <row r="5850" ht="12" customHeight="1" x14ac:dyDescent="0.25"/>
    <row r="5851" ht="12" customHeight="1" x14ac:dyDescent="0.25"/>
    <row r="5852" ht="12" customHeight="1" x14ac:dyDescent="0.25"/>
    <row r="5853" ht="12" customHeight="1" x14ac:dyDescent="0.25"/>
    <row r="5854" ht="12" customHeight="1" x14ac:dyDescent="0.25"/>
    <row r="5855" ht="12" customHeight="1" x14ac:dyDescent="0.25"/>
    <row r="5856" ht="12" customHeight="1" x14ac:dyDescent="0.25"/>
    <row r="5857" ht="12" customHeight="1" x14ac:dyDescent="0.25"/>
    <row r="5858" ht="12" customHeight="1" x14ac:dyDescent="0.25"/>
    <row r="5859" ht="12" customHeight="1" x14ac:dyDescent="0.25"/>
    <row r="5860" ht="12" customHeight="1" x14ac:dyDescent="0.25"/>
    <row r="5861" ht="12" customHeight="1" x14ac:dyDescent="0.25"/>
    <row r="5862" ht="12" customHeight="1" x14ac:dyDescent="0.25"/>
    <row r="5863" ht="12" customHeight="1" x14ac:dyDescent="0.25"/>
    <row r="5864" ht="12" customHeight="1" x14ac:dyDescent="0.25"/>
    <row r="5865" ht="12" customHeight="1" x14ac:dyDescent="0.25"/>
    <row r="5866" ht="12" customHeight="1" x14ac:dyDescent="0.25"/>
    <row r="5867" ht="12" customHeight="1" x14ac:dyDescent="0.25"/>
    <row r="5868" ht="12" customHeight="1" x14ac:dyDescent="0.25"/>
    <row r="5869" ht="12" customHeight="1" x14ac:dyDescent="0.25"/>
    <row r="5870" ht="12" customHeight="1" x14ac:dyDescent="0.25"/>
    <row r="5871" ht="12" customHeight="1" x14ac:dyDescent="0.25"/>
    <row r="5872" ht="12" customHeight="1" x14ac:dyDescent="0.25"/>
    <row r="5873" ht="12" customHeight="1" x14ac:dyDescent="0.25"/>
    <row r="5874" ht="12" customHeight="1" x14ac:dyDescent="0.25"/>
    <row r="5875" ht="12" customHeight="1" x14ac:dyDescent="0.25"/>
    <row r="5876" ht="12" customHeight="1" x14ac:dyDescent="0.25"/>
    <row r="5877" ht="12" customHeight="1" x14ac:dyDescent="0.25"/>
    <row r="5878" ht="12" customHeight="1" x14ac:dyDescent="0.25"/>
    <row r="5879" ht="12" customHeight="1" x14ac:dyDescent="0.25"/>
    <row r="5880" ht="12" customHeight="1" x14ac:dyDescent="0.25"/>
    <row r="5881" ht="12" customHeight="1" x14ac:dyDescent="0.25"/>
    <row r="5882" ht="12" customHeight="1" x14ac:dyDescent="0.25"/>
    <row r="5883" ht="12" customHeight="1" x14ac:dyDescent="0.25"/>
    <row r="5884" ht="12" customHeight="1" x14ac:dyDescent="0.25"/>
    <row r="5885" ht="12" customHeight="1" x14ac:dyDescent="0.25"/>
    <row r="5886" ht="12" customHeight="1" x14ac:dyDescent="0.25"/>
    <row r="5887" ht="12" customHeight="1" x14ac:dyDescent="0.25"/>
    <row r="5888" ht="12" customHeight="1" x14ac:dyDescent="0.25"/>
    <row r="5889" ht="12" customHeight="1" x14ac:dyDescent="0.25"/>
    <row r="5890" ht="12" customHeight="1" x14ac:dyDescent="0.25"/>
    <row r="5891" ht="12" customHeight="1" x14ac:dyDescent="0.25"/>
    <row r="5892" ht="12" customHeight="1" x14ac:dyDescent="0.25"/>
    <row r="5893" ht="12" customHeight="1" x14ac:dyDescent="0.25"/>
    <row r="5894" ht="12" customHeight="1" x14ac:dyDescent="0.25"/>
    <row r="5895" ht="12" customHeight="1" x14ac:dyDescent="0.25"/>
    <row r="5896" ht="12" customHeight="1" x14ac:dyDescent="0.25"/>
    <row r="5897" ht="12" customHeight="1" x14ac:dyDescent="0.25"/>
    <row r="5898" ht="12" customHeight="1" x14ac:dyDescent="0.25"/>
    <row r="5899" ht="12" customHeight="1" x14ac:dyDescent="0.25"/>
    <row r="5900" ht="12" customHeight="1" x14ac:dyDescent="0.25"/>
    <row r="5901" ht="12" customHeight="1" x14ac:dyDescent="0.25"/>
    <row r="5902" ht="12" customHeight="1" x14ac:dyDescent="0.25"/>
    <row r="5903" ht="12" customHeight="1" x14ac:dyDescent="0.25"/>
    <row r="5904" ht="12" customHeight="1" x14ac:dyDescent="0.25"/>
    <row r="5905" ht="12" customHeight="1" x14ac:dyDescent="0.25"/>
    <row r="5906" ht="12" customHeight="1" x14ac:dyDescent="0.25"/>
    <row r="5907" ht="12" customHeight="1" x14ac:dyDescent="0.25"/>
    <row r="5908" ht="12" customHeight="1" x14ac:dyDescent="0.25"/>
    <row r="5909" ht="12" customHeight="1" x14ac:dyDescent="0.25"/>
    <row r="5910" ht="12" customHeight="1" x14ac:dyDescent="0.25"/>
    <row r="5911" ht="12" customHeight="1" x14ac:dyDescent="0.25"/>
    <row r="5912" ht="12" customHeight="1" x14ac:dyDescent="0.25"/>
    <row r="5913" ht="12" customHeight="1" x14ac:dyDescent="0.25"/>
    <row r="5914" ht="12" customHeight="1" x14ac:dyDescent="0.25"/>
    <row r="5915" ht="12" customHeight="1" x14ac:dyDescent="0.25"/>
    <row r="5916" ht="12" customHeight="1" x14ac:dyDescent="0.25"/>
    <row r="5917" ht="12" customHeight="1" x14ac:dyDescent="0.25"/>
    <row r="5918" ht="12" customHeight="1" x14ac:dyDescent="0.25"/>
    <row r="5919" ht="12" customHeight="1" x14ac:dyDescent="0.25"/>
    <row r="5920" ht="12" customHeight="1" x14ac:dyDescent="0.25"/>
    <row r="5921" ht="12" customHeight="1" x14ac:dyDescent="0.25"/>
    <row r="5922" ht="12" customHeight="1" x14ac:dyDescent="0.25"/>
    <row r="5923" ht="12" customHeight="1" x14ac:dyDescent="0.25"/>
    <row r="5924" ht="12" customHeight="1" x14ac:dyDescent="0.25"/>
    <row r="5925" ht="12" customHeight="1" x14ac:dyDescent="0.25"/>
    <row r="5926" ht="12" customHeight="1" x14ac:dyDescent="0.25"/>
    <row r="5927" ht="12" customHeight="1" x14ac:dyDescent="0.25"/>
    <row r="5928" ht="12" customHeight="1" x14ac:dyDescent="0.25"/>
    <row r="5929" ht="12" customHeight="1" x14ac:dyDescent="0.25"/>
    <row r="5930" ht="12" customHeight="1" x14ac:dyDescent="0.25"/>
    <row r="5931" ht="12" customHeight="1" x14ac:dyDescent="0.25"/>
    <row r="5932" ht="12" customHeight="1" x14ac:dyDescent="0.25"/>
    <row r="5933" ht="12" customHeight="1" x14ac:dyDescent="0.25"/>
    <row r="5934" ht="12" customHeight="1" x14ac:dyDescent="0.25"/>
    <row r="5935" ht="12" customHeight="1" x14ac:dyDescent="0.25"/>
    <row r="5936" ht="12" customHeight="1" x14ac:dyDescent="0.25"/>
    <row r="5937" ht="12" customHeight="1" x14ac:dyDescent="0.25"/>
    <row r="5938" ht="12" customHeight="1" x14ac:dyDescent="0.25"/>
    <row r="5939" ht="12" customHeight="1" x14ac:dyDescent="0.25"/>
    <row r="5940" ht="12" customHeight="1" x14ac:dyDescent="0.25"/>
    <row r="5941" ht="12" customHeight="1" x14ac:dyDescent="0.25"/>
    <row r="5942" ht="12" customHeight="1" x14ac:dyDescent="0.25"/>
    <row r="5943" ht="12" customHeight="1" x14ac:dyDescent="0.25"/>
    <row r="5944" ht="12" customHeight="1" x14ac:dyDescent="0.25"/>
    <row r="5945" ht="12" customHeight="1" x14ac:dyDescent="0.25"/>
    <row r="5946" ht="12" customHeight="1" x14ac:dyDescent="0.25"/>
    <row r="5947" ht="12" customHeight="1" x14ac:dyDescent="0.25"/>
    <row r="5948" ht="12" customHeight="1" x14ac:dyDescent="0.25"/>
    <row r="5949" ht="12" customHeight="1" x14ac:dyDescent="0.25"/>
    <row r="5950" ht="12" customHeight="1" x14ac:dyDescent="0.25"/>
    <row r="5951" ht="12" customHeight="1" x14ac:dyDescent="0.25"/>
    <row r="5952" ht="12" customHeight="1" x14ac:dyDescent="0.25"/>
    <row r="5953" ht="12" customHeight="1" x14ac:dyDescent="0.25"/>
    <row r="5954" ht="12" customHeight="1" x14ac:dyDescent="0.25"/>
    <row r="5955" ht="12" customHeight="1" x14ac:dyDescent="0.25"/>
    <row r="5956" ht="12" customHeight="1" x14ac:dyDescent="0.25"/>
    <row r="5957" ht="12" customHeight="1" x14ac:dyDescent="0.25"/>
    <row r="5958" ht="12" customHeight="1" x14ac:dyDescent="0.25"/>
    <row r="5959" ht="12" customHeight="1" x14ac:dyDescent="0.25"/>
    <row r="5960" ht="12" customHeight="1" x14ac:dyDescent="0.25"/>
    <row r="5961" ht="12" customHeight="1" x14ac:dyDescent="0.25"/>
    <row r="5962" ht="12" customHeight="1" x14ac:dyDescent="0.25"/>
    <row r="5963" ht="12" customHeight="1" x14ac:dyDescent="0.25"/>
    <row r="5964" ht="12" customHeight="1" x14ac:dyDescent="0.25"/>
    <row r="5965" ht="12" customHeight="1" x14ac:dyDescent="0.25"/>
    <row r="5966" ht="12" customHeight="1" x14ac:dyDescent="0.25"/>
    <row r="5967" ht="12" customHeight="1" x14ac:dyDescent="0.25"/>
    <row r="5968" ht="12" customHeight="1" x14ac:dyDescent="0.25"/>
    <row r="5969" ht="12" customHeight="1" x14ac:dyDescent="0.25"/>
    <row r="5970" ht="12" customHeight="1" x14ac:dyDescent="0.25"/>
    <row r="5971" ht="12" customHeight="1" x14ac:dyDescent="0.25"/>
    <row r="5972" ht="12" customHeight="1" x14ac:dyDescent="0.25"/>
    <row r="5973" ht="12" customHeight="1" x14ac:dyDescent="0.25"/>
    <row r="5974" ht="12" customHeight="1" x14ac:dyDescent="0.25"/>
    <row r="5975" ht="12" customHeight="1" x14ac:dyDescent="0.25"/>
    <row r="5976" ht="12" customHeight="1" x14ac:dyDescent="0.25"/>
    <row r="5977" ht="12" customHeight="1" x14ac:dyDescent="0.25"/>
    <row r="5978" ht="12" customHeight="1" x14ac:dyDescent="0.25"/>
    <row r="5979" ht="12" customHeight="1" x14ac:dyDescent="0.25"/>
    <row r="5980" ht="12" customHeight="1" x14ac:dyDescent="0.25"/>
    <row r="5981" ht="12" customHeight="1" x14ac:dyDescent="0.25"/>
    <row r="5982" ht="12" customHeight="1" x14ac:dyDescent="0.25"/>
    <row r="5983" ht="12" customHeight="1" x14ac:dyDescent="0.25"/>
    <row r="5984" ht="12" customHeight="1" x14ac:dyDescent="0.25"/>
    <row r="5985" ht="12" customHeight="1" x14ac:dyDescent="0.25"/>
    <row r="5986" ht="12" customHeight="1" x14ac:dyDescent="0.25"/>
    <row r="5987" ht="12" customHeight="1" x14ac:dyDescent="0.25"/>
    <row r="5988" ht="12" customHeight="1" x14ac:dyDescent="0.25"/>
    <row r="5989" ht="12" customHeight="1" x14ac:dyDescent="0.25"/>
    <row r="5990" ht="12" customHeight="1" x14ac:dyDescent="0.25"/>
    <row r="5991" ht="12" customHeight="1" x14ac:dyDescent="0.25"/>
    <row r="5992" ht="12" customHeight="1" x14ac:dyDescent="0.25"/>
    <row r="5993" ht="12" customHeight="1" x14ac:dyDescent="0.25"/>
    <row r="5994" ht="12" customHeight="1" x14ac:dyDescent="0.25"/>
    <row r="5995" ht="12" customHeight="1" x14ac:dyDescent="0.25"/>
    <row r="5996" ht="12" customHeight="1" x14ac:dyDescent="0.25"/>
    <row r="5997" ht="12" customHeight="1" x14ac:dyDescent="0.25"/>
    <row r="5998" ht="12" customHeight="1" x14ac:dyDescent="0.25"/>
    <row r="5999" ht="12" customHeight="1" x14ac:dyDescent="0.25"/>
    <row r="6000" ht="12" customHeight="1" x14ac:dyDescent="0.25"/>
    <row r="6001" ht="12" customHeight="1" x14ac:dyDescent="0.25"/>
    <row r="6002" ht="12" customHeight="1" x14ac:dyDescent="0.25"/>
    <row r="6003" ht="12" customHeight="1" x14ac:dyDescent="0.25"/>
    <row r="6004" ht="12" customHeight="1" x14ac:dyDescent="0.25"/>
    <row r="6005" ht="12" customHeight="1" x14ac:dyDescent="0.25"/>
    <row r="6006" ht="12" customHeight="1" x14ac:dyDescent="0.25"/>
    <row r="6007" ht="12" customHeight="1" x14ac:dyDescent="0.25"/>
    <row r="6008" ht="12" customHeight="1" x14ac:dyDescent="0.25"/>
    <row r="6009" ht="12" customHeight="1" x14ac:dyDescent="0.25"/>
    <row r="6010" ht="12" customHeight="1" x14ac:dyDescent="0.25"/>
    <row r="6011" ht="12" customHeight="1" x14ac:dyDescent="0.25"/>
    <row r="6012" ht="12" customHeight="1" x14ac:dyDescent="0.25"/>
    <row r="6013" ht="12" customHeight="1" x14ac:dyDescent="0.25"/>
    <row r="6014" ht="12" customHeight="1" x14ac:dyDescent="0.25"/>
    <row r="6015" ht="12" customHeight="1" x14ac:dyDescent="0.25"/>
    <row r="6016" ht="12" customHeight="1" x14ac:dyDescent="0.25"/>
    <row r="6017" ht="12" customHeight="1" x14ac:dyDescent="0.25"/>
    <row r="6018" ht="12" customHeight="1" x14ac:dyDescent="0.25"/>
    <row r="6019" ht="12" customHeight="1" x14ac:dyDescent="0.25"/>
    <row r="6020" ht="12" customHeight="1" x14ac:dyDescent="0.25"/>
    <row r="6021" ht="12" customHeight="1" x14ac:dyDescent="0.25"/>
    <row r="6022" ht="12" customHeight="1" x14ac:dyDescent="0.25"/>
    <row r="6023" ht="12" customHeight="1" x14ac:dyDescent="0.25"/>
    <row r="6024" ht="12" customHeight="1" x14ac:dyDescent="0.25"/>
    <row r="6025" ht="12" customHeight="1" x14ac:dyDescent="0.25"/>
    <row r="6026" ht="12" customHeight="1" x14ac:dyDescent="0.25"/>
    <row r="6027" ht="12" customHeight="1" x14ac:dyDescent="0.25"/>
    <row r="6028" ht="12" customHeight="1" x14ac:dyDescent="0.25"/>
    <row r="6029" ht="12" customHeight="1" x14ac:dyDescent="0.25"/>
    <row r="6030" ht="12" customHeight="1" x14ac:dyDescent="0.25"/>
    <row r="6031" ht="12" customHeight="1" x14ac:dyDescent="0.25"/>
    <row r="6032" ht="12" customHeight="1" x14ac:dyDescent="0.25"/>
    <row r="6033" ht="12" customHeight="1" x14ac:dyDescent="0.25"/>
    <row r="6034" ht="12" customHeight="1" x14ac:dyDescent="0.25"/>
    <row r="6035" ht="12" customHeight="1" x14ac:dyDescent="0.25"/>
    <row r="6036" ht="12" customHeight="1" x14ac:dyDescent="0.25"/>
    <row r="6037" ht="12" customHeight="1" x14ac:dyDescent="0.25"/>
    <row r="6038" ht="12" customHeight="1" x14ac:dyDescent="0.25"/>
    <row r="6039" ht="12" customHeight="1" x14ac:dyDescent="0.25"/>
    <row r="6040" ht="12" customHeight="1" x14ac:dyDescent="0.25"/>
    <row r="6041" ht="12" customHeight="1" x14ac:dyDescent="0.25"/>
    <row r="6042" ht="12" customHeight="1" x14ac:dyDescent="0.25"/>
    <row r="6043" ht="12" customHeight="1" x14ac:dyDescent="0.25"/>
    <row r="6044" ht="12" customHeight="1" x14ac:dyDescent="0.25"/>
    <row r="6045" ht="12" customHeight="1" x14ac:dyDescent="0.25"/>
    <row r="6046" ht="12" customHeight="1" x14ac:dyDescent="0.25"/>
    <row r="6047" ht="12" customHeight="1" x14ac:dyDescent="0.25"/>
    <row r="6048" ht="12" customHeight="1" x14ac:dyDescent="0.25"/>
    <row r="6049" ht="12" customHeight="1" x14ac:dyDescent="0.25"/>
    <row r="6050" ht="12" customHeight="1" x14ac:dyDescent="0.25"/>
    <row r="6051" ht="12" customHeight="1" x14ac:dyDescent="0.25"/>
    <row r="6052" ht="12" customHeight="1" x14ac:dyDescent="0.25"/>
    <row r="6053" ht="12" customHeight="1" x14ac:dyDescent="0.25"/>
    <row r="6054" ht="12" customHeight="1" x14ac:dyDescent="0.25"/>
    <row r="6055" ht="12" customHeight="1" x14ac:dyDescent="0.25"/>
    <row r="6056" ht="12" customHeight="1" x14ac:dyDescent="0.25"/>
    <row r="6057" ht="12" customHeight="1" x14ac:dyDescent="0.25"/>
    <row r="6058" ht="12" customHeight="1" x14ac:dyDescent="0.25"/>
    <row r="6059" ht="12" customHeight="1" x14ac:dyDescent="0.25"/>
    <row r="6060" ht="12" customHeight="1" x14ac:dyDescent="0.25"/>
    <row r="6061" ht="12" customHeight="1" x14ac:dyDescent="0.25"/>
    <row r="6062" ht="12" customHeight="1" x14ac:dyDescent="0.25"/>
    <row r="6063" ht="12" customHeight="1" x14ac:dyDescent="0.25"/>
    <row r="6064" ht="12" customHeight="1" x14ac:dyDescent="0.25"/>
    <row r="6065" ht="12" customHeight="1" x14ac:dyDescent="0.25"/>
    <row r="6066" ht="12" customHeight="1" x14ac:dyDescent="0.25"/>
    <row r="6067" ht="12" customHeight="1" x14ac:dyDescent="0.25"/>
    <row r="6068" ht="12" customHeight="1" x14ac:dyDescent="0.25"/>
    <row r="6069" ht="12" customHeight="1" x14ac:dyDescent="0.25"/>
    <row r="6070" ht="12" customHeight="1" x14ac:dyDescent="0.25"/>
    <row r="6071" ht="12" customHeight="1" x14ac:dyDescent="0.25"/>
    <row r="6072" ht="12" customHeight="1" x14ac:dyDescent="0.25"/>
    <row r="6073" ht="12" customHeight="1" x14ac:dyDescent="0.25"/>
    <row r="6074" ht="12" customHeight="1" x14ac:dyDescent="0.25"/>
    <row r="6075" ht="12" customHeight="1" x14ac:dyDescent="0.25"/>
    <row r="6076" ht="12" customHeight="1" x14ac:dyDescent="0.25"/>
    <row r="6077" ht="12" customHeight="1" x14ac:dyDescent="0.25"/>
    <row r="6078" ht="12" customHeight="1" x14ac:dyDescent="0.25"/>
    <row r="6079" ht="12" customHeight="1" x14ac:dyDescent="0.25"/>
    <row r="6080" ht="12" customHeight="1" x14ac:dyDescent="0.25"/>
    <row r="6081" ht="12" customHeight="1" x14ac:dyDescent="0.25"/>
    <row r="6082" ht="12" customHeight="1" x14ac:dyDescent="0.25"/>
    <row r="6083" ht="12" customHeight="1" x14ac:dyDescent="0.25"/>
    <row r="6084" ht="12" customHeight="1" x14ac:dyDescent="0.25"/>
    <row r="6085" ht="12" customHeight="1" x14ac:dyDescent="0.25"/>
    <row r="6086" ht="12" customHeight="1" x14ac:dyDescent="0.25"/>
    <row r="6087" ht="12" customHeight="1" x14ac:dyDescent="0.25"/>
    <row r="6088" ht="12" customHeight="1" x14ac:dyDescent="0.25"/>
    <row r="6089" ht="12" customHeight="1" x14ac:dyDescent="0.25"/>
    <row r="6090" ht="12" customHeight="1" x14ac:dyDescent="0.25"/>
    <row r="6091" ht="12" customHeight="1" x14ac:dyDescent="0.25"/>
    <row r="6092" ht="12" customHeight="1" x14ac:dyDescent="0.25"/>
    <row r="6093" ht="12" customHeight="1" x14ac:dyDescent="0.25"/>
    <row r="6094" ht="12" customHeight="1" x14ac:dyDescent="0.25"/>
    <row r="6095" ht="12" customHeight="1" x14ac:dyDescent="0.25"/>
    <row r="6096" ht="12" customHeight="1" x14ac:dyDescent="0.25"/>
    <row r="6097" ht="12" customHeight="1" x14ac:dyDescent="0.25"/>
    <row r="6098" ht="12" customHeight="1" x14ac:dyDescent="0.25"/>
    <row r="6099" ht="12" customHeight="1" x14ac:dyDescent="0.25"/>
    <row r="6100" ht="12" customHeight="1" x14ac:dyDescent="0.25"/>
    <row r="6101" ht="12" customHeight="1" x14ac:dyDescent="0.25"/>
    <row r="6102" ht="12" customHeight="1" x14ac:dyDescent="0.25"/>
    <row r="6103" ht="12" customHeight="1" x14ac:dyDescent="0.25"/>
    <row r="6104" ht="12" customHeight="1" x14ac:dyDescent="0.25"/>
    <row r="6105" ht="12" customHeight="1" x14ac:dyDescent="0.25"/>
    <row r="6106" ht="12" customHeight="1" x14ac:dyDescent="0.25"/>
    <row r="6107" ht="12" customHeight="1" x14ac:dyDescent="0.25"/>
    <row r="6108" ht="12" customHeight="1" x14ac:dyDescent="0.25"/>
    <row r="6109" ht="12" customHeight="1" x14ac:dyDescent="0.25"/>
    <row r="6110" ht="12" customHeight="1" x14ac:dyDescent="0.25"/>
    <row r="6111" ht="12" customHeight="1" x14ac:dyDescent="0.25"/>
    <row r="6112" ht="12" customHeight="1" x14ac:dyDescent="0.25"/>
    <row r="6113" ht="12" customHeight="1" x14ac:dyDescent="0.25"/>
    <row r="6114" ht="12" customHeight="1" x14ac:dyDescent="0.25"/>
    <row r="6115" ht="12" customHeight="1" x14ac:dyDescent="0.25"/>
    <row r="6116" ht="12" customHeight="1" x14ac:dyDescent="0.25"/>
    <row r="6117" ht="12" customHeight="1" x14ac:dyDescent="0.25"/>
    <row r="6118" ht="12" customHeight="1" x14ac:dyDescent="0.25"/>
    <row r="6119" ht="12" customHeight="1" x14ac:dyDescent="0.25"/>
    <row r="6120" ht="12" customHeight="1" x14ac:dyDescent="0.25"/>
    <row r="6121" ht="12" customHeight="1" x14ac:dyDescent="0.25"/>
    <row r="6122" ht="12" customHeight="1" x14ac:dyDescent="0.25"/>
    <row r="6123" ht="12" customHeight="1" x14ac:dyDescent="0.25"/>
    <row r="6124" ht="12" customHeight="1" x14ac:dyDescent="0.25"/>
    <row r="6125" ht="12" customHeight="1" x14ac:dyDescent="0.25"/>
    <row r="6126" ht="12" customHeight="1" x14ac:dyDescent="0.25"/>
    <row r="6127" ht="12" customHeight="1" x14ac:dyDescent="0.25"/>
    <row r="6128" ht="12" customHeight="1" x14ac:dyDescent="0.25"/>
    <row r="6129" ht="12" customHeight="1" x14ac:dyDescent="0.25"/>
    <row r="6130" ht="12" customHeight="1" x14ac:dyDescent="0.25"/>
    <row r="6131" ht="12" customHeight="1" x14ac:dyDescent="0.25"/>
    <row r="6132" ht="12" customHeight="1" x14ac:dyDescent="0.25"/>
    <row r="6133" ht="12" customHeight="1" x14ac:dyDescent="0.25"/>
    <row r="6134" ht="12" customHeight="1" x14ac:dyDescent="0.25"/>
    <row r="6135" ht="12" customHeight="1" x14ac:dyDescent="0.25"/>
    <row r="6136" ht="12" customHeight="1" x14ac:dyDescent="0.25"/>
    <row r="6137" ht="12" customHeight="1" x14ac:dyDescent="0.25"/>
    <row r="6138" ht="12" customHeight="1" x14ac:dyDescent="0.25"/>
    <row r="6139" ht="12" customHeight="1" x14ac:dyDescent="0.25"/>
    <row r="6140" ht="12" customHeight="1" x14ac:dyDescent="0.25"/>
    <row r="6141" ht="12" customHeight="1" x14ac:dyDescent="0.25"/>
    <row r="6142" ht="12" customHeight="1" x14ac:dyDescent="0.25"/>
    <row r="6143" ht="12" customHeight="1" x14ac:dyDescent="0.25"/>
    <row r="6144" ht="12" customHeight="1" x14ac:dyDescent="0.25"/>
    <row r="6145" ht="12" customHeight="1" x14ac:dyDescent="0.25"/>
    <row r="6146" ht="12" customHeight="1" x14ac:dyDescent="0.25"/>
    <row r="6147" ht="12" customHeight="1" x14ac:dyDescent="0.25"/>
    <row r="6148" ht="12" customHeight="1" x14ac:dyDescent="0.25"/>
    <row r="6149" ht="12" customHeight="1" x14ac:dyDescent="0.25"/>
    <row r="6150" ht="12" customHeight="1" x14ac:dyDescent="0.25"/>
    <row r="6151" ht="12" customHeight="1" x14ac:dyDescent="0.25"/>
    <row r="6152" ht="12" customHeight="1" x14ac:dyDescent="0.25"/>
    <row r="6153" ht="12" customHeight="1" x14ac:dyDescent="0.25"/>
    <row r="6154" ht="12" customHeight="1" x14ac:dyDescent="0.25"/>
    <row r="6155" ht="12" customHeight="1" x14ac:dyDescent="0.25"/>
    <row r="6156" ht="12" customHeight="1" x14ac:dyDescent="0.25"/>
    <row r="6157" ht="12" customHeight="1" x14ac:dyDescent="0.25"/>
    <row r="6158" ht="12" customHeight="1" x14ac:dyDescent="0.25"/>
    <row r="6159" ht="12" customHeight="1" x14ac:dyDescent="0.25"/>
    <row r="6160" ht="12" customHeight="1" x14ac:dyDescent="0.25"/>
    <row r="6161" ht="12" customHeight="1" x14ac:dyDescent="0.25"/>
    <row r="6162" ht="12" customHeight="1" x14ac:dyDescent="0.25"/>
    <row r="6163" ht="12" customHeight="1" x14ac:dyDescent="0.25"/>
    <row r="6164" ht="12" customHeight="1" x14ac:dyDescent="0.25"/>
    <row r="6165" ht="12" customHeight="1" x14ac:dyDescent="0.25"/>
    <row r="6166" ht="12" customHeight="1" x14ac:dyDescent="0.25"/>
    <row r="6167" ht="12" customHeight="1" x14ac:dyDescent="0.25"/>
    <row r="6168" ht="12" customHeight="1" x14ac:dyDescent="0.25"/>
    <row r="6169" ht="12" customHeight="1" x14ac:dyDescent="0.25"/>
    <row r="6170" ht="12" customHeight="1" x14ac:dyDescent="0.25"/>
    <row r="6171" ht="12" customHeight="1" x14ac:dyDescent="0.25"/>
    <row r="6172" ht="12" customHeight="1" x14ac:dyDescent="0.25"/>
    <row r="6173" ht="12" customHeight="1" x14ac:dyDescent="0.25"/>
    <row r="6174" ht="12" customHeight="1" x14ac:dyDescent="0.25"/>
    <row r="6175" ht="12" customHeight="1" x14ac:dyDescent="0.25"/>
    <row r="6176" ht="12" customHeight="1" x14ac:dyDescent="0.25"/>
    <row r="6177" ht="12" customHeight="1" x14ac:dyDescent="0.25"/>
    <row r="6178" ht="12" customHeight="1" x14ac:dyDescent="0.25"/>
    <row r="6179" ht="12" customHeight="1" x14ac:dyDescent="0.25"/>
    <row r="6180" ht="12" customHeight="1" x14ac:dyDescent="0.25"/>
    <row r="6181" ht="12" customHeight="1" x14ac:dyDescent="0.25"/>
    <row r="6182" ht="12" customHeight="1" x14ac:dyDescent="0.25"/>
    <row r="6183" ht="12" customHeight="1" x14ac:dyDescent="0.25"/>
    <row r="6184" ht="12" customHeight="1" x14ac:dyDescent="0.25"/>
    <row r="6185" ht="12" customHeight="1" x14ac:dyDescent="0.25"/>
    <row r="6186" ht="12" customHeight="1" x14ac:dyDescent="0.25"/>
    <row r="6187" ht="12" customHeight="1" x14ac:dyDescent="0.25"/>
    <row r="6188" ht="12" customHeight="1" x14ac:dyDescent="0.25"/>
    <row r="6189" ht="12" customHeight="1" x14ac:dyDescent="0.25"/>
    <row r="6190" ht="12" customHeight="1" x14ac:dyDescent="0.25"/>
    <row r="6191" ht="12" customHeight="1" x14ac:dyDescent="0.25"/>
    <row r="6192" ht="12" customHeight="1" x14ac:dyDescent="0.25"/>
    <row r="6193" ht="12" customHeight="1" x14ac:dyDescent="0.25"/>
    <row r="6194" ht="12" customHeight="1" x14ac:dyDescent="0.25"/>
    <row r="6195" ht="12" customHeight="1" x14ac:dyDescent="0.25"/>
    <row r="6196" ht="12" customHeight="1" x14ac:dyDescent="0.25"/>
    <row r="6197" ht="12" customHeight="1" x14ac:dyDescent="0.25"/>
    <row r="6198" ht="12" customHeight="1" x14ac:dyDescent="0.25"/>
    <row r="6199" ht="12" customHeight="1" x14ac:dyDescent="0.25"/>
    <row r="6200" ht="12" customHeight="1" x14ac:dyDescent="0.25"/>
    <row r="6201" ht="12" customHeight="1" x14ac:dyDescent="0.25"/>
    <row r="6202" ht="12" customHeight="1" x14ac:dyDescent="0.25"/>
    <row r="6203" ht="12" customHeight="1" x14ac:dyDescent="0.25"/>
    <row r="6204" ht="12" customHeight="1" x14ac:dyDescent="0.25"/>
    <row r="6205" ht="12" customHeight="1" x14ac:dyDescent="0.25"/>
    <row r="6206" ht="12" customHeight="1" x14ac:dyDescent="0.25"/>
    <row r="6207" ht="12" customHeight="1" x14ac:dyDescent="0.25"/>
    <row r="6208" ht="12" customHeight="1" x14ac:dyDescent="0.25"/>
    <row r="6209" ht="12" customHeight="1" x14ac:dyDescent="0.25"/>
    <row r="6210" ht="12" customHeight="1" x14ac:dyDescent="0.25"/>
    <row r="6211" ht="12" customHeight="1" x14ac:dyDescent="0.25"/>
    <row r="6212" ht="12" customHeight="1" x14ac:dyDescent="0.25"/>
    <row r="6213" ht="12" customHeight="1" x14ac:dyDescent="0.25"/>
    <row r="6214" ht="12" customHeight="1" x14ac:dyDescent="0.25"/>
    <row r="6215" ht="12" customHeight="1" x14ac:dyDescent="0.25"/>
    <row r="6216" ht="12" customHeight="1" x14ac:dyDescent="0.25"/>
    <row r="6217" ht="12" customHeight="1" x14ac:dyDescent="0.25"/>
    <row r="6218" ht="12" customHeight="1" x14ac:dyDescent="0.25"/>
    <row r="6219" ht="12" customHeight="1" x14ac:dyDescent="0.25"/>
    <row r="6220" ht="12" customHeight="1" x14ac:dyDescent="0.25"/>
    <row r="6221" ht="12" customHeight="1" x14ac:dyDescent="0.25"/>
    <row r="6222" ht="12" customHeight="1" x14ac:dyDescent="0.25"/>
    <row r="6223" ht="12" customHeight="1" x14ac:dyDescent="0.25"/>
    <row r="6224" ht="12" customHeight="1" x14ac:dyDescent="0.25"/>
    <row r="6225" ht="12" customHeight="1" x14ac:dyDescent="0.25"/>
    <row r="6226" ht="12" customHeight="1" x14ac:dyDescent="0.25"/>
    <row r="6227" ht="12" customHeight="1" x14ac:dyDescent="0.25"/>
    <row r="6228" ht="12" customHeight="1" x14ac:dyDescent="0.25"/>
    <row r="6229" ht="12" customHeight="1" x14ac:dyDescent="0.25"/>
    <row r="6230" ht="12" customHeight="1" x14ac:dyDescent="0.25"/>
    <row r="6231" ht="12" customHeight="1" x14ac:dyDescent="0.25"/>
    <row r="6232" ht="12" customHeight="1" x14ac:dyDescent="0.25"/>
    <row r="6233" ht="12" customHeight="1" x14ac:dyDescent="0.25"/>
    <row r="6234" ht="12" customHeight="1" x14ac:dyDescent="0.25"/>
    <row r="6235" ht="12" customHeight="1" x14ac:dyDescent="0.25"/>
    <row r="6236" ht="12" customHeight="1" x14ac:dyDescent="0.25"/>
    <row r="6237" ht="12" customHeight="1" x14ac:dyDescent="0.25"/>
    <row r="6238" ht="12" customHeight="1" x14ac:dyDescent="0.25"/>
    <row r="6239" ht="12" customHeight="1" x14ac:dyDescent="0.25"/>
    <row r="6240" ht="12" customHeight="1" x14ac:dyDescent="0.25"/>
    <row r="6241" ht="12" customHeight="1" x14ac:dyDescent="0.25"/>
    <row r="6242" ht="12" customHeight="1" x14ac:dyDescent="0.25"/>
    <row r="6243" ht="12" customHeight="1" x14ac:dyDescent="0.25"/>
    <row r="6244" ht="12" customHeight="1" x14ac:dyDescent="0.25"/>
    <row r="6245" ht="12" customHeight="1" x14ac:dyDescent="0.25"/>
    <row r="6246" ht="12" customHeight="1" x14ac:dyDescent="0.25"/>
    <row r="6247" ht="12" customHeight="1" x14ac:dyDescent="0.25"/>
    <row r="6248" ht="12" customHeight="1" x14ac:dyDescent="0.25"/>
    <row r="6249" ht="12" customHeight="1" x14ac:dyDescent="0.25"/>
    <row r="6250" ht="12" customHeight="1" x14ac:dyDescent="0.25"/>
    <row r="6251" ht="12" customHeight="1" x14ac:dyDescent="0.25"/>
    <row r="6252" ht="12" customHeight="1" x14ac:dyDescent="0.25"/>
    <row r="6253" ht="12" customHeight="1" x14ac:dyDescent="0.25"/>
    <row r="6254" ht="12" customHeight="1" x14ac:dyDescent="0.25"/>
    <row r="6255" ht="12" customHeight="1" x14ac:dyDescent="0.25"/>
    <row r="6256" ht="12" customHeight="1" x14ac:dyDescent="0.25"/>
    <row r="6257" ht="12" customHeight="1" x14ac:dyDescent="0.25"/>
    <row r="6258" ht="12" customHeight="1" x14ac:dyDescent="0.25"/>
    <row r="6259" ht="12" customHeight="1" x14ac:dyDescent="0.25"/>
    <row r="6260" ht="12" customHeight="1" x14ac:dyDescent="0.25"/>
    <row r="6261" ht="12" customHeight="1" x14ac:dyDescent="0.25"/>
    <row r="6262" ht="12" customHeight="1" x14ac:dyDescent="0.25"/>
    <row r="6263" ht="12" customHeight="1" x14ac:dyDescent="0.25"/>
    <row r="6264" ht="12" customHeight="1" x14ac:dyDescent="0.25"/>
    <row r="6265" ht="12" customHeight="1" x14ac:dyDescent="0.25"/>
    <row r="6266" ht="12" customHeight="1" x14ac:dyDescent="0.25"/>
    <row r="6267" ht="12" customHeight="1" x14ac:dyDescent="0.25"/>
    <row r="6268" ht="12" customHeight="1" x14ac:dyDescent="0.25"/>
    <row r="6269" ht="12" customHeight="1" x14ac:dyDescent="0.25"/>
    <row r="6270" ht="12" customHeight="1" x14ac:dyDescent="0.25"/>
    <row r="6271" ht="12" customHeight="1" x14ac:dyDescent="0.25"/>
    <row r="6272" ht="12" customHeight="1" x14ac:dyDescent="0.25"/>
    <row r="6273" ht="12" customHeight="1" x14ac:dyDescent="0.25"/>
    <row r="6274" ht="12" customHeight="1" x14ac:dyDescent="0.25"/>
    <row r="6275" ht="12" customHeight="1" x14ac:dyDescent="0.25"/>
    <row r="6276" ht="12" customHeight="1" x14ac:dyDescent="0.25"/>
    <row r="6277" ht="12" customHeight="1" x14ac:dyDescent="0.25"/>
    <row r="6278" ht="12" customHeight="1" x14ac:dyDescent="0.25"/>
    <row r="6279" ht="12" customHeight="1" x14ac:dyDescent="0.25"/>
    <row r="6280" ht="12" customHeight="1" x14ac:dyDescent="0.25"/>
    <row r="6281" ht="12" customHeight="1" x14ac:dyDescent="0.25"/>
    <row r="6282" ht="12" customHeight="1" x14ac:dyDescent="0.25"/>
    <row r="6283" ht="12" customHeight="1" x14ac:dyDescent="0.25"/>
    <row r="6284" ht="12" customHeight="1" x14ac:dyDescent="0.25"/>
    <row r="6285" ht="12" customHeight="1" x14ac:dyDescent="0.25"/>
    <row r="6286" ht="12" customHeight="1" x14ac:dyDescent="0.25"/>
    <row r="6287" ht="12" customHeight="1" x14ac:dyDescent="0.25"/>
    <row r="6288" ht="12" customHeight="1" x14ac:dyDescent="0.25"/>
    <row r="6289" ht="12" customHeight="1" x14ac:dyDescent="0.25"/>
    <row r="6290" ht="12" customHeight="1" x14ac:dyDescent="0.25"/>
    <row r="6291" ht="12" customHeight="1" x14ac:dyDescent="0.25"/>
    <row r="6292" ht="12" customHeight="1" x14ac:dyDescent="0.25"/>
    <row r="6293" ht="12" customHeight="1" x14ac:dyDescent="0.25"/>
    <row r="6294" ht="12" customHeight="1" x14ac:dyDescent="0.25"/>
    <row r="6295" ht="12" customHeight="1" x14ac:dyDescent="0.25"/>
    <row r="6296" ht="12" customHeight="1" x14ac:dyDescent="0.25"/>
    <row r="6297" ht="12" customHeight="1" x14ac:dyDescent="0.25"/>
    <row r="6298" ht="12" customHeight="1" x14ac:dyDescent="0.25"/>
    <row r="6299" ht="12" customHeight="1" x14ac:dyDescent="0.25"/>
    <row r="6300" ht="12" customHeight="1" x14ac:dyDescent="0.25"/>
    <row r="6301" ht="12" customHeight="1" x14ac:dyDescent="0.25"/>
    <row r="6302" ht="12" customHeight="1" x14ac:dyDescent="0.25"/>
    <row r="6303" ht="12" customHeight="1" x14ac:dyDescent="0.25"/>
    <row r="6304" ht="12" customHeight="1" x14ac:dyDescent="0.25"/>
    <row r="6305" ht="12" customHeight="1" x14ac:dyDescent="0.25"/>
    <row r="6306" ht="12" customHeight="1" x14ac:dyDescent="0.25"/>
    <row r="6307" ht="12" customHeight="1" x14ac:dyDescent="0.25"/>
    <row r="6308" ht="12" customHeight="1" x14ac:dyDescent="0.25"/>
    <row r="6309" ht="12" customHeight="1" x14ac:dyDescent="0.25"/>
    <row r="6310" ht="12" customHeight="1" x14ac:dyDescent="0.25"/>
    <row r="6311" ht="12" customHeight="1" x14ac:dyDescent="0.25"/>
    <row r="6312" ht="12" customHeight="1" x14ac:dyDescent="0.25"/>
    <row r="6313" ht="12" customHeight="1" x14ac:dyDescent="0.25"/>
    <row r="6314" ht="12" customHeight="1" x14ac:dyDescent="0.25"/>
    <row r="6315" ht="12" customHeight="1" x14ac:dyDescent="0.25"/>
    <row r="6316" ht="12" customHeight="1" x14ac:dyDescent="0.25"/>
    <row r="6317" ht="12" customHeight="1" x14ac:dyDescent="0.25"/>
    <row r="6318" ht="12" customHeight="1" x14ac:dyDescent="0.25"/>
    <row r="6319" ht="12" customHeight="1" x14ac:dyDescent="0.25"/>
    <row r="6320" ht="12" customHeight="1" x14ac:dyDescent="0.25"/>
    <row r="6321" ht="12" customHeight="1" x14ac:dyDescent="0.25"/>
    <row r="6322" ht="12" customHeight="1" x14ac:dyDescent="0.25"/>
    <row r="6323" ht="12" customHeight="1" x14ac:dyDescent="0.25"/>
    <row r="6324" ht="12" customHeight="1" x14ac:dyDescent="0.25"/>
    <row r="6325" ht="12" customHeight="1" x14ac:dyDescent="0.25"/>
    <row r="6326" ht="12" customHeight="1" x14ac:dyDescent="0.25"/>
    <row r="6327" ht="12" customHeight="1" x14ac:dyDescent="0.25"/>
    <row r="6328" ht="12" customHeight="1" x14ac:dyDescent="0.25"/>
    <row r="6329" ht="12" customHeight="1" x14ac:dyDescent="0.25"/>
    <row r="6330" ht="12" customHeight="1" x14ac:dyDescent="0.25"/>
    <row r="6331" ht="12" customHeight="1" x14ac:dyDescent="0.25"/>
    <row r="6332" ht="12" customHeight="1" x14ac:dyDescent="0.25"/>
    <row r="6333" ht="12" customHeight="1" x14ac:dyDescent="0.25"/>
    <row r="6334" ht="12" customHeight="1" x14ac:dyDescent="0.25"/>
    <row r="6335" ht="12" customHeight="1" x14ac:dyDescent="0.25"/>
    <row r="6336" ht="12" customHeight="1" x14ac:dyDescent="0.25"/>
    <row r="6337" ht="12" customHeight="1" x14ac:dyDescent="0.25"/>
    <row r="6338" ht="12" customHeight="1" x14ac:dyDescent="0.25"/>
    <row r="6339" ht="12" customHeight="1" x14ac:dyDescent="0.25"/>
    <row r="6340" ht="12" customHeight="1" x14ac:dyDescent="0.25"/>
    <row r="6341" ht="12" customHeight="1" x14ac:dyDescent="0.25"/>
    <row r="6342" ht="12" customHeight="1" x14ac:dyDescent="0.25"/>
    <row r="6343" ht="12" customHeight="1" x14ac:dyDescent="0.25"/>
    <row r="6344" ht="12" customHeight="1" x14ac:dyDescent="0.25"/>
    <row r="6345" ht="12" customHeight="1" x14ac:dyDescent="0.25"/>
    <row r="6346" ht="12" customHeight="1" x14ac:dyDescent="0.25"/>
    <row r="6347" ht="12" customHeight="1" x14ac:dyDescent="0.25"/>
    <row r="6348" ht="12" customHeight="1" x14ac:dyDescent="0.25"/>
    <row r="6349" ht="12" customHeight="1" x14ac:dyDescent="0.25"/>
    <row r="6350" ht="12" customHeight="1" x14ac:dyDescent="0.25"/>
    <row r="6351" ht="12" customHeight="1" x14ac:dyDescent="0.25"/>
    <row r="6352" ht="12" customHeight="1" x14ac:dyDescent="0.25"/>
    <row r="6353" ht="12" customHeight="1" x14ac:dyDescent="0.25"/>
    <row r="6354" ht="12" customHeight="1" x14ac:dyDescent="0.25"/>
    <row r="6355" ht="12" customHeight="1" x14ac:dyDescent="0.25"/>
    <row r="6356" ht="12" customHeight="1" x14ac:dyDescent="0.25"/>
    <row r="6357" ht="12" customHeight="1" x14ac:dyDescent="0.25"/>
    <row r="6358" ht="12" customHeight="1" x14ac:dyDescent="0.25"/>
    <row r="6359" ht="12" customHeight="1" x14ac:dyDescent="0.25"/>
    <row r="6360" ht="12" customHeight="1" x14ac:dyDescent="0.25"/>
    <row r="6361" ht="12" customHeight="1" x14ac:dyDescent="0.25"/>
    <row r="6362" ht="12" customHeight="1" x14ac:dyDescent="0.25"/>
    <row r="6363" ht="12" customHeight="1" x14ac:dyDescent="0.25"/>
    <row r="6364" ht="12" customHeight="1" x14ac:dyDescent="0.25"/>
    <row r="6365" ht="12" customHeight="1" x14ac:dyDescent="0.25"/>
    <row r="6366" ht="12" customHeight="1" x14ac:dyDescent="0.25"/>
    <row r="6367" ht="12" customHeight="1" x14ac:dyDescent="0.25"/>
    <row r="6368" ht="12" customHeight="1" x14ac:dyDescent="0.25"/>
    <row r="6369" ht="12" customHeight="1" x14ac:dyDescent="0.25"/>
    <row r="6370" ht="12" customHeight="1" x14ac:dyDescent="0.25"/>
    <row r="6371" ht="12" customHeight="1" x14ac:dyDescent="0.25"/>
    <row r="6372" ht="12" customHeight="1" x14ac:dyDescent="0.25"/>
    <row r="6373" ht="12" customHeight="1" x14ac:dyDescent="0.25"/>
    <row r="6374" ht="12" customHeight="1" x14ac:dyDescent="0.25"/>
    <row r="6375" ht="12" customHeight="1" x14ac:dyDescent="0.25"/>
    <row r="6376" ht="12" customHeight="1" x14ac:dyDescent="0.25"/>
    <row r="6377" ht="12" customHeight="1" x14ac:dyDescent="0.25"/>
    <row r="6378" ht="12" customHeight="1" x14ac:dyDescent="0.25"/>
    <row r="6379" ht="12" customHeight="1" x14ac:dyDescent="0.25"/>
    <row r="6380" ht="12" customHeight="1" x14ac:dyDescent="0.25"/>
    <row r="6381" ht="12" customHeight="1" x14ac:dyDescent="0.25"/>
    <row r="6382" ht="12" customHeight="1" x14ac:dyDescent="0.25"/>
    <row r="6383" ht="12" customHeight="1" x14ac:dyDescent="0.25"/>
    <row r="6384" ht="12" customHeight="1" x14ac:dyDescent="0.25"/>
    <row r="6385" ht="12" customHeight="1" x14ac:dyDescent="0.25"/>
    <row r="6386" ht="12" customHeight="1" x14ac:dyDescent="0.25"/>
    <row r="6387" ht="12" customHeight="1" x14ac:dyDescent="0.25"/>
    <row r="6388" ht="12" customHeight="1" x14ac:dyDescent="0.25"/>
    <row r="6389" ht="12" customHeight="1" x14ac:dyDescent="0.25"/>
    <row r="6390" ht="12" customHeight="1" x14ac:dyDescent="0.25"/>
    <row r="6391" ht="12" customHeight="1" x14ac:dyDescent="0.25"/>
    <row r="6392" ht="12" customHeight="1" x14ac:dyDescent="0.25"/>
    <row r="6393" ht="12" customHeight="1" x14ac:dyDescent="0.25"/>
    <row r="6394" ht="12" customHeight="1" x14ac:dyDescent="0.25"/>
    <row r="6395" ht="12" customHeight="1" x14ac:dyDescent="0.25"/>
    <row r="6396" ht="12" customHeight="1" x14ac:dyDescent="0.25"/>
    <row r="6397" ht="12" customHeight="1" x14ac:dyDescent="0.25"/>
    <row r="6398" ht="12" customHeight="1" x14ac:dyDescent="0.25"/>
    <row r="6399" ht="12" customHeight="1" x14ac:dyDescent="0.25"/>
    <row r="6400" ht="12" customHeight="1" x14ac:dyDescent="0.25"/>
    <row r="6401" ht="12" customHeight="1" x14ac:dyDescent="0.25"/>
    <row r="6402" ht="12" customHeight="1" x14ac:dyDescent="0.25"/>
    <row r="6403" ht="12" customHeight="1" x14ac:dyDescent="0.25"/>
    <row r="6404" ht="12" customHeight="1" x14ac:dyDescent="0.25"/>
    <row r="6405" ht="12" customHeight="1" x14ac:dyDescent="0.25"/>
    <row r="6406" ht="12" customHeight="1" x14ac:dyDescent="0.25"/>
    <row r="6407" ht="12" customHeight="1" x14ac:dyDescent="0.25"/>
    <row r="6408" ht="12" customHeight="1" x14ac:dyDescent="0.25"/>
    <row r="6409" ht="12" customHeight="1" x14ac:dyDescent="0.25"/>
    <row r="6410" ht="12" customHeight="1" x14ac:dyDescent="0.25"/>
    <row r="6411" ht="12" customHeight="1" x14ac:dyDescent="0.25"/>
    <row r="6412" ht="12" customHeight="1" x14ac:dyDescent="0.25"/>
    <row r="6413" ht="12" customHeight="1" x14ac:dyDescent="0.25"/>
    <row r="6414" ht="12" customHeight="1" x14ac:dyDescent="0.25"/>
    <row r="6415" ht="12" customHeight="1" x14ac:dyDescent="0.25"/>
    <row r="6416" ht="12" customHeight="1" x14ac:dyDescent="0.25"/>
    <row r="6417" ht="12" customHeight="1" x14ac:dyDescent="0.25"/>
    <row r="6418" ht="12" customHeight="1" x14ac:dyDescent="0.25"/>
    <row r="6419" ht="12" customHeight="1" x14ac:dyDescent="0.25"/>
    <row r="6420" ht="12" customHeight="1" x14ac:dyDescent="0.25"/>
    <row r="6421" ht="12" customHeight="1" x14ac:dyDescent="0.25"/>
    <row r="6422" ht="12" customHeight="1" x14ac:dyDescent="0.25"/>
    <row r="6423" ht="12" customHeight="1" x14ac:dyDescent="0.25"/>
    <row r="6424" ht="12" customHeight="1" x14ac:dyDescent="0.25"/>
    <row r="6425" ht="12" customHeight="1" x14ac:dyDescent="0.25"/>
    <row r="6426" ht="12" customHeight="1" x14ac:dyDescent="0.25"/>
    <row r="6427" ht="12" customHeight="1" x14ac:dyDescent="0.25"/>
    <row r="6428" ht="12" customHeight="1" x14ac:dyDescent="0.25"/>
    <row r="6429" ht="12" customHeight="1" x14ac:dyDescent="0.25"/>
    <row r="6430" ht="12" customHeight="1" x14ac:dyDescent="0.25"/>
    <row r="6431" ht="12" customHeight="1" x14ac:dyDescent="0.25"/>
    <row r="6432" ht="12" customHeight="1" x14ac:dyDescent="0.25"/>
    <row r="6433" ht="12" customHeight="1" x14ac:dyDescent="0.25"/>
    <row r="6434" ht="12" customHeight="1" x14ac:dyDescent="0.25"/>
    <row r="6435" ht="12" customHeight="1" x14ac:dyDescent="0.25"/>
    <row r="6436" ht="12" customHeight="1" x14ac:dyDescent="0.25"/>
    <row r="6437" ht="12" customHeight="1" x14ac:dyDescent="0.25"/>
    <row r="6438" ht="12" customHeight="1" x14ac:dyDescent="0.25"/>
    <row r="6439" ht="12" customHeight="1" x14ac:dyDescent="0.25"/>
    <row r="6440" ht="12" customHeight="1" x14ac:dyDescent="0.25"/>
    <row r="6441" ht="12" customHeight="1" x14ac:dyDescent="0.25"/>
    <row r="6442" ht="12" customHeight="1" x14ac:dyDescent="0.25"/>
    <row r="6443" ht="12" customHeight="1" x14ac:dyDescent="0.25"/>
    <row r="6444" ht="12" customHeight="1" x14ac:dyDescent="0.25"/>
    <row r="6445" ht="12" customHeight="1" x14ac:dyDescent="0.25"/>
    <row r="6446" ht="12" customHeight="1" x14ac:dyDescent="0.25"/>
    <row r="6447" ht="12" customHeight="1" x14ac:dyDescent="0.25"/>
    <row r="6448" ht="12" customHeight="1" x14ac:dyDescent="0.25"/>
    <row r="6449" ht="12" customHeight="1" x14ac:dyDescent="0.25"/>
    <row r="6450" ht="12" customHeight="1" x14ac:dyDescent="0.25"/>
    <row r="6451" ht="12" customHeight="1" x14ac:dyDescent="0.25"/>
    <row r="6452" ht="12" customHeight="1" x14ac:dyDescent="0.25"/>
    <row r="6453" ht="12" customHeight="1" x14ac:dyDescent="0.25"/>
    <row r="6454" ht="12" customHeight="1" x14ac:dyDescent="0.25"/>
    <row r="6455" ht="12" customHeight="1" x14ac:dyDescent="0.25"/>
    <row r="6456" ht="12" customHeight="1" x14ac:dyDescent="0.25"/>
    <row r="6457" ht="12" customHeight="1" x14ac:dyDescent="0.25"/>
    <row r="6458" ht="12" customHeight="1" x14ac:dyDescent="0.25"/>
    <row r="6459" ht="12" customHeight="1" x14ac:dyDescent="0.25"/>
    <row r="6460" ht="12" customHeight="1" x14ac:dyDescent="0.25"/>
    <row r="6461" ht="12" customHeight="1" x14ac:dyDescent="0.25"/>
    <row r="6462" ht="12" customHeight="1" x14ac:dyDescent="0.25"/>
    <row r="6463" ht="12" customHeight="1" x14ac:dyDescent="0.25"/>
    <row r="6464" ht="12" customHeight="1" x14ac:dyDescent="0.25"/>
    <row r="6465" ht="12" customHeight="1" x14ac:dyDescent="0.25"/>
    <row r="6466" ht="12" customHeight="1" x14ac:dyDescent="0.25"/>
    <row r="6467" ht="12" customHeight="1" x14ac:dyDescent="0.25"/>
    <row r="6468" ht="12" customHeight="1" x14ac:dyDescent="0.25"/>
    <row r="6469" ht="12" customHeight="1" x14ac:dyDescent="0.25"/>
    <row r="6470" ht="12" customHeight="1" x14ac:dyDescent="0.25"/>
    <row r="6471" ht="12" customHeight="1" x14ac:dyDescent="0.25"/>
    <row r="6472" ht="12" customHeight="1" x14ac:dyDescent="0.25"/>
    <row r="6473" ht="12" customHeight="1" x14ac:dyDescent="0.25"/>
    <row r="6474" ht="12" customHeight="1" x14ac:dyDescent="0.25"/>
    <row r="6475" ht="12" customHeight="1" x14ac:dyDescent="0.25"/>
    <row r="6476" ht="12" customHeight="1" x14ac:dyDescent="0.25"/>
    <row r="6477" ht="12" customHeight="1" x14ac:dyDescent="0.25"/>
    <row r="6478" ht="12" customHeight="1" x14ac:dyDescent="0.25"/>
    <row r="6479" ht="12" customHeight="1" x14ac:dyDescent="0.25"/>
    <row r="6480" ht="12" customHeight="1" x14ac:dyDescent="0.25"/>
    <row r="6481" ht="12" customHeight="1" x14ac:dyDescent="0.25"/>
    <row r="6482" ht="12" customHeight="1" x14ac:dyDescent="0.25"/>
    <row r="6483" ht="12" customHeight="1" x14ac:dyDescent="0.25"/>
    <row r="6484" ht="12" customHeight="1" x14ac:dyDescent="0.25"/>
    <row r="6485" ht="12" customHeight="1" x14ac:dyDescent="0.25"/>
    <row r="6486" ht="12" customHeight="1" x14ac:dyDescent="0.25"/>
    <row r="6487" ht="12" customHeight="1" x14ac:dyDescent="0.25"/>
    <row r="6488" ht="12" customHeight="1" x14ac:dyDescent="0.25"/>
    <row r="6489" ht="12" customHeight="1" x14ac:dyDescent="0.25"/>
    <row r="6490" ht="12" customHeight="1" x14ac:dyDescent="0.25"/>
    <row r="6491" ht="12" customHeight="1" x14ac:dyDescent="0.25"/>
    <row r="6492" ht="12" customHeight="1" x14ac:dyDescent="0.25"/>
    <row r="6493" ht="12" customHeight="1" x14ac:dyDescent="0.25"/>
    <row r="6494" ht="12" customHeight="1" x14ac:dyDescent="0.25"/>
    <row r="6495" ht="12" customHeight="1" x14ac:dyDescent="0.25"/>
    <row r="6496" ht="12" customHeight="1" x14ac:dyDescent="0.25"/>
    <row r="6497" ht="12" customHeight="1" x14ac:dyDescent="0.25"/>
    <row r="6498" ht="12" customHeight="1" x14ac:dyDescent="0.25"/>
    <row r="6499" ht="12" customHeight="1" x14ac:dyDescent="0.25"/>
    <row r="6500" ht="12" customHeight="1" x14ac:dyDescent="0.25"/>
    <row r="6501" ht="12" customHeight="1" x14ac:dyDescent="0.25"/>
    <row r="6502" ht="12" customHeight="1" x14ac:dyDescent="0.25"/>
    <row r="6503" ht="12" customHeight="1" x14ac:dyDescent="0.25"/>
    <row r="6504" ht="12" customHeight="1" x14ac:dyDescent="0.25"/>
    <row r="6505" ht="12" customHeight="1" x14ac:dyDescent="0.25"/>
    <row r="6506" ht="12" customHeight="1" x14ac:dyDescent="0.25"/>
    <row r="6507" ht="12" customHeight="1" x14ac:dyDescent="0.25"/>
    <row r="6508" ht="12" customHeight="1" x14ac:dyDescent="0.25"/>
    <row r="6509" ht="12" customHeight="1" x14ac:dyDescent="0.25"/>
    <row r="6510" ht="12" customHeight="1" x14ac:dyDescent="0.25"/>
    <row r="6511" ht="12" customHeight="1" x14ac:dyDescent="0.25"/>
    <row r="6512" ht="12" customHeight="1" x14ac:dyDescent="0.25"/>
    <row r="6513" ht="12" customHeight="1" x14ac:dyDescent="0.25"/>
    <row r="6514" ht="12" customHeight="1" x14ac:dyDescent="0.25"/>
    <row r="6515" ht="12" customHeight="1" x14ac:dyDescent="0.25"/>
    <row r="6516" ht="12" customHeight="1" x14ac:dyDescent="0.25"/>
    <row r="6517" ht="12" customHeight="1" x14ac:dyDescent="0.25"/>
    <row r="6518" ht="12" customHeight="1" x14ac:dyDescent="0.25"/>
    <row r="6519" ht="12" customHeight="1" x14ac:dyDescent="0.25"/>
    <row r="6520" ht="12" customHeight="1" x14ac:dyDescent="0.25"/>
    <row r="6521" ht="12" customHeight="1" x14ac:dyDescent="0.25"/>
    <row r="6522" ht="12" customHeight="1" x14ac:dyDescent="0.25"/>
    <row r="6523" ht="12" customHeight="1" x14ac:dyDescent="0.25"/>
    <row r="6524" ht="12" customHeight="1" x14ac:dyDescent="0.25"/>
    <row r="6525" ht="12" customHeight="1" x14ac:dyDescent="0.25"/>
    <row r="6526" ht="12" customHeight="1" x14ac:dyDescent="0.25"/>
    <row r="6527" ht="12" customHeight="1" x14ac:dyDescent="0.25"/>
    <row r="6528" ht="12" customHeight="1" x14ac:dyDescent="0.25"/>
    <row r="6529" ht="12" customHeight="1" x14ac:dyDescent="0.25"/>
    <row r="6530" ht="12" customHeight="1" x14ac:dyDescent="0.25"/>
    <row r="6531" ht="12" customHeight="1" x14ac:dyDescent="0.25"/>
    <row r="6532" ht="12" customHeight="1" x14ac:dyDescent="0.25"/>
    <row r="6533" ht="12" customHeight="1" x14ac:dyDescent="0.25"/>
    <row r="6534" ht="12" customHeight="1" x14ac:dyDescent="0.25"/>
    <row r="6535" ht="12" customHeight="1" x14ac:dyDescent="0.25"/>
    <row r="6536" ht="12" customHeight="1" x14ac:dyDescent="0.25"/>
    <row r="6537" ht="12" customHeight="1" x14ac:dyDescent="0.25"/>
    <row r="6538" ht="12" customHeight="1" x14ac:dyDescent="0.25"/>
    <row r="6539" ht="12" customHeight="1" x14ac:dyDescent="0.25"/>
    <row r="6540" ht="12" customHeight="1" x14ac:dyDescent="0.25"/>
    <row r="6541" ht="12" customHeight="1" x14ac:dyDescent="0.25"/>
    <row r="6542" ht="12" customHeight="1" x14ac:dyDescent="0.25"/>
    <row r="6543" ht="12" customHeight="1" x14ac:dyDescent="0.25"/>
    <row r="6544" ht="12" customHeight="1" x14ac:dyDescent="0.25"/>
    <row r="6545" ht="12" customHeight="1" x14ac:dyDescent="0.25"/>
    <row r="6546" ht="12" customHeight="1" x14ac:dyDescent="0.25"/>
    <row r="6547" ht="12" customHeight="1" x14ac:dyDescent="0.25"/>
    <row r="6548" ht="12" customHeight="1" x14ac:dyDescent="0.25"/>
    <row r="6549" ht="12" customHeight="1" x14ac:dyDescent="0.25"/>
    <row r="6550" ht="12" customHeight="1" x14ac:dyDescent="0.25"/>
    <row r="6551" ht="12" customHeight="1" x14ac:dyDescent="0.25"/>
    <row r="6552" ht="12" customHeight="1" x14ac:dyDescent="0.25"/>
    <row r="6553" ht="12" customHeight="1" x14ac:dyDescent="0.25"/>
    <row r="6554" ht="12" customHeight="1" x14ac:dyDescent="0.25"/>
    <row r="6555" ht="12" customHeight="1" x14ac:dyDescent="0.25"/>
    <row r="6556" ht="12" customHeight="1" x14ac:dyDescent="0.25"/>
    <row r="6557" ht="12" customHeight="1" x14ac:dyDescent="0.25"/>
    <row r="6558" ht="12" customHeight="1" x14ac:dyDescent="0.25"/>
    <row r="6559" ht="12" customHeight="1" x14ac:dyDescent="0.25"/>
    <row r="6560" ht="12" customHeight="1" x14ac:dyDescent="0.25"/>
    <row r="6561" ht="12" customHeight="1" x14ac:dyDescent="0.25"/>
    <row r="6562" ht="12" customHeight="1" x14ac:dyDescent="0.25"/>
    <row r="6563" ht="12" customHeight="1" x14ac:dyDescent="0.25"/>
    <row r="6564" ht="12" customHeight="1" x14ac:dyDescent="0.25"/>
    <row r="6565" ht="12" customHeight="1" x14ac:dyDescent="0.25"/>
    <row r="6566" ht="12" customHeight="1" x14ac:dyDescent="0.25"/>
    <row r="6567" ht="12" customHeight="1" x14ac:dyDescent="0.25"/>
    <row r="6568" ht="12" customHeight="1" x14ac:dyDescent="0.25"/>
    <row r="6569" ht="12" customHeight="1" x14ac:dyDescent="0.25"/>
    <row r="6570" ht="12" customHeight="1" x14ac:dyDescent="0.25"/>
    <row r="6571" ht="12" customHeight="1" x14ac:dyDescent="0.25"/>
    <row r="6572" ht="12" customHeight="1" x14ac:dyDescent="0.25"/>
    <row r="6573" ht="12" customHeight="1" x14ac:dyDescent="0.25"/>
    <row r="6574" ht="12" customHeight="1" x14ac:dyDescent="0.25"/>
    <row r="6575" ht="12" customHeight="1" x14ac:dyDescent="0.25"/>
    <row r="6576" ht="12" customHeight="1" x14ac:dyDescent="0.25"/>
    <row r="6577" ht="12" customHeight="1" x14ac:dyDescent="0.25"/>
    <row r="6578" ht="12" customHeight="1" x14ac:dyDescent="0.25"/>
    <row r="6579" ht="12" customHeight="1" x14ac:dyDescent="0.25"/>
    <row r="6580" ht="12" customHeight="1" x14ac:dyDescent="0.25"/>
    <row r="6581" ht="12" customHeight="1" x14ac:dyDescent="0.25"/>
    <row r="6582" ht="12" customHeight="1" x14ac:dyDescent="0.25"/>
    <row r="6583" ht="12" customHeight="1" x14ac:dyDescent="0.25"/>
    <row r="6584" ht="12" customHeight="1" x14ac:dyDescent="0.25"/>
    <row r="6585" ht="12" customHeight="1" x14ac:dyDescent="0.25"/>
    <row r="6586" ht="12" customHeight="1" x14ac:dyDescent="0.25"/>
    <row r="6587" ht="12" customHeight="1" x14ac:dyDescent="0.25"/>
    <row r="6588" ht="12" customHeight="1" x14ac:dyDescent="0.25"/>
    <row r="6589" ht="12" customHeight="1" x14ac:dyDescent="0.25"/>
    <row r="6590" ht="12" customHeight="1" x14ac:dyDescent="0.25"/>
    <row r="6591" ht="12" customHeight="1" x14ac:dyDescent="0.25"/>
    <row r="6592" ht="12" customHeight="1" x14ac:dyDescent="0.25"/>
    <row r="6593" ht="12" customHeight="1" x14ac:dyDescent="0.25"/>
    <row r="6594" ht="12" customHeight="1" x14ac:dyDescent="0.25"/>
    <row r="6595" ht="12" customHeight="1" x14ac:dyDescent="0.25"/>
    <row r="6596" ht="12" customHeight="1" x14ac:dyDescent="0.25"/>
    <row r="6597" ht="12" customHeight="1" x14ac:dyDescent="0.25"/>
    <row r="6598" ht="12" customHeight="1" x14ac:dyDescent="0.25"/>
    <row r="6599" ht="12" customHeight="1" x14ac:dyDescent="0.25"/>
    <row r="6600" ht="12" customHeight="1" x14ac:dyDescent="0.25"/>
    <row r="6601" ht="12" customHeight="1" x14ac:dyDescent="0.25"/>
    <row r="6602" ht="12" customHeight="1" x14ac:dyDescent="0.25"/>
    <row r="6603" ht="12" customHeight="1" x14ac:dyDescent="0.25"/>
    <row r="6604" ht="12" customHeight="1" x14ac:dyDescent="0.25"/>
    <row r="6605" ht="12" customHeight="1" x14ac:dyDescent="0.25"/>
    <row r="6606" ht="12" customHeight="1" x14ac:dyDescent="0.25"/>
    <row r="6607" ht="12" customHeight="1" x14ac:dyDescent="0.25"/>
    <row r="6608" ht="12" customHeight="1" x14ac:dyDescent="0.25"/>
    <row r="6609" ht="12" customHeight="1" x14ac:dyDescent="0.25"/>
    <row r="6610" ht="12" customHeight="1" x14ac:dyDescent="0.25"/>
    <row r="6611" ht="12" customHeight="1" x14ac:dyDescent="0.25"/>
    <row r="6612" ht="12" customHeight="1" x14ac:dyDescent="0.25"/>
    <row r="6613" ht="12" customHeight="1" x14ac:dyDescent="0.25"/>
    <row r="6614" ht="12" customHeight="1" x14ac:dyDescent="0.25"/>
    <row r="6615" ht="12" customHeight="1" x14ac:dyDescent="0.25"/>
    <row r="6616" ht="12" customHeight="1" x14ac:dyDescent="0.25"/>
    <row r="6617" ht="12" customHeight="1" x14ac:dyDescent="0.25"/>
    <row r="6618" ht="12" customHeight="1" x14ac:dyDescent="0.25"/>
    <row r="6619" ht="12" customHeight="1" x14ac:dyDescent="0.25"/>
    <row r="6620" ht="12" customHeight="1" x14ac:dyDescent="0.25"/>
    <row r="6621" ht="12" customHeight="1" x14ac:dyDescent="0.25"/>
    <row r="6622" ht="12" customHeight="1" x14ac:dyDescent="0.25"/>
    <row r="6623" ht="12" customHeight="1" x14ac:dyDescent="0.25"/>
    <row r="6624" ht="12" customHeight="1" x14ac:dyDescent="0.25"/>
    <row r="6625" ht="12" customHeight="1" x14ac:dyDescent="0.25"/>
    <row r="6626" ht="12" customHeight="1" x14ac:dyDescent="0.25"/>
    <row r="6627" ht="12" customHeight="1" x14ac:dyDescent="0.25"/>
    <row r="6628" ht="12" customHeight="1" x14ac:dyDescent="0.25"/>
    <row r="6629" ht="12" customHeight="1" x14ac:dyDescent="0.25"/>
    <row r="6630" ht="12" customHeight="1" x14ac:dyDescent="0.25"/>
    <row r="6631" ht="12" customHeight="1" x14ac:dyDescent="0.25"/>
    <row r="6632" ht="12" customHeight="1" x14ac:dyDescent="0.25"/>
    <row r="6633" ht="12" customHeight="1" x14ac:dyDescent="0.25"/>
    <row r="6634" ht="12" customHeight="1" x14ac:dyDescent="0.25"/>
    <row r="6635" ht="12" customHeight="1" x14ac:dyDescent="0.25"/>
    <row r="6636" ht="12" customHeight="1" x14ac:dyDescent="0.25"/>
    <row r="6637" ht="12" customHeight="1" x14ac:dyDescent="0.25"/>
    <row r="6638" ht="12" customHeight="1" x14ac:dyDescent="0.25"/>
    <row r="6639" ht="12" customHeight="1" x14ac:dyDescent="0.25"/>
    <row r="6640" ht="12" customHeight="1" x14ac:dyDescent="0.25"/>
    <row r="6641" ht="12" customHeight="1" x14ac:dyDescent="0.25"/>
    <row r="6642" ht="12" customHeight="1" x14ac:dyDescent="0.25"/>
    <row r="6643" ht="12" customHeight="1" x14ac:dyDescent="0.25"/>
    <row r="6644" ht="12" customHeight="1" x14ac:dyDescent="0.25"/>
    <row r="6645" ht="12" customHeight="1" x14ac:dyDescent="0.25"/>
    <row r="6646" ht="12" customHeight="1" x14ac:dyDescent="0.25"/>
    <row r="6647" ht="12" customHeight="1" x14ac:dyDescent="0.25"/>
    <row r="6648" ht="12" customHeight="1" x14ac:dyDescent="0.25"/>
    <row r="6649" ht="12" customHeight="1" x14ac:dyDescent="0.25"/>
    <row r="6650" ht="12" customHeight="1" x14ac:dyDescent="0.25"/>
    <row r="6651" ht="12" customHeight="1" x14ac:dyDescent="0.25"/>
    <row r="6652" ht="12" customHeight="1" x14ac:dyDescent="0.25"/>
    <row r="6653" ht="12" customHeight="1" x14ac:dyDescent="0.25"/>
    <row r="6654" ht="12" customHeight="1" x14ac:dyDescent="0.25"/>
    <row r="6655" ht="12" customHeight="1" x14ac:dyDescent="0.25"/>
    <row r="6656" ht="12" customHeight="1" x14ac:dyDescent="0.25"/>
    <row r="6657" ht="12" customHeight="1" x14ac:dyDescent="0.25"/>
    <row r="6658" ht="12" customHeight="1" x14ac:dyDescent="0.25"/>
    <row r="6659" ht="12" customHeight="1" x14ac:dyDescent="0.25"/>
    <row r="6660" ht="12" customHeight="1" x14ac:dyDescent="0.25"/>
    <row r="6661" ht="12" customHeight="1" x14ac:dyDescent="0.25"/>
    <row r="6662" ht="12" customHeight="1" x14ac:dyDescent="0.25"/>
    <row r="6663" ht="12" customHeight="1" x14ac:dyDescent="0.25"/>
    <row r="6664" ht="12" customHeight="1" x14ac:dyDescent="0.25"/>
    <row r="6665" ht="12" customHeight="1" x14ac:dyDescent="0.25"/>
    <row r="6666" ht="12" customHeight="1" x14ac:dyDescent="0.25"/>
    <row r="6667" ht="12" customHeight="1" x14ac:dyDescent="0.25"/>
    <row r="6668" ht="12" customHeight="1" x14ac:dyDescent="0.25"/>
    <row r="6669" ht="12" customHeight="1" x14ac:dyDescent="0.25"/>
    <row r="6670" ht="12" customHeight="1" x14ac:dyDescent="0.25"/>
    <row r="6671" ht="12" customHeight="1" x14ac:dyDescent="0.25"/>
    <row r="6672" ht="12" customHeight="1" x14ac:dyDescent="0.25"/>
    <row r="6673" ht="12" customHeight="1" x14ac:dyDescent="0.25"/>
    <row r="6674" ht="12" customHeight="1" x14ac:dyDescent="0.25"/>
    <row r="6675" ht="12" customHeight="1" x14ac:dyDescent="0.25"/>
    <row r="6676" ht="12" customHeight="1" x14ac:dyDescent="0.25"/>
    <row r="6677" ht="12" customHeight="1" x14ac:dyDescent="0.25"/>
    <row r="6678" ht="12" customHeight="1" x14ac:dyDescent="0.25"/>
    <row r="6679" ht="12" customHeight="1" x14ac:dyDescent="0.25"/>
    <row r="6680" ht="12" customHeight="1" x14ac:dyDescent="0.25"/>
    <row r="6681" ht="12" customHeight="1" x14ac:dyDescent="0.25"/>
    <row r="6682" ht="12" customHeight="1" x14ac:dyDescent="0.25"/>
    <row r="6683" ht="12" customHeight="1" x14ac:dyDescent="0.25"/>
    <row r="6684" ht="12" customHeight="1" x14ac:dyDescent="0.25"/>
    <row r="6685" ht="12" customHeight="1" x14ac:dyDescent="0.25"/>
    <row r="6686" ht="12" customHeight="1" x14ac:dyDescent="0.25"/>
    <row r="6687" ht="12" customHeight="1" x14ac:dyDescent="0.25"/>
    <row r="6688" ht="12" customHeight="1" x14ac:dyDescent="0.25"/>
    <row r="6689" ht="12" customHeight="1" x14ac:dyDescent="0.25"/>
    <row r="6690" ht="12" customHeight="1" x14ac:dyDescent="0.25"/>
    <row r="6691" ht="12" customHeight="1" x14ac:dyDescent="0.25"/>
    <row r="6692" ht="12" customHeight="1" x14ac:dyDescent="0.25"/>
    <row r="6693" ht="12" customHeight="1" x14ac:dyDescent="0.25"/>
    <row r="6694" ht="12" customHeight="1" x14ac:dyDescent="0.25"/>
    <row r="6695" ht="12" customHeight="1" x14ac:dyDescent="0.25"/>
    <row r="6696" ht="12" customHeight="1" x14ac:dyDescent="0.25"/>
    <row r="6697" ht="12" customHeight="1" x14ac:dyDescent="0.25"/>
    <row r="6698" ht="12" customHeight="1" x14ac:dyDescent="0.25"/>
    <row r="6699" ht="12" customHeight="1" x14ac:dyDescent="0.25"/>
    <row r="6700" ht="12" customHeight="1" x14ac:dyDescent="0.25"/>
    <row r="6701" ht="12" customHeight="1" x14ac:dyDescent="0.25"/>
    <row r="6702" ht="12" customHeight="1" x14ac:dyDescent="0.25"/>
    <row r="6703" ht="12" customHeight="1" x14ac:dyDescent="0.25"/>
    <row r="6704" ht="12" customHeight="1" x14ac:dyDescent="0.25"/>
    <row r="6705" ht="12" customHeight="1" x14ac:dyDescent="0.25"/>
    <row r="6706" ht="12" customHeight="1" x14ac:dyDescent="0.25"/>
    <row r="6707" ht="12" customHeight="1" x14ac:dyDescent="0.25"/>
    <row r="6708" ht="12" customHeight="1" x14ac:dyDescent="0.25"/>
    <row r="6709" ht="12" customHeight="1" x14ac:dyDescent="0.25"/>
    <row r="6710" ht="12" customHeight="1" x14ac:dyDescent="0.25"/>
    <row r="6711" ht="12" customHeight="1" x14ac:dyDescent="0.25"/>
    <row r="6712" ht="12" customHeight="1" x14ac:dyDescent="0.25"/>
    <row r="6713" ht="12" customHeight="1" x14ac:dyDescent="0.25"/>
    <row r="6714" ht="12" customHeight="1" x14ac:dyDescent="0.25"/>
    <row r="6715" ht="12" customHeight="1" x14ac:dyDescent="0.25"/>
    <row r="6716" ht="12" customHeight="1" x14ac:dyDescent="0.25"/>
    <row r="6717" ht="12" customHeight="1" x14ac:dyDescent="0.25"/>
    <row r="6718" ht="12" customHeight="1" x14ac:dyDescent="0.25"/>
    <row r="6719" ht="12" customHeight="1" x14ac:dyDescent="0.25"/>
    <row r="6720" ht="12" customHeight="1" x14ac:dyDescent="0.25"/>
    <row r="6721" ht="12" customHeight="1" x14ac:dyDescent="0.25"/>
    <row r="6722" ht="12" customHeight="1" x14ac:dyDescent="0.25"/>
    <row r="6723" ht="12" customHeight="1" x14ac:dyDescent="0.25"/>
    <row r="6724" ht="12" customHeight="1" x14ac:dyDescent="0.25"/>
    <row r="6725" ht="12" customHeight="1" x14ac:dyDescent="0.25"/>
    <row r="6726" ht="12" customHeight="1" x14ac:dyDescent="0.25"/>
    <row r="6727" ht="12" customHeight="1" x14ac:dyDescent="0.25"/>
    <row r="6728" ht="12" customHeight="1" x14ac:dyDescent="0.25"/>
    <row r="6729" ht="12" customHeight="1" x14ac:dyDescent="0.25"/>
    <row r="6730" ht="12" customHeight="1" x14ac:dyDescent="0.25"/>
    <row r="6731" ht="12" customHeight="1" x14ac:dyDescent="0.25"/>
    <row r="6732" ht="12" customHeight="1" x14ac:dyDescent="0.25"/>
    <row r="6733" ht="12" customHeight="1" x14ac:dyDescent="0.25"/>
    <row r="6734" ht="12" customHeight="1" x14ac:dyDescent="0.25"/>
    <row r="6735" ht="12" customHeight="1" x14ac:dyDescent="0.25"/>
    <row r="6736" ht="12" customHeight="1" x14ac:dyDescent="0.25"/>
    <row r="6737" ht="12" customHeight="1" x14ac:dyDescent="0.25"/>
    <row r="6738" ht="12" customHeight="1" x14ac:dyDescent="0.25"/>
    <row r="6739" ht="12" customHeight="1" x14ac:dyDescent="0.25"/>
    <row r="6740" ht="12" customHeight="1" x14ac:dyDescent="0.25"/>
    <row r="6741" ht="12" customHeight="1" x14ac:dyDescent="0.25"/>
    <row r="6742" ht="12" customHeight="1" x14ac:dyDescent="0.25"/>
    <row r="6743" ht="12" customHeight="1" x14ac:dyDescent="0.25"/>
    <row r="6744" ht="12" customHeight="1" x14ac:dyDescent="0.25"/>
    <row r="6745" ht="12" customHeight="1" x14ac:dyDescent="0.25"/>
    <row r="6746" ht="12" customHeight="1" x14ac:dyDescent="0.25"/>
    <row r="6747" ht="12" customHeight="1" x14ac:dyDescent="0.25"/>
    <row r="6748" ht="12" customHeight="1" x14ac:dyDescent="0.25"/>
    <row r="6749" ht="12" customHeight="1" x14ac:dyDescent="0.25"/>
    <row r="6750" ht="12" customHeight="1" x14ac:dyDescent="0.25"/>
    <row r="6751" ht="12" customHeight="1" x14ac:dyDescent="0.25"/>
    <row r="6752" ht="12" customHeight="1" x14ac:dyDescent="0.25"/>
    <row r="6753" ht="12" customHeight="1" x14ac:dyDescent="0.25"/>
    <row r="6754" ht="12" customHeight="1" x14ac:dyDescent="0.25"/>
    <row r="6755" ht="12" customHeight="1" x14ac:dyDescent="0.25"/>
    <row r="6756" ht="12" customHeight="1" x14ac:dyDescent="0.25"/>
    <row r="6757" ht="12" customHeight="1" x14ac:dyDescent="0.25"/>
    <row r="6758" ht="12" customHeight="1" x14ac:dyDescent="0.25"/>
    <row r="6759" ht="12" customHeight="1" x14ac:dyDescent="0.25"/>
    <row r="6760" ht="12" customHeight="1" x14ac:dyDescent="0.25"/>
    <row r="6761" ht="12" customHeight="1" x14ac:dyDescent="0.25"/>
    <row r="6762" ht="12" customHeight="1" x14ac:dyDescent="0.25"/>
    <row r="6763" ht="12" customHeight="1" x14ac:dyDescent="0.25"/>
    <row r="6764" ht="12" customHeight="1" x14ac:dyDescent="0.25"/>
    <row r="6765" ht="12" customHeight="1" x14ac:dyDescent="0.25"/>
    <row r="6766" ht="12" customHeight="1" x14ac:dyDescent="0.25"/>
    <row r="6767" ht="12" customHeight="1" x14ac:dyDescent="0.25"/>
    <row r="6768" ht="12" customHeight="1" x14ac:dyDescent="0.25"/>
    <row r="6769" ht="12" customHeight="1" x14ac:dyDescent="0.25"/>
    <row r="6770" ht="12" customHeight="1" x14ac:dyDescent="0.25"/>
    <row r="6771" ht="12" customHeight="1" x14ac:dyDescent="0.25"/>
    <row r="6772" ht="12" customHeight="1" x14ac:dyDescent="0.25"/>
    <row r="6773" ht="12" customHeight="1" x14ac:dyDescent="0.25"/>
    <row r="6774" ht="12" customHeight="1" x14ac:dyDescent="0.25"/>
    <row r="6775" ht="12" customHeight="1" x14ac:dyDescent="0.25"/>
    <row r="6776" ht="12" customHeight="1" x14ac:dyDescent="0.25"/>
    <row r="6777" ht="12" customHeight="1" x14ac:dyDescent="0.25"/>
    <row r="6778" ht="12" customHeight="1" x14ac:dyDescent="0.25"/>
    <row r="6779" ht="12" customHeight="1" x14ac:dyDescent="0.25"/>
    <row r="6780" ht="12" customHeight="1" x14ac:dyDescent="0.25"/>
    <row r="6781" ht="12" customHeight="1" x14ac:dyDescent="0.25"/>
    <row r="6782" ht="12" customHeight="1" x14ac:dyDescent="0.25"/>
    <row r="6783" ht="12" customHeight="1" x14ac:dyDescent="0.25"/>
    <row r="6784" ht="12" customHeight="1" x14ac:dyDescent="0.25"/>
    <row r="6785" ht="12" customHeight="1" x14ac:dyDescent="0.25"/>
    <row r="6786" ht="12" customHeight="1" x14ac:dyDescent="0.25"/>
    <row r="6787" ht="12" customHeight="1" x14ac:dyDescent="0.25"/>
    <row r="6788" ht="12" customHeight="1" x14ac:dyDescent="0.25"/>
    <row r="6789" ht="12" customHeight="1" x14ac:dyDescent="0.25"/>
    <row r="6790" ht="12" customHeight="1" x14ac:dyDescent="0.25"/>
    <row r="6791" ht="12" customHeight="1" x14ac:dyDescent="0.25"/>
    <row r="6792" ht="12" customHeight="1" x14ac:dyDescent="0.25"/>
    <row r="6793" ht="12" customHeight="1" x14ac:dyDescent="0.25"/>
    <row r="6794" ht="12" customHeight="1" x14ac:dyDescent="0.25"/>
    <row r="6795" ht="12" customHeight="1" x14ac:dyDescent="0.25"/>
    <row r="6796" ht="12" customHeight="1" x14ac:dyDescent="0.25"/>
    <row r="6797" ht="12" customHeight="1" x14ac:dyDescent="0.25"/>
    <row r="6798" ht="12" customHeight="1" x14ac:dyDescent="0.25"/>
    <row r="6799" ht="12" customHeight="1" x14ac:dyDescent="0.25"/>
    <row r="6800" ht="12" customHeight="1" x14ac:dyDescent="0.25"/>
    <row r="6801" ht="12" customHeight="1" x14ac:dyDescent="0.25"/>
    <row r="6802" ht="12" customHeight="1" x14ac:dyDescent="0.25"/>
    <row r="6803" ht="12" customHeight="1" x14ac:dyDescent="0.25"/>
    <row r="6804" ht="12" customHeight="1" x14ac:dyDescent="0.25"/>
    <row r="6805" ht="12" customHeight="1" x14ac:dyDescent="0.25"/>
    <row r="6806" ht="12" customHeight="1" x14ac:dyDescent="0.25"/>
    <row r="6807" ht="12" customHeight="1" x14ac:dyDescent="0.25"/>
    <row r="6808" ht="12" customHeight="1" x14ac:dyDescent="0.25"/>
    <row r="6809" ht="12" customHeight="1" x14ac:dyDescent="0.25"/>
    <row r="6810" ht="12" customHeight="1" x14ac:dyDescent="0.25"/>
    <row r="6811" ht="12" customHeight="1" x14ac:dyDescent="0.25"/>
    <row r="6812" ht="12" customHeight="1" x14ac:dyDescent="0.25"/>
    <row r="6813" ht="12" customHeight="1" x14ac:dyDescent="0.25"/>
    <row r="6814" ht="12" customHeight="1" x14ac:dyDescent="0.25"/>
    <row r="6815" ht="12" customHeight="1" x14ac:dyDescent="0.25"/>
    <row r="6816" ht="12" customHeight="1" x14ac:dyDescent="0.25"/>
    <row r="6817" ht="12" customHeight="1" x14ac:dyDescent="0.25"/>
    <row r="6818" ht="12" customHeight="1" x14ac:dyDescent="0.25"/>
    <row r="6819" ht="12" customHeight="1" x14ac:dyDescent="0.25"/>
    <row r="6820" ht="12" customHeight="1" x14ac:dyDescent="0.25"/>
    <row r="6821" ht="12" customHeight="1" x14ac:dyDescent="0.25"/>
    <row r="6822" ht="12" customHeight="1" x14ac:dyDescent="0.25"/>
    <row r="6823" ht="12" customHeight="1" x14ac:dyDescent="0.25"/>
    <row r="6824" ht="12" customHeight="1" x14ac:dyDescent="0.25"/>
    <row r="6825" ht="12" customHeight="1" x14ac:dyDescent="0.25"/>
    <row r="6826" ht="12" customHeight="1" x14ac:dyDescent="0.25"/>
    <row r="6827" ht="12" customHeight="1" x14ac:dyDescent="0.25"/>
    <row r="6828" ht="12" customHeight="1" x14ac:dyDescent="0.25"/>
    <row r="6829" ht="12" customHeight="1" x14ac:dyDescent="0.25"/>
    <row r="6830" ht="12" customHeight="1" x14ac:dyDescent="0.25"/>
    <row r="6831" ht="12" customHeight="1" x14ac:dyDescent="0.25"/>
    <row r="6832" ht="12" customHeight="1" x14ac:dyDescent="0.25"/>
    <row r="6833" ht="12" customHeight="1" x14ac:dyDescent="0.25"/>
    <row r="6834" ht="12" customHeight="1" x14ac:dyDescent="0.25"/>
    <row r="6835" ht="12" customHeight="1" x14ac:dyDescent="0.25"/>
    <row r="6836" ht="12" customHeight="1" x14ac:dyDescent="0.25"/>
    <row r="6837" ht="12" customHeight="1" x14ac:dyDescent="0.25"/>
    <row r="6838" ht="12" customHeight="1" x14ac:dyDescent="0.25"/>
    <row r="6839" ht="12" customHeight="1" x14ac:dyDescent="0.25"/>
    <row r="6840" ht="12" customHeight="1" x14ac:dyDescent="0.25"/>
    <row r="6841" ht="12" customHeight="1" x14ac:dyDescent="0.25"/>
    <row r="6842" ht="12" customHeight="1" x14ac:dyDescent="0.25"/>
    <row r="6843" ht="12" customHeight="1" x14ac:dyDescent="0.25"/>
    <row r="6844" ht="12" customHeight="1" x14ac:dyDescent="0.25"/>
    <row r="6845" ht="12" customHeight="1" x14ac:dyDescent="0.25"/>
    <row r="6846" ht="12" customHeight="1" x14ac:dyDescent="0.25"/>
    <row r="6847" ht="12" customHeight="1" x14ac:dyDescent="0.25"/>
    <row r="6848" ht="12" customHeight="1" x14ac:dyDescent="0.25"/>
    <row r="6849" ht="12" customHeight="1" x14ac:dyDescent="0.25"/>
    <row r="6850" ht="12" customHeight="1" x14ac:dyDescent="0.25"/>
    <row r="6851" ht="12" customHeight="1" x14ac:dyDescent="0.25"/>
    <row r="6852" ht="12" customHeight="1" x14ac:dyDescent="0.25"/>
    <row r="6853" ht="12" customHeight="1" x14ac:dyDescent="0.25"/>
    <row r="6854" ht="12" customHeight="1" x14ac:dyDescent="0.25"/>
    <row r="6855" ht="12" customHeight="1" x14ac:dyDescent="0.25"/>
    <row r="6856" ht="12" customHeight="1" x14ac:dyDescent="0.25"/>
    <row r="6857" ht="12" customHeight="1" x14ac:dyDescent="0.25"/>
    <row r="6858" ht="12" customHeight="1" x14ac:dyDescent="0.25"/>
    <row r="6859" ht="12" customHeight="1" x14ac:dyDescent="0.25"/>
    <row r="6860" ht="12" customHeight="1" x14ac:dyDescent="0.25"/>
    <row r="6861" ht="12" customHeight="1" x14ac:dyDescent="0.25"/>
    <row r="6862" ht="12" customHeight="1" x14ac:dyDescent="0.25"/>
    <row r="6863" ht="12" customHeight="1" x14ac:dyDescent="0.25"/>
    <row r="6864" ht="12" customHeight="1" x14ac:dyDescent="0.25"/>
    <row r="6865" ht="12" customHeight="1" x14ac:dyDescent="0.25"/>
    <row r="6866" ht="12" customHeight="1" x14ac:dyDescent="0.25"/>
    <row r="6867" ht="12" customHeight="1" x14ac:dyDescent="0.25"/>
    <row r="6868" ht="12" customHeight="1" x14ac:dyDescent="0.25"/>
    <row r="6869" ht="12" customHeight="1" x14ac:dyDescent="0.25"/>
    <row r="6870" ht="12" customHeight="1" x14ac:dyDescent="0.25"/>
    <row r="6871" ht="12" customHeight="1" x14ac:dyDescent="0.25"/>
    <row r="6872" ht="12" customHeight="1" x14ac:dyDescent="0.25"/>
    <row r="6873" ht="12" customHeight="1" x14ac:dyDescent="0.25"/>
    <row r="6874" ht="12" customHeight="1" x14ac:dyDescent="0.25"/>
    <row r="6875" ht="12" customHeight="1" x14ac:dyDescent="0.25"/>
    <row r="6876" ht="12" customHeight="1" x14ac:dyDescent="0.25"/>
    <row r="6877" ht="12" customHeight="1" x14ac:dyDescent="0.25"/>
    <row r="6878" ht="12" customHeight="1" x14ac:dyDescent="0.25"/>
    <row r="6879" ht="12" customHeight="1" x14ac:dyDescent="0.25"/>
    <row r="6880" ht="12" customHeight="1" x14ac:dyDescent="0.25"/>
    <row r="6881" ht="12" customHeight="1" x14ac:dyDescent="0.25"/>
    <row r="6882" ht="12" customHeight="1" x14ac:dyDescent="0.25"/>
    <row r="6883" ht="12" customHeight="1" x14ac:dyDescent="0.25"/>
    <row r="6884" ht="12" customHeight="1" x14ac:dyDescent="0.25"/>
    <row r="6885" ht="12" customHeight="1" x14ac:dyDescent="0.25"/>
    <row r="6886" ht="12" customHeight="1" x14ac:dyDescent="0.25"/>
    <row r="6887" ht="12" customHeight="1" x14ac:dyDescent="0.25"/>
    <row r="6888" ht="12" customHeight="1" x14ac:dyDescent="0.25"/>
    <row r="6889" ht="12" customHeight="1" x14ac:dyDescent="0.25"/>
    <row r="6890" ht="12" customHeight="1" x14ac:dyDescent="0.25"/>
    <row r="6891" ht="12" customHeight="1" x14ac:dyDescent="0.25"/>
    <row r="6892" ht="12" customHeight="1" x14ac:dyDescent="0.25"/>
    <row r="6893" ht="12" customHeight="1" x14ac:dyDescent="0.25"/>
    <row r="6894" ht="12" customHeight="1" x14ac:dyDescent="0.25"/>
    <row r="6895" ht="12" customHeight="1" x14ac:dyDescent="0.25"/>
    <row r="6896" ht="12" customHeight="1" x14ac:dyDescent="0.25"/>
    <row r="6897" ht="12" customHeight="1" x14ac:dyDescent="0.25"/>
    <row r="6898" ht="12" customHeight="1" x14ac:dyDescent="0.25"/>
    <row r="6899" ht="12" customHeight="1" x14ac:dyDescent="0.25"/>
    <row r="6900" ht="12" customHeight="1" x14ac:dyDescent="0.25"/>
    <row r="6901" ht="12" customHeight="1" x14ac:dyDescent="0.25"/>
    <row r="6902" ht="12" customHeight="1" x14ac:dyDescent="0.25"/>
    <row r="6903" ht="12" customHeight="1" x14ac:dyDescent="0.25"/>
    <row r="6904" ht="12" customHeight="1" x14ac:dyDescent="0.25"/>
    <row r="6905" ht="12" customHeight="1" x14ac:dyDescent="0.25"/>
    <row r="6906" ht="12" customHeight="1" x14ac:dyDescent="0.25"/>
    <row r="6907" ht="12" customHeight="1" x14ac:dyDescent="0.25"/>
    <row r="6908" ht="12" customHeight="1" x14ac:dyDescent="0.25"/>
    <row r="6909" ht="12" customHeight="1" x14ac:dyDescent="0.25"/>
    <row r="6910" ht="12" customHeight="1" x14ac:dyDescent="0.25"/>
    <row r="6911" ht="12" customHeight="1" x14ac:dyDescent="0.25"/>
    <row r="6912" ht="12" customHeight="1" x14ac:dyDescent="0.25"/>
    <row r="6913" ht="12" customHeight="1" x14ac:dyDescent="0.25"/>
    <row r="6914" ht="12" customHeight="1" x14ac:dyDescent="0.25"/>
    <row r="6915" ht="12" customHeight="1" x14ac:dyDescent="0.25"/>
    <row r="6916" ht="12" customHeight="1" x14ac:dyDescent="0.25"/>
    <row r="6917" ht="12" customHeight="1" x14ac:dyDescent="0.25"/>
    <row r="6918" ht="12" customHeight="1" x14ac:dyDescent="0.25"/>
    <row r="6919" ht="12" customHeight="1" x14ac:dyDescent="0.25"/>
    <row r="6920" ht="12" customHeight="1" x14ac:dyDescent="0.25"/>
    <row r="6921" ht="12" customHeight="1" x14ac:dyDescent="0.25"/>
    <row r="6922" ht="12" customHeight="1" x14ac:dyDescent="0.25"/>
    <row r="6923" ht="12" customHeight="1" x14ac:dyDescent="0.25"/>
    <row r="6924" ht="12" customHeight="1" x14ac:dyDescent="0.25"/>
    <row r="6925" ht="12" customHeight="1" x14ac:dyDescent="0.25"/>
    <row r="6926" ht="12" customHeight="1" x14ac:dyDescent="0.25"/>
    <row r="6927" ht="12" customHeight="1" x14ac:dyDescent="0.25"/>
    <row r="6928" ht="12" customHeight="1" x14ac:dyDescent="0.25"/>
    <row r="6929" ht="12" customHeight="1" x14ac:dyDescent="0.25"/>
    <row r="6930" ht="12" customHeight="1" x14ac:dyDescent="0.25"/>
    <row r="6931" ht="12" customHeight="1" x14ac:dyDescent="0.25"/>
    <row r="6932" ht="12" customHeight="1" x14ac:dyDescent="0.25"/>
    <row r="6933" ht="12" customHeight="1" x14ac:dyDescent="0.25"/>
    <row r="6934" ht="12" customHeight="1" x14ac:dyDescent="0.25"/>
    <row r="6935" ht="12" customHeight="1" x14ac:dyDescent="0.25"/>
    <row r="6936" ht="12" customHeight="1" x14ac:dyDescent="0.25"/>
    <row r="6937" ht="12" customHeight="1" x14ac:dyDescent="0.25"/>
    <row r="6938" ht="12" customHeight="1" x14ac:dyDescent="0.25"/>
    <row r="6939" ht="12" customHeight="1" x14ac:dyDescent="0.25"/>
    <row r="6940" ht="12" customHeight="1" x14ac:dyDescent="0.25"/>
    <row r="6941" ht="12" customHeight="1" x14ac:dyDescent="0.25"/>
    <row r="6942" ht="12" customHeight="1" x14ac:dyDescent="0.25"/>
    <row r="6943" ht="12" customHeight="1" x14ac:dyDescent="0.25"/>
    <row r="6944" ht="12" customHeight="1" x14ac:dyDescent="0.25"/>
    <row r="6945" ht="12" customHeight="1" x14ac:dyDescent="0.25"/>
    <row r="6946" ht="12" customHeight="1" x14ac:dyDescent="0.25"/>
    <row r="6947" ht="12" customHeight="1" x14ac:dyDescent="0.25"/>
    <row r="6948" ht="12" customHeight="1" x14ac:dyDescent="0.25"/>
    <row r="6949" ht="12" customHeight="1" x14ac:dyDescent="0.25"/>
    <row r="6950" ht="12" customHeight="1" x14ac:dyDescent="0.25"/>
    <row r="6951" ht="12" customHeight="1" x14ac:dyDescent="0.25"/>
    <row r="6952" ht="12" customHeight="1" x14ac:dyDescent="0.25"/>
    <row r="6953" ht="12" customHeight="1" x14ac:dyDescent="0.25"/>
    <row r="6954" ht="12" customHeight="1" x14ac:dyDescent="0.25"/>
    <row r="6955" ht="12" customHeight="1" x14ac:dyDescent="0.25"/>
    <row r="6956" ht="12" customHeight="1" x14ac:dyDescent="0.25"/>
    <row r="6957" ht="12" customHeight="1" x14ac:dyDescent="0.25"/>
    <row r="6958" ht="12" customHeight="1" x14ac:dyDescent="0.25"/>
    <row r="6959" ht="12" customHeight="1" x14ac:dyDescent="0.25"/>
    <row r="6960" ht="12" customHeight="1" x14ac:dyDescent="0.25"/>
    <row r="6961" ht="12" customHeight="1" x14ac:dyDescent="0.25"/>
    <row r="6962" ht="12" customHeight="1" x14ac:dyDescent="0.25"/>
    <row r="6963" ht="12" customHeight="1" x14ac:dyDescent="0.25"/>
    <row r="6964" ht="12" customHeight="1" x14ac:dyDescent="0.25"/>
    <row r="6965" ht="12" customHeight="1" x14ac:dyDescent="0.25"/>
    <row r="6966" ht="12" customHeight="1" x14ac:dyDescent="0.25"/>
    <row r="6967" ht="12" customHeight="1" x14ac:dyDescent="0.25"/>
    <row r="6968" ht="12" customHeight="1" x14ac:dyDescent="0.25"/>
    <row r="6969" ht="12" customHeight="1" x14ac:dyDescent="0.25"/>
    <row r="6970" ht="12" customHeight="1" x14ac:dyDescent="0.25"/>
    <row r="6971" ht="12" customHeight="1" x14ac:dyDescent="0.25"/>
    <row r="6972" ht="12" customHeight="1" x14ac:dyDescent="0.25"/>
    <row r="6973" ht="12" customHeight="1" x14ac:dyDescent="0.25"/>
    <row r="6974" ht="12" customHeight="1" x14ac:dyDescent="0.25"/>
    <row r="6975" ht="12" customHeight="1" x14ac:dyDescent="0.25"/>
    <row r="6976" ht="12" customHeight="1" x14ac:dyDescent="0.25"/>
    <row r="6977" ht="12" customHeight="1" x14ac:dyDescent="0.25"/>
    <row r="6978" ht="12" customHeight="1" x14ac:dyDescent="0.25"/>
    <row r="6979" ht="12" customHeight="1" x14ac:dyDescent="0.25"/>
    <row r="6980" ht="12" customHeight="1" x14ac:dyDescent="0.25"/>
    <row r="6981" ht="12" customHeight="1" x14ac:dyDescent="0.25"/>
    <row r="6982" ht="12" customHeight="1" x14ac:dyDescent="0.25"/>
    <row r="6983" ht="12" customHeight="1" x14ac:dyDescent="0.25"/>
    <row r="6984" ht="12" customHeight="1" x14ac:dyDescent="0.25"/>
    <row r="6985" ht="12" customHeight="1" x14ac:dyDescent="0.25"/>
    <row r="6986" ht="12" customHeight="1" x14ac:dyDescent="0.25"/>
    <row r="6987" ht="12" customHeight="1" x14ac:dyDescent="0.25"/>
    <row r="6988" ht="12" customHeight="1" x14ac:dyDescent="0.25"/>
    <row r="6989" ht="12" customHeight="1" x14ac:dyDescent="0.25"/>
    <row r="6990" ht="12" customHeight="1" x14ac:dyDescent="0.25"/>
    <row r="6991" ht="12" customHeight="1" x14ac:dyDescent="0.25"/>
    <row r="6992" ht="12" customHeight="1" x14ac:dyDescent="0.25"/>
    <row r="6993" ht="12" customHeight="1" x14ac:dyDescent="0.25"/>
    <row r="6994" ht="12" customHeight="1" x14ac:dyDescent="0.25"/>
    <row r="6995" ht="12" customHeight="1" x14ac:dyDescent="0.25"/>
    <row r="6996" ht="12" customHeight="1" x14ac:dyDescent="0.25"/>
    <row r="6997" ht="12" customHeight="1" x14ac:dyDescent="0.25"/>
    <row r="6998" ht="12" customHeight="1" x14ac:dyDescent="0.25"/>
    <row r="6999" ht="12" customHeight="1" x14ac:dyDescent="0.25"/>
    <row r="7000" ht="12" customHeight="1" x14ac:dyDescent="0.25"/>
    <row r="7001" ht="12" customHeight="1" x14ac:dyDescent="0.25"/>
    <row r="7002" ht="12" customHeight="1" x14ac:dyDescent="0.25"/>
    <row r="7003" ht="12" customHeight="1" x14ac:dyDescent="0.25"/>
    <row r="7004" ht="12" customHeight="1" x14ac:dyDescent="0.25"/>
    <row r="7005" ht="12" customHeight="1" x14ac:dyDescent="0.25"/>
    <row r="7006" ht="12" customHeight="1" x14ac:dyDescent="0.25"/>
    <row r="7007" ht="12" customHeight="1" x14ac:dyDescent="0.25"/>
    <row r="7008" ht="12" customHeight="1" x14ac:dyDescent="0.25"/>
    <row r="7009" ht="12" customHeight="1" x14ac:dyDescent="0.25"/>
    <row r="7010" ht="12" customHeight="1" x14ac:dyDescent="0.25"/>
    <row r="7011" ht="12" customHeight="1" x14ac:dyDescent="0.25"/>
    <row r="7012" ht="12" customHeight="1" x14ac:dyDescent="0.25"/>
    <row r="7013" ht="12" customHeight="1" x14ac:dyDescent="0.25"/>
    <row r="7014" ht="12" customHeight="1" x14ac:dyDescent="0.25"/>
    <row r="7015" ht="12" customHeight="1" x14ac:dyDescent="0.25"/>
    <row r="7016" ht="12" customHeight="1" x14ac:dyDescent="0.25"/>
    <row r="7017" ht="12" customHeight="1" x14ac:dyDescent="0.25"/>
    <row r="7018" ht="12" customHeight="1" x14ac:dyDescent="0.25"/>
    <row r="7019" ht="12" customHeight="1" x14ac:dyDescent="0.25"/>
    <row r="7020" ht="12" customHeight="1" x14ac:dyDescent="0.25"/>
    <row r="7021" ht="12" customHeight="1" x14ac:dyDescent="0.25"/>
    <row r="7022" ht="12" customHeight="1" x14ac:dyDescent="0.25"/>
    <row r="7023" ht="12" customHeight="1" x14ac:dyDescent="0.25"/>
    <row r="7024" ht="12" customHeight="1" x14ac:dyDescent="0.25"/>
    <row r="7025" ht="12" customHeight="1" x14ac:dyDescent="0.25"/>
    <row r="7026" ht="12" customHeight="1" x14ac:dyDescent="0.25"/>
    <row r="7027" ht="12" customHeight="1" x14ac:dyDescent="0.25"/>
    <row r="7028" ht="12" customHeight="1" x14ac:dyDescent="0.25"/>
    <row r="7029" ht="12" customHeight="1" x14ac:dyDescent="0.25"/>
    <row r="7030" ht="12" customHeight="1" x14ac:dyDescent="0.25"/>
    <row r="7031" ht="12" customHeight="1" x14ac:dyDescent="0.25"/>
    <row r="7032" ht="12" customHeight="1" x14ac:dyDescent="0.25"/>
    <row r="7033" ht="12" customHeight="1" x14ac:dyDescent="0.25"/>
    <row r="7034" ht="12" customHeight="1" x14ac:dyDescent="0.25"/>
    <row r="7035" ht="12" customHeight="1" x14ac:dyDescent="0.25"/>
    <row r="7036" ht="12" customHeight="1" x14ac:dyDescent="0.25"/>
    <row r="7037" ht="12" customHeight="1" x14ac:dyDescent="0.25"/>
    <row r="7038" ht="12" customHeight="1" x14ac:dyDescent="0.25"/>
    <row r="7039" ht="12" customHeight="1" x14ac:dyDescent="0.25"/>
    <row r="7040" ht="12" customHeight="1" x14ac:dyDescent="0.25"/>
    <row r="7041" ht="12" customHeight="1" x14ac:dyDescent="0.25"/>
    <row r="7042" ht="12" customHeight="1" x14ac:dyDescent="0.25"/>
    <row r="7043" ht="12" customHeight="1" x14ac:dyDescent="0.25"/>
    <row r="7044" ht="12" customHeight="1" x14ac:dyDescent="0.25"/>
    <row r="7045" ht="12" customHeight="1" x14ac:dyDescent="0.25"/>
    <row r="7046" ht="12" customHeight="1" x14ac:dyDescent="0.25"/>
    <row r="7047" ht="12" customHeight="1" x14ac:dyDescent="0.25"/>
    <row r="7048" ht="12" customHeight="1" x14ac:dyDescent="0.25"/>
    <row r="7049" ht="12" customHeight="1" x14ac:dyDescent="0.25"/>
    <row r="7050" ht="12" customHeight="1" x14ac:dyDescent="0.25"/>
    <row r="7051" ht="12" customHeight="1" x14ac:dyDescent="0.25"/>
    <row r="7052" ht="12" customHeight="1" x14ac:dyDescent="0.25"/>
    <row r="7053" ht="12" customHeight="1" x14ac:dyDescent="0.25"/>
    <row r="7054" ht="12" customHeight="1" x14ac:dyDescent="0.25"/>
    <row r="7055" ht="12" customHeight="1" x14ac:dyDescent="0.25"/>
    <row r="7056" ht="12" customHeight="1" x14ac:dyDescent="0.25"/>
    <row r="7057" ht="12" customHeight="1" x14ac:dyDescent="0.25"/>
    <row r="7058" ht="12" customHeight="1" x14ac:dyDescent="0.25"/>
    <row r="7059" ht="12" customHeight="1" x14ac:dyDescent="0.25"/>
    <row r="7060" ht="12" customHeight="1" x14ac:dyDescent="0.25"/>
    <row r="7061" ht="12" customHeight="1" x14ac:dyDescent="0.25"/>
    <row r="7062" ht="12" customHeight="1" x14ac:dyDescent="0.25"/>
    <row r="7063" ht="12" customHeight="1" x14ac:dyDescent="0.25"/>
    <row r="7064" ht="12" customHeight="1" x14ac:dyDescent="0.25"/>
    <row r="7065" ht="12" customHeight="1" x14ac:dyDescent="0.25"/>
    <row r="7066" ht="12" customHeight="1" x14ac:dyDescent="0.25"/>
    <row r="7067" ht="12" customHeight="1" x14ac:dyDescent="0.25"/>
    <row r="7068" ht="12" customHeight="1" x14ac:dyDescent="0.25"/>
    <row r="7069" ht="12" customHeight="1" x14ac:dyDescent="0.25"/>
    <row r="7070" ht="12" customHeight="1" x14ac:dyDescent="0.25"/>
    <row r="7071" ht="12" customHeight="1" x14ac:dyDescent="0.25"/>
    <row r="7072" ht="12" customHeight="1" x14ac:dyDescent="0.25"/>
    <row r="7073" ht="12" customHeight="1" x14ac:dyDescent="0.25"/>
    <row r="7074" ht="12" customHeight="1" x14ac:dyDescent="0.25"/>
    <row r="7075" ht="12" customHeight="1" x14ac:dyDescent="0.25"/>
    <row r="7076" ht="12" customHeight="1" x14ac:dyDescent="0.25"/>
    <row r="7077" ht="12" customHeight="1" x14ac:dyDescent="0.25"/>
    <row r="7078" ht="12" customHeight="1" x14ac:dyDescent="0.25"/>
    <row r="7079" ht="12" customHeight="1" x14ac:dyDescent="0.25"/>
    <row r="7080" ht="12" customHeight="1" x14ac:dyDescent="0.25"/>
    <row r="7081" ht="12" customHeight="1" x14ac:dyDescent="0.25"/>
    <row r="7082" ht="12" customHeight="1" x14ac:dyDescent="0.25"/>
    <row r="7083" ht="12" customHeight="1" x14ac:dyDescent="0.25"/>
    <row r="7084" ht="12" customHeight="1" x14ac:dyDescent="0.25"/>
    <row r="7085" ht="12" customHeight="1" x14ac:dyDescent="0.25"/>
    <row r="7086" ht="12" customHeight="1" x14ac:dyDescent="0.25"/>
    <row r="7087" ht="12" customHeight="1" x14ac:dyDescent="0.25"/>
    <row r="7088" ht="12" customHeight="1" x14ac:dyDescent="0.25"/>
    <row r="7089" ht="12" customHeight="1" x14ac:dyDescent="0.25"/>
    <row r="7090" ht="12" customHeight="1" x14ac:dyDescent="0.25"/>
    <row r="7091" ht="12" customHeight="1" x14ac:dyDescent="0.25"/>
    <row r="7092" ht="12" customHeight="1" x14ac:dyDescent="0.25"/>
    <row r="7093" ht="12" customHeight="1" x14ac:dyDescent="0.25"/>
    <row r="7094" ht="12" customHeight="1" x14ac:dyDescent="0.25"/>
    <row r="7095" ht="12" customHeight="1" x14ac:dyDescent="0.25"/>
    <row r="7096" ht="12" customHeight="1" x14ac:dyDescent="0.25"/>
    <row r="7097" ht="12" customHeight="1" x14ac:dyDescent="0.25"/>
    <row r="7098" ht="12" customHeight="1" x14ac:dyDescent="0.25"/>
    <row r="7099" ht="12" customHeight="1" x14ac:dyDescent="0.25"/>
    <row r="7100" ht="12" customHeight="1" x14ac:dyDescent="0.25"/>
    <row r="7101" ht="12" customHeight="1" x14ac:dyDescent="0.25"/>
    <row r="7102" ht="12" customHeight="1" x14ac:dyDescent="0.25"/>
    <row r="7103" ht="12" customHeight="1" x14ac:dyDescent="0.25"/>
    <row r="7104" ht="12" customHeight="1" x14ac:dyDescent="0.25"/>
    <row r="7105" ht="12" customHeight="1" x14ac:dyDescent="0.25"/>
    <row r="7106" ht="12" customHeight="1" x14ac:dyDescent="0.25"/>
    <row r="7107" ht="12" customHeight="1" x14ac:dyDescent="0.25"/>
    <row r="7108" ht="12" customHeight="1" x14ac:dyDescent="0.25"/>
    <row r="7109" ht="12" customHeight="1" x14ac:dyDescent="0.25"/>
    <row r="7110" ht="12" customHeight="1" x14ac:dyDescent="0.25"/>
    <row r="7111" ht="12" customHeight="1" x14ac:dyDescent="0.25"/>
    <row r="7112" ht="12" customHeight="1" x14ac:dyDescent="0.25"/>
    <row r="7113" ht="12" customHeight="1" x14ac:dyDescent="0.25"/>
    <row r="7114" ht="12" customHeight="1" x14ac:dyDescent="0.25"/>
    <row r="7115" ht="12" customHeight="1" x14ac:dyDescent="0.25"/>
    <row r="7116" ht="12" customHeight="1" x14ac:dyDescent="0.25"/>
    <row r="7117" ht="12" customHeight="1" x14ac:dyDescent="0.25"/>
    <row r="7118" ht="12" customHeight="1" x14ac:dyDescent="0.25"/>
    <row r="7119" ht="12" customHeight="1" x14ac:dyDescent="0.25"/>
    <row r="7120" ht="12" customHeight="1" x14ac:dyDescent="0.25"/>
    <row r="7121" ht="12" customHeight="1" x14ac:dyDescent="0.25"/>
    <row r="7122" ht="12" customHeight="1" x14ac:dyDescent="0.25"/>
    <row r="7123" ht="12" customHeight="1" x14ac:dyDescent="0.25"/>
    <row r="7124" ht="12" customHeight="1" x14ac:dyDescent="0.25"/>
    <row r="7125" ht="12" customHeight="1" x14ac:dyDescent="0.25"/>
    <row r="7126" ht="12" customHeight="1" x14ac:dyDescent="0.25"/>
    <row r="7127" ht="12" customHeight="1" x14ac:dyDescent="0.25"/>
    <row r="7128" ht="12" customHeight="1" x14ac:dyDescent="0.25"/>
    <row r="7129" ht="12" customHeight="1" x14ac:dyDescent="0.25"/>
    <row r="7130" ht="12" customHeight="1" x14ac:dyDescent="0.25"/>
    <row r="7131" ht="12" customHeight="1" x14ac:dyDescent="0.25"/>
    <row r="7132" ht="12" customHeight="1" x14ac:dyDescent="0.25"/>
    <row r="7133" ht="12" customHeight="1" x14ac:dyDescent="0.25"/>
    <row r="7134" ht="12" customHeight="1" x14ac:dyDescent="0.25"/>
    <row r="7135" ht="12" customHeight="1" x14ac:dyDescent="0.25"/>
    <row r="7136" ht="12" customHeight="1" x14ac:dyDescent="0.25"/>
    <row r="7137" ht="12" customHeight="1" x14ac:dyDescent="0.25"/>
    <row r="7138" ht="12" customHeight="1" x14ac:dyDescent="0.25"/>
    <row r="7139" ht="12" customHeight="1" x14ac:dyDescent="0.25"/>
    <row r="7140" ht="12" customHeight="1" x14ac:dyDescent="0.25"/>
    <row r="7141" ht="12" customHeight="1" x14ac:dyDescent="0.25"/>
    <row r="7142" ht="12" customHeight="1" x14ac:dyDescent="0.25"/>
    <row r="7143" ht="12" customHeight="1" x14ac:dyDescent="0.25"/>
    <row r="7144" ht="12" customHeight="1" x14ac:dyDescent="0.25"/>
    <row r="7145" ht="12" customHeight="1" x14ac:dyDescent="0.25"/>
    <row r="7146" ht="12" customHeight="1" x14ac:dyDescent="0.25"/>
    <row r="7147" ht="12" customHeight="1" x14ac:dyDescent="0.25"/>
    <row r="7148" ht="12" customHeight="1" x14ac:dyDescent="0.25"/>
    <row r="7149" ht="12" customHeight="1" x14ac:dyDescent="0.25"/>
    <row r="7150" ht="12" customHeight="1" x14ac:dyDescent="0.25"/>
    <row r="7151" ht="12" customHeight="1" x14ac:dyDescent="0.25"/>
    <row r="7152" ht="12" customHeight="1" x14ac:dyDescent="0.25"/>
    <row r="7153" ht="12" customHeight="1" x14ac:dyDescent="0.25"/>
    <row r="7154" ht="12" customHeight="1" x14ac:dyDescent="0.25"/>
    <row r="7155" ht="12" customHeight="1" x14ac:dyDescent="0.25"/>
    <row r="7156" ht="12" customHeight="1" x14ac:dyDescent="0.25"/>
    <row r="7157" ht="12" customHeight="1" x14ac:dyDescent="0.25"/>
    <row r="7158" ht="12" customHeight="1" x14ac:dyDescent="0.25"/>
    <row r="7159" ht="12" customHeight="1" x14ac:dyDescent="0.25"/>
    <row r="7160" ht="12" customHeight="1" x14ac:dyDescent="0.25"/>
    <row r="7161" ht="12" customHeight="1" x14ac:dyDescent="0.25"/>
    <row r="7162" ht="12" customHeight="1" x14ac:dyDescent="0.25"/>
    <row r="7163" ht="12" customHeight="1" x14ac:dyDescent="0.25"/>
    <row r="7164" ht="12" customHeight="1" x14ac:dyDescent="0.25"/>
    <row r="7165" ht="12" customHeight="1" x14ac:dyDescent="0.25"/>
    <row r="7166" ht="12" customHeight="1" x14ac:dyDescent="0.25"/>
    <row r="7167" ht="12" customHeight="1" x14ac:dyDescent="0.25"/>
    <row r="7168" ht="12" customHeight="1" x14ac:dyDescent="0.25"/>
    <row r="7169" ht="12" customHeight="1" x14ac:dyDescent="0.25"/>
    <row r="7170" ht="12" customHeight="1" x14ac:dyDescent="0.25"/>
    <row r="7171" ht="12" customHeight="1" x14ac:dyDescent="0.25"/>
    <row r="7172" ht="12" customHeight="1" x14ac:dyDescent="0.25"/>
    <row r="7173" ht="12" customHeight="1" x14ac:dyDescent="0.25"/>
    <row r="7174" ht="12" customHeight="1" x14ac:dyDescent="0.25"/>
    <row r="7175" ht="12" customHeight="1" x14ac:dyDescent="0.25"/>
    <row r="7176" ht="12" customHeight="1" x14ac:dyDescent="0.25"/>
    <row r="7177" ht="12" customHeight="1" x14ac:dyDescent="0.25"/>
    <row r="7178" ht="12" customHeight="1" x14ac:dyDescent="0.25"/>
    <row r="7179" ht="12" customHeight="1" x14ac:dyDescent="0.25"/>
    <row r="7180" ht="12" customHeight="1" x14ac:dyDescent="0.25"/>
    <row r="7181" ht="12" customHeight="1" x14ac:dyDescent="0.25"/>
    <row r="7182" ht="12" customHeight="1" x14ac:dyDescent="0.25"/>
    <row r="7183" ht="12" customHeight="1" x14ac:dyDescent="0.25"/>
    <row r="7184" ht="12" customHeight="1" x14ac:dyDescent="0.25"/>
    <row r="7185" ht="12" customHeight="1" x14ac:dyDescent="0.25"/>
    <row r="7186" ht="12" customHeight="1" x14ac:dyDescent="0.25"/>
    <row r="7187" ht="12" customHeight="1" x14ac:dyDescent="0.25"/>
    <row r="7188" ht="12" customHeight="1" x14ac:dyDescent="0.25"/>
    <row r="7189" ht="12" customHeight="1" x14ac:dyDescent="0.25"/>
    <row r="7190" ht="12" customHeight="1" x14ac:dyDescent="0.25"/>
    <row r="7191" ht="12" customHeight="1" x14ac:dyDescent="0.25"/>
    <row r="7192" ht="12" customHeight="1" x14ac:dyDescent="0.25"/>
    <row r="7193" ht="12" customHeight="1" x14ac:dyDescent="0.25"/>
    <row r="7194" ht="12" customHeight="1" x14ac:dyDescent="0.25"/>
    <row r="7195" ht="12" customHeight="1" x14ac:dyDescent="0.25"/>
    <row r="7196" ht="12" customHeight="1" x14ac:dyDescent="0.25"/>
    <row r="7197" ht="12" customHeight="1" x14ac:dyDescent="0.25"/>
    <row r="7198" ht="12" customHeight="1" x14ac:dyDescent="0.25"/>
    <row r="7199" ht="12" customHeight="1" x14ac:dyDescent="0.25"/>
    <row r="7200" ht="12" customHeight="1" x14ac:dyDescent="0.25"/>
    <row r="7201" ht="12" customHeight="1" x14ac:dyDescent="0.25"/>
    <row r="7202" ht="12" customHeight="1" x14ac:dyDescent="0.25"/>
    <row r="7203" ht="12" customHeight="1" x14ac:dyDescent="0.25"/>
    <row r="7204" ht="12" customHeight="1" x14ac:dyDescent="0.25"/>
    <row r="7205" ht="12" customHeight="1" x14ac:dyDescent="0.25"/>
    <row r="7206" ht="12" customHeight="1" x14ac:dyDescent="0.25"/>
    <row r="7207" ht="12" customHeight="1" x14ac:dyDescent="0.25"/>
    <row r="7208" ht="12" customHeight="1" x14ac:dyDescent="0.25"/>
    <row r="7209" ht="12" customHeight="1" x14ac:dyDescent="0.25"/>
    <row r="7210" ht="12" customHeight="1" x14ac:dyDescent="0.25"/>
    <row r="7211" ht="12" customHeight="1" x14ac:dyDescent="0.25"/>
    <row r="7212" ht="12" customHeight="1" x14ac:dyDescent="0.25"/>
    <row r="7213" ht="12" customHeight="1" x14ac:dyDescent="0.25"/>
    <row r="7214" ht="12" customHeight="1" x14ac:dyDescent="0.25"/>
    <row r="7215" ht="12" customHeight="1" x14ac:dyDescent="0.25"/>
    <row r="7216" ht="12" customHeight="1" x14ac:dyDescent="0.25"/>
    <row r="7217" ht="12" customHeight="1" x14ac:dyDescent="0.25"/>
    <row r="7218" ht="12" customHeight="1" x14ac:dyDescent="0.25"/>
    <row r="7219" ht="12" customHeight="1" x14ac:dyDescent="0.25"/>
    <row r="7220" ht="12" customHeight="1" x14ac:dyDescent="0.25"/>
    <row r="7221" ht="12" customHeight="1" x14ac:dyDescent="0.25"/>
    <row r="7222" ht="12" customHeight="1" x14ac:dyDescent="0.25"/>
    <row r="7223" ht="12" customHeight="1" x14ac:dyDescent="0.25"/>
    <row r="7224" ht="12" customHeight="1" x14ac:dyDescent="0.25"/>
    <row r="7225" ht="12" customHeight="1" x14ac:dyDescent="0.25"/>
    <row r="7226" ht="12" customHeight="1" x14ac:dyDescent="0.25"/>
    <row r="7227" ht="12" customHeight="1" x14ac:dyDescent="0.25"/>
    <row r="7228" ht="12" customHeight="1" x14ac:dyDescent="0.25"/>
    <row r="7229" ht="12" customHeight="1" x14ac:dyDescent="0.25"/>
    <row r="7230" ht="12" customHeight="1" x14ac:dyDescent="0.25"/>
    <row r="7231" ht="12" customHeight="1" x14ac:dyDescent="0.25"/>
    <row r="7232" ht="12" customHeight="1" x14ac:dyDescent="0.25"/>
    <row r="7233" ht="12" customHeight="1" x14ac:dyDescent="0.25"/>
    <row r="7234" ht="12" customHeight="1" x14ac:dyDescent="0.25"/>
    <row r="7235" ht="12" customHeight="1" x14ac:dyDescent="0.25"/>
    <row r="7236" ht="12" customHeight="1" x14ac:dyDescent="0.25"/>
    <row r="7237" ht="12" customHeight="1" x14ac:dyDescent="0.25"/>
    <row r="7238" ht="12" customHeight="1" x14ac:dyDescent="0.25"/>
    <row r="7239" ht="12" customHeight="1" x14ac:dyDescent="0.25"/>
    <row r="7240" ht="12" customHeight="1" x14ac:dyDescent="0.25"/>
    <row r="7241" ht="12" customHeight="1" x14ac:dyDescent="0.25"/>
    <row r="7242" ht="12" customHeight="1" x14ac:dyDescent="0.25"/>
    <row r="7243" ht="12" customHeight="1" x14ac:dyDescent="0.25"/>
    <row r="7244" ht="12" customHeight="1" x14ac:dyDescent="0.25"/>
    <row r="7245" ht="12" customHeight="1" x14ac:dyDescent="0.25"/>
    <row r="7246" ht="12" customHeight="1" x14ac:dyDescent="0.25"/>
    <row r="7247" ht="12" customHeight="1" x14ac:dyDescent="0.25"/>
    <row r="7248" ht="12" customHeight="1" x14ac:dyDescent="0.25"/>
    <row r="7249" ht="12" customHeight="1" x14ac:dyDescent="0.25"/>
    <row r="7250" ht="12" customHeight="1" x14ac:dyDescent="0.25"/>
    <row r="7251" ht="12" customHeight="1" x14ac:dyDescent="0.25"/>
    <row r="7252" ht="12" customHeight="1" x14ac:dyDescent="0.25"/>
    <row r="7253" ht="12" customHeight="1" x14ac:dyDescent="0.25"/>
    <row r="7254" ht="12" customHeight="1" x14ac:dyDescent="0.25"/>
    <row r="7255" ht="12" customHeight="1" x14ac:dyDescent="0.25"/>
    <row r="7256" ht="12" customHeight="1" x14ac:dyDescent="0.25"/>
    <row r="7257" ht="12" customHeight="1" x14ac:dyDescent="0.25"/>
    <row r="7258" ht="12" customHeight="1" x14ac:dyDescent="0.25"/>
    <row r="7259" ht="12" customHeight="1" x14ac:dyDescent="0.25"/>
    <row r="7260" ht="12" customHeight="1" x14ac:dyDescent="0.25"/>
    <row r="7261" ht="12" customHeight="1" x14ac:dyDescent="0.25"/>
    <row r="7262" ht="12" customHeight="1" x14ac:dyDescent="0.25"/>
    <row r="7263" ht="12" customHeight="1" x14ac:dyDescent="0.25"/>
    <row r="7264" ht="12" customHeight="1" x14ac:dyDescent="0.25"/>
    <row r="7265" ht="12" customHeight="1" x14ac:dyDescent="0.25"/>
    <row r="7266" ht="12" customHeight="1" x14ac:dyDescent="0.25"/>
    <row r="7267" ht="12" customHeight="1" x14ac:dyDescent="0.25"/>
    <row r="7268" ht="12" customHeight="1" x14ac:dyDescent="0.25"/>
    <row r="7269" ht="12" customHeight="1" x14ac:dyDescent="0.25"/>
    <row r="7270" ht="12" customHeight="1" x14ac:dyDescent="0.25"/>
    <row r="7271" ht="12" customHeight="1" x14ac:dyDescent="0.25"/>
    <row r="7272" ht="12" customHeight="1" x14ac:dyDescent="0.25"/>
    <row r="7273" ht="12" customHeight="1" x14ac:dyDescent="0.25"/>
    <row r="7274" ht="12" customHeight="1" x14ac:dyDescent="0.25"/>
    <row r="7275" ht="12" customHeight="1" x14ac:dyDescent="0.25"/>
    <row r="7276" ht="12" customHeight="1" x14ac:dyDescent="0.25"/>
    <row r="7277" ht="12" customHeight="1" x14ac:dyDescent="0.25"/>
    <row r="7278" ht="12" customHeight="1" x14ac:dyDescent="0.25"/>
    <row r="7279" ht="12" customHeight="1" x14ac:dyDescent="0.25"/>
    <row r="7280" ht="12" customHeight="1" x14ac:dyDescent="0.25"/>
    <row r="7281" ht="12" customHeight="1" x14ac:dyDescent="0.25"/>
    <row r="7282" ht="12" customHeight="1" x14ac:dyDescent="0.25"/>
    <row r="7283" ht="12" customHeight="1" x14ac:dyDescent="0.25"/>
    <row r="7284" ht="12" customHeight="1" x14ac:dyDescent="0.25"/>
    <row r="7285" ht="12" customHeight="1" x14ac:dyDescent="0.25"/>
    <row r="7286" ht="12" customHeight="1" x14ac:dyDescent="0.25"/>
    <row r="7287" ht="12" customHeight="1" x14ac:dyDescent="0.25"/>
    <row r="7288" ht="12" customHeight="1" x14ac:dyDescent="0.25"/>
    <row r="7289" ht="12" customHeight="1" x14ac:dyDescent="0.25"/>
    <row r="7290" ht="12" customHeight="1" x14ac:dyDescent="0.25"/>
    <row r="7291" ht="12" customHeight="1" x14ac:dyDescent="0.25"/>
    <row r="7292" ht="12" customHeight="1" x14ac:dyDescent="0.25"/>
    <row r="7293" ht="12" customHeight="1" x14ac:dyDescent="0.25"/>
    <row r="7294" ht="12" customHeight="1" x14ac:dyDescent="0.25"/>
    <row r="7295" ht="12" customHeight="1" x14ac:dyDescent="0.25"/>
    <row r="7296" ht="12" customHeight="1" x14ac:dyDescent="0.25"/>
    <row r="7297" ht="12" customHeight="1" x14ac:dyDescent="0.25"/>
    <row r="7298" ht="12" customHeight="1" x14ac:dyDescent="0.25"/>
    <row r="7299" ht="12" customHeight="1" x14ac:dyDescent="0.25"/>
    <row r="7300" ht="12" customHeight="1" x14ac:dyDescent="0.25"/>
    <row r="7301" ht="12" customHeight="1" x14ac:dyDescent="0.25"/>
    <row r="7302" ht="12" customHeight="1" x14ac:dyDescent="0.25"/>
    <row r="7303" ht="12" customHeight="1" x14ac:dyDescent="0.25"/>
    <row r="7304" ht="12" customHeight="1" x14ac:dyDescent="0.25"/>
    <row r="7305" ht="12" customHeight="1" x14ac:dyDescent="0.25"/>
    <row r="7306" ht="12" customHeight="1" x14ac:dyDescent="0.25"/>
    <row r="7307" ht="12" customHeight="1" x14ac:dyDescent="0.25"/>
    <row r="7308" ht="12" customHeight="1" x14ac:dyDescent="0.25"/>
    <row r="7309" ht="12" customHeight="1" x14ac:dyDescent="0.25"/>
    <row r="7310" ht="12" customHeight="1" x14ac:dyDescent="0.25"/>
    <row r="7311" ht="12" customHeight="1" x14ac:dyDescent="0.25"/>
    <row r="7312" ht="12" customHeight="1" x14ac:dyDescent="0.25"/>
    <row r="7313" ht="12" customHeight="1" x14ac:dyDescent="0.25"/>
    <row r="7314" ht="12" customHeight="1" x14ac:dyDescent="0.25"/>
    <row r="7315" ht="12" customHeight="1" x14ac:dyDescent="0.25"/>
    <row r="7316" ht="12" customHeight="1" x14ac:dyDescent="0.25"/>
    <row r="7317" ht="12" customHeight="1" x14ac:dyDescent="0.25"/>
    <row r="7318" ht="12" customHeight="1" x14ac:dyDescent="0.25"/>
    <row r="7319" ht="12" customHeight="1" x14ac:dyDescent="0.25"/>
    <row r="7320" ht="12" customHeight="1" x14ac:dyDescent="0.25"/>
    <row r="7321" ht="12" customHeight="1" x14ac:dyDescent="0.25"/>
    <row r="7322" ht="12" customHeight="1" x14ac:dyDescent="0.25"/>
    <row r="7323" ht="12" customHeight="1" x14ac:dyDescent="0.25"/>
    <row r="7324" ht="12" customHeight="1" x14ac:dyDescent="0.25"/>
    <row r="7325" ht="12" customHeight="1" x14ac:dyDescent="0.25"/>
    <row r="7326" ht="12" customHeight="1" x14ac:dyDescent="0.25"/>
    <row r="7327" ht="12" customHeight="1" x14ac:dyDescent="0.25"/>
    <row r="7328" ht="12" customHeight="1" x14ac:dyDescent="0.25"/>
    <row r="7329" ht="12" customHeight="1" x14ac:dyDescent="0.25"/>
    <row r="7330" ht="12" customHeight="1" x14ac:dyDescent="0.25"/>
    <row r="7331" ht="12" customHeight="1" x14ac:dyDescent="0.25"/>
    <row r="7332" ht="12" customHeight="1" x14ac:dyDescent="0.25"/>
    <row r="7333" ht="12" customHeight="1" x14ac:dyDescent="0.25"/>
    <row r="7334" ht="12" customHeight="1" x14ac:dyDescent="0.25"/>
    <row r="7335" ht="12" customHeight="1" x14ac:dyDescent="0.25"/>
    <row r="7336" ht="12" customHeight="1" x14ac:dyDescent="0.25"/>
    <row r="7337" ht="12" customHeight="1" x14ac:dyDescent="0.25"/>
    <row r="7338" ht="12" customHeight="1" x14ac:dyDescent="0.25"/>
    <row r="7339" ht="12" customHeight="1" x14ac:dyDescent="0.25"/>
    <row r="7340" ht="12" customHeight="1" x14ac:dyDescent="0.25"/>
    <row r="7341" ht="12" customHeight="1" x14ac:dyDescent="0.25"/>
    <row r="7342" ht="12" customHeight="1" x14ac:dyDescent="0.25"/>
    <row r="7343" ht="12" customHeight="1" x14ac:dyDescent="0.25"/>
    <row r="7344" ht="12" customHeight="1" x14ac:dyDescent="0.25"/>
    <row r="7345" ht="12" customHeight="1" x14ac:dyDescent="0.25"/>
    <row r="7346" ht="12" customHeight="1" x14ac:dyDescent="0.25"/>
    <row r="7347" ht="12" customHeight="1" x14ac:dyDescent="0.25"/>
    <row r="7348" ht="12" customHeight="1" x14ac:dyDescent="0.25"/>
    <row r="7349" ht="12" customHeight="1" x14ac:dyDescent="0.25"/>
    <row r="7350" ht="12" customHeight="1" x14ac:dyDescent="0.25"/>
    <row r="7351" ht="12" customHeight="1" x14ac:dyDescent="0.25"/>
    <row r="7352" ht="12" customHeight="1" x14ac:dyDescent="0.25"/>
    <row r="7353" ht="12" customHeight="1" x14ac:dyDescent="0.25"/>
    <row r="7354" ht="12" customHeight="1" x14ac:dyDescent="0.25"/>
    <row r="7355" ht="12" customHeight="1" x14ac:dyDescent="0.25"/>
    <row r="7356" ht="12" customHeight="1" x14ac:dyDescent="0.25"/>
    <row r="7357" ht="12" customHeight="1" x14ac:dyDescent="0.25"/>
    <row r="7358" ht="12" customHeight="1" x14ac:dyDescent="0.25"/>
    <row r="7359" ht="12" customHeight="1" x14ac:dyDescent="0.25"/>
    <row r="7360" ht="12" customHeight="1" x14ac:dyDescent="0.25"/>
    <row r="7361" ht="12" customHeight="1" x14ac:dyDescent="0.25"/>
    <row r="7362" ht="12" customHeight="1" x14ac:dyDescent="0.25"/>
    <row r="7363" ht="12" customHeight="1" x14ac:dyDescent="0.25"/>
    <row r="7364" ht="12" customHeight="1" x14ac:dyDescent="0.25"/>
    <row r="7365" ht="12" customHeight="1" x14ac:dyDescent="0.25"/>
    <row r="7366" ht="12" customHeight="1" x14ac:dyDescent="0.25"/>
    <row r="7367" ht="12" customHeight="1" x14ac:dyDescent="0.25"/>
    <row r="7368" ht="12" customHeight="1" x14ac:dyDescent="0.25"/>
    <row r="7369" ht="12" customHeight="1" x14ac:dyDescent="0.25"/>
    <row r="7370" ht="12" customHeight="1" x14ac:dyDescent="0.25"/>
    <row r="7371" ht="12" customHeight="1" x14ac:dyDescent="0.25"/>
    <row r="7372" ht="12" customHeight="1" x14ac:dyDescent="0.25"/>
    <row r="7373" ht="12" customHeight="1" x14ac:dyDescent="0.25"/>
    <row r="7374" ht="12" customHeight="1" x14ac:dyDescent="0.25"/>
    <row r="7375" ht="12" customHeight="1" x14ac:dyDescent="0.25"/>
    <row r="7376" ht="12" customHeight="1" x14ac:dyDescent="0.25"/>
    <row r="7377" ht="12" customHeight="1" x14ac:dyDescent="0.25"/>
    <row r="7378" ht="12" customHeight="1" x14ac:dyDescent="0.25"/>
    <row r="7379" ht="12" customHeight="1" x14ac:dyDescent="0.25"/>
    <row r="7380" ht="12" customHeight="1" x14ac:dyDescent="0.25"/>
    <row r="7381" ht="12" customHeight="1" x14ac:dyDescent="0.25"/>
    <row r="7382" ht="12" customHeight="1" x14ac:dyDescent="0.25"/>
    <row r="7383" ht="12" customHeight="1" x14ac:dyDescent="0.25"/>
    <row r="7384" ht="12" customHeight="1" x14ac:dyDescent="0.25"/>
    <row r="7385" ht="12" customHeight="1" x14ac:dyDescent="0.25"/>
    <row r="7386" ht="12" customHeight="1" x14ac:dyDescent="0.25"/>
    <row r="7387" ht="12" customHeight="1" x14ac:dyDescent="0.25"/>
    <row r="7388" ht="12" customHeight="1" x14ac:dyDescent="0.25"/>
    <row r="7389" ht="12" customHeight="1" x14ac:dyDescent="0.25"/>
    <row r="7390" ht="12" customHeight="1" x14ac:dyDescent="0.25"/>
    <row r="7391" ht="12" customHeight="1" x14ac:dyDescent="0.25"/>
    <row r="7392" ht="12" customHeight="1" x14ac:dyDescent="0.25"/>
    <row r="7393" ht="12" customHeight="1" x14ac:dyDescent="0.25"/>
    <row r="7394" ht="12" customHeight="1" x14ac:dyDescent="0.25"/>
    <row r="7395" ht="12" customHeight="1" x14ac:dyDescent="0.25"/>
    <row r="7396" ht="12" customHeight="1" x14ac:dyDescent="0.25"/>
    <row r="7397" ht="12" customHeight="1" x14ac:dyDescent="0.25"/>
    <row r="7398" ht="12" customHeight="1" x14ac:dyDescent="0.25"/>
    <row r="7399" ht="12" customHeight="1" x14ac:dyDescent="0.25"/>
    <row r="7400" ht="12" customHeight="1" x14ac:dyDescent="0.25"/>
    <row r="7401" ht="12" customHeight="1" x14ac:dyDescent="0.25"/>
    <row r="7402" ht="12" customHeight="1" x14ac:dyDescent="0.25"/>
    <row r="7403" ht="12" customHeight="1" x14ac:dyDescent="0.25"/>
    <row r="7404" ht="12" customHeight="1" x14ac:dyDescent="0.25"/>
    <row r="7405" ht="12" customHeight="1" x14ac:dyDescent="0.25"/>
    <row r="7406" ht="12" customHeight="1" x14ac:dyDescent="0.25"/>
    <row r="7407" ht="12" customHeight="1" x14ac:dyDescent="0.25"/>
    <row r="7408" ht="12" customHeight="1" x14ac:dyDescent="0.25"/>
    <row r="7409" ht="12" customHeight="1" x14ac:dyDescent="0.25"/>
    <row r="7410" ht="12" customHeight="1" x14ac:dyDescent="0.25"/>
    <row r="7411" ht="12" customHeight="1" x14ac:dyDescent="0.25"/>
    <row r="7412" ht="12" customHeight="1" x14ac:dyDescent="0.25"/>
    <row r="7413" ht="12" customHeight="1" x14ac:dyDescent="0.25"/>
    <row r="7414" ht="12" customHeight="1" x14ac:dyDescent="0.25"/>
    <row r="7415" ht="12" customHeight="1" x14ac:dyDescent="0.25"/>
    <row r="7416" ht="12" customHeight="1" x14ac:dyDescent="0.25"/>
    <row r="7417" ht="12" customHeight="1" x14ac:dyDescent="0.25"/>
    <row r="7418" ht="12" customHeight="1" x14ac:dyDescent="0.25"/>
    <row r="7419" ht="12" customHeight="1" x14ac:dyDescent="0.25"/>
    <row r="7420" ht="12" customHeight="1" x14ac:dyDescent="0.25"/>
    <row r="7421" ht="12" customHeight="1" x14ac:dyDescent="0.25"/>
    <row r="7422" ht="12" customHeight="1" x14ac:dyDescent="0.25"/>
    <row r="7423" ht="12" customHeight="1" x14ac:dyDescent="0.25"/>
    <row r="7424" ht="12" customHeight="1" x14ac:dyDescent="0.25"/>
    <row r="7425" ht="12" customHeight="1" x14ac:dyDescent="0.25"/>
    <row r="7426" ht="12" customHeight="1" x14ac:dyDescent="0.25"/>
    <row r="7427" ht="12" customHeight="1" x14ac:dyDescent="0.25"/>
    <row r="7428" ht="12" customHeight="1" x14ac:dyDescent="0.25"/>
    <row r="7429" ht="12" customHeight="1" x14ac:dyDescent="0.25"/>
    <row r="7430" ht="12" customHeight="1" x14ac:dyDescent="0.25"/>
    <row r="7431" ht="12" customHeight="1" x14ac:dyDescent="0.25"/>
    <row r="7432" ht="12" customHeight="1" x14ac:dyDescent="0.25"/>
    <row r="7433" ht="12" customHeight="1" x14ac:dyDescent="0.25"/>
    <row r="7434" ht="12" customHeight="1" x14ac:dyDescent="0.25"/>
    <row r="7435" ht="12" customHeight="1" x14ac:dyDescent="0.25"/>
    <row r="7436" ht="12" customHeight="1" x14ac:dyDescent="0.25"/>
    <row r="7437" ht="12" customHeight="1" x14ac:dyDescent="0.25"/>
    <row r="7438" ht="12" customHeight="1" x14ac:dyDescent="0.25"/>
    <row r="7439" ht="12" customHeight="1" x14ac:dyDescent="0.25"/>
    <row r="7440" ht="12" customHeight="1" x14ac:dyDescent="0.25"/>
    <row r="7441" ht="12" customHeight="1" x14ac:dyDescent="0.25"/>
    <row r="7442" ht="12" customHeight="1" x14ac:dyDescent="0.25"/>
    <row r="7443" ht="12" customHeight="1" x14ac:dyDescent="0.25"/>
    <row r="7444" ht="12" customHeight="1" x14ac:dyDescent="0.25"/>
    <row r="7445" ht="12" customHeight="1" x14ac:dyDescent="0.25"/>
    <row r="7446" ht="12" customHeight="1" x14ac:dyDescent="0.25"/>
    <row r="7447" ht="12" customHeight="1" x14ac:dyDescent="0.25"/>
    <row r="7448" ht="12" customHeight="1" x14ac:dyDescent="0.25"/>
    <row r="7449" ht="12" customHeight="1" x14ac:dyDescent="0.25"/>
    <row r="7450" ht="12" customHeight="1" x14ac:dyDescent="0.25"/>
    <row r="7451" ht="12" customHeight="1" x14ac:dyDescent="0.25"/>
    <row r="7452" ht="12" customHeight="1" x14ac:dyDescent="0.25"/>
    <row r="7453" ht="12" customHeight="1" x14ac:dyDescent="0.25"/>
    <row r="7454" ht="12" customHeight="1" x14ac:dyDescent="0.25"/>
    <row r="7455" ht="12" customHeight="1" x14ac:dyDescent="0.25"/>
    <row r="7456" ht="12" customHeight="1" x14ac:dyDescent="0.25"/>
    <row r="7457" ht="12" customHeight="1" x14ac:dyDescent="0.25"/>
    <row r="7458" ht="12" customHeight="1" x14ac:dyDescent="0.25"/>
    <row r="7459" ht="12" customHeight="1" x14ac:dyDescent="0.25"/>
    <row r="7460" ht="12" customHeight="1" x14ac:dyDescent="0.25"/>
    <row r="7461" ht="12" customHeight="1" x14ac:dyDescent="0.25"/>
    <row r="7462" ht="12" customHeight="1" x14ac:dyDescent="0.25"/>
    <row r="7463" ht="12" customHeight="1" x14ac:dyDescent="0.25"/>
    <row r="7464" ht="12" customHeight="1" x14ac:dyDescent="0.25"/>
    <row r="7465" ht="12" customHeight="1" x14ac:dyDescent="0.25"/>
    <row r="7466" ht="12" customHeight="1" x14ac:dyDescent="0.25"/>
    <row r="7467" ht="12" customHeight="1" x14ac:dyDescent="0.25"/>
    <row r="7468" ht="12" customHeight="1" x14ac:dyDescent="0.25"/>
    <row r="7469" ht="12" customHeight="1" x14ac:dyDescent="0.25"/>
    <row r="7470" ht="12" customHeight="1" x14ac:dyDescent="0.25"/>
    <row r="7471" ht="12" customHeight="1" x14ac:dyDescent="0.25"/>
    <row r="7472" ht="12" customHeight="1" x14ac:dyDescent="0.25"/>
    <row r="7473" ht="12" customHeight="1" x14ac:dyDescent="0.25"/>
    <row r="7474" ht="12" customHeight="1" x14ac:dyDescent="0.25"/>
    <row r="7475" ht="12" customHeight="1" x14ac:dyDescent="0.25"/>
    <row r="7476" ht="12" customHeight="1" x14ac:dyDescent="0.25"/>
    <row r="7477" ht="12" customHeight="1" x14ac:dyDescent="0.25"/>
    <row r="7478" ht="12" customHeight="1" x14ac:dyDescent="0.25"/>
    <row r="7479" ht="12" customHeight="1" x14ac:dyDescent="0.25"/>
    <row r="7480" ht="12" customHeight="1" x14ac:dyDescent="0.25"/>
    <row r="7481" ht="12" customHeight="1" x14ac:dyDescent="0.25"/>
    <row r="7482" ht="12" customHeight="1" x14ac:dyDescent="0.25"/>
    <row r="7483" ht="12" customHeight="1" x14ac:dyDescent="0.25"/>
    <row r="7484" ht="12" customHeight="1" x14ac:dyDescent="0.25"/>
    <row r="7485" ht="12" customHeight="1" x14ac:dyDescent="0.25"/>
    <row r="7486" ht="12" customHeight="1" x14ac:dyDescent="0.25"/>
    <row r="7487" ht="12" customHeight="1" x14ac:dyDescent="0.25"/>
    <row r="7488" ht="12" customHeight="1" x14ac:dyDescent="0.25"/>
    <row r="7489" ht="12" customHeight="1" x14ac:dyDescent="0.25"/>
    <row r="7490" ht="12" customHeight="1" x14ac:dyDescent="0.25"/>
    <row r="7491" ht="12" customHeight="1" x14ac:dyDescent="0.25"/>
    <row r="7492" ht="12" customHeight="1" x14ac:dyDescent="0.25"/>
    <row r="7493" ht="12" customHeight="1" x14ac:dyDescent="0.25"/>
    <row r="7494" ht="12" customHeight="1" x14ac:dyDescent="0.25"/>
    <row r="7495" ht="12" customHeight="1" x14ac:dyDescent="0.25"/>
    <row r="7496" ht="12" customHeight="1" x14ac:dyDescent="0.25"/>
    <row r="7497" ht="12" customHeight="1" x14ac:dyDescent="0.25"/>
    <row r="7498" ht="12" customHeight="1" x14ac:dyDescent="0.25"/>
    <row r="7499" ht="12" customHeight="1" x14ac:dyDescent="0.25"/>
    <row r="7500" ht="12" customHeight="1" x14ac:dyDescent="0.25"/>
    <row r="7501" ht="12" customHeight="1" x14ac:dyDescent="0.25"/>
    <row r="7502" ht="12" customHeight="1" x14ac:dyDescent="0.25"/>
    <row r="7503" ht="12" customHeight="1" x14ac:dyDescent="0.25"/>
    <row r="7504" ht="12" customHeight="1" x14ac:dyDescent="0.25"/>
    <row r="7505" ht="12" customHeight="1" x14ac:dyDescent="0.25"/>
    <row r="7506" ht="12" customHeight="1" x14ac:dyDescent="0.25"/>
    <row r="7507" ht="12" customHeight="1" x14ac:dyDescent="0.25"/>
    <row r="7508" ht="12" customHeight="1" x14ac:dyDescent="0.25"/>
    <row r="7509" ht="12" customHeight="1" x14ac:dyDescent="0.25"/>
    <row r="7510" ht="12" customHeight="1" x14ac:dyDescent="0.25"/>
    <row r="7511" ht="12" customHeight="1" x14ac:dyDescent="0.25"/>
    <row r="7512" ht="12" customHeight="1" x14ac:dyDescent="0.25"/>
    <row r="7513" ht="12" customHeight="1" x14ac:dyDescent="0.25"/>
    <row r="7514" ht="12" customHeight="1" x14ac:dyDescent="0.25"/>
    <row r="7515" ht="12" customHeight="1" x14ac:dyDescent="0.25"/>
    <row r="7516" ht="12" customHeight="1" x14ac:dyDescent="0.25"/>
    <row r="7517" ht="12" customHeight="1" x14ac:dyDescent="0.25"/>
    <row r="7518" ht="12" customHeight="1" x14ac:dyDescent="0.25"/>
    <row r="7519" ht="12" customHeight="1" x14ac:dyDescent="0.25"/>
    <row r="7520" ht="12" customHeight="1" x14ac:dyDescent="0.25"/>
    <row r="7521" ht="12" customHeight="1" x14ac:dyDescent="0.25"/>
    <row r="7522" ht="12" customHeight="1" x14ac:dyDescent="0.25"/>
    <row r="7523" ht="12" customHeight="1" x14ac:dyDescent="0.25"/>
    <row r="7524" ht="12" customHeight="1" x14ac:dyDescent="0.25"/>
    <row r="7525" ht="12" customHeight="1" x14ac:dyDescent="0.25"/>
    <row r="7526" ht="12" customHeight="1" x14ac:dyDescent="0.25"/>
    <row r="7527" ht="12" customHeight="1" x14ac:dyDescent="0.25"/>
    <row r="7528" ht="12" customHeight="1" x14ac:dyDescent="0.25"/>
    <row r="7529" ht="12" customHeight="1" x14ac:dyDescent="0.25"/>
    <row r="7530" ht="12" customHeight="1" x14ac:dyDescent="0.25"/>
    <row r="7531" ht="12" customHeight="1" x14ac:dyDescent="0.25"/>
    <row r="7532" ht="12" customHeight="1" x14ac:dyDescent="0.25"/>
    <row r="7533" ht="12" customHeight="1" x14ac:dyDescent="0.25"/>
    <row r="7534" ht="12" customHeight="1" x14ac:dyDescent="0.25"/>
    <row r="7535" ht="12" customHeight="1" x14ac:dyDescent="0.25"/>
    <row r="7536" ht="12" customHeight="1" x14ac:dyDescent="0.25"/>
    <row r="7537" ht="12" customHeight="1" x14ac:dyDescent="0.25"/>
    <row r="7538" ht="12" customHeight="1" x14ac:dyDescent="0.25"/>
    <row r="7539" ht="12" customHeight="1" x14ac:dyDescent="0.25"/>
    <row r="7540" ht="12" customHeight="1" x14ac:dyDescent="0.25"/>
    <row r="7541" ht="12" customHeight="1" x14ac:dyDescent="0.25"/>
    <row r="7542" ht="12" customHeight="1" x14ac:dyDescent="0.25"/>
    <row r="7543" ht="12" customHeight="1" x14ac:dyDescent="0.25"/>
    <row r="7544" ht="12" customHeight="1" x14ac:dyDescent="0.25"/>
    <row r="7545" ht="12" customHeight="1" x14ac:dyDescent="0.25"/>
    <row r="7546" ht="12" customHeight="1" x14ac:dyDescent="0.25"/>
    <row r="7547" ht="12" customHeight="1" x14ac:dyDescent="0.25"/>
    <row r="7548" ht="12" customHeight="1" x14ac:dyDescent="0.25"/>
    <row r="7549" ht="12" customHeight="1" x14ac:dyDescent="0.25"/>
    <row r="7550" ht="12" customHeight="1" x14ac:dyDescent="0.25"/>
    <row r="7551" ht="12" customHeight="1" x14ac:dyDescent="0.25"/>
    <row r="7552" ht="12" customHeight="1" x14ac:dyDescent="0.25"/>
    <row r="7553" ht="12" customHeight="1" x14ac:dyDescent="0.25"/>
    <row r="7554" ht="12" customHeight="1" x14ac:dyDescent="0.25"/>
    <row r="7555" ht="12" customHeight="1" x14ac:dyDescent="0.25"/>
    <row r="7556" ht="12" customHeight="1" x14ac:dyDescent="0.25"/>
    <row r="7557" ht="12" customHeight="1" x14ac:dyDescent="0.25"/>
    <row r="7558" ht="12" customHeight="1" x14ac:dyDescent="0.25"/>
    <row r="7559" ht="12" customHeight="1" x14ac:dyDescent="0.25"/>
    <row r="7560" ht="12" customHeight="1" x14ac:dyDescent="0.25"/>
    <row r="7561" ht="12" customHeight="1" x14ac:dyDescent="0.25"/>
    <row r="7562" ht="12" customHeight="1" x14ac:dyDescent="0.25"/>
    <row r="7563" ht="12" customHeight="1" x14ac:dyDescent="0.25"/>
    <row r="7564" ht="12" customHeight="1" x14ac:dyDescent="0.25"/>
    <row r="7565" ht="12" customHeight="1" x14ac:dyDescent="0.25"/>
    <row r="7566" ht="12" customHeight="1" x14ac:dyDescent="0.25"/>
    <row r="7567" ht="12" customHeight="1" x14ac:dyDescent="0.25"/>
    <row r="7568" ht="12" customHeight="1" x14ac:dyDescent="0.25"/>
    <row r="7569" ht="12" customHeight="1" x14ac:dyDescent="0.25"/>
    <row r="7570" ht="12" customHeight="1" x14ac:dyDescent="0.25"/>
    <row r="7571" ht="12" customHeight="1" x14ac:dyDescent="0.25"/>
    <row r="7572" ht="12" customHeight="1" x14ac:dyDescent="0.25"/>
    <row r="7573" ht="12" customHeight="1" x14ac:dyDescent="0.25"/>
    <row r="7574" ht="12" customHeight="1" x14ac:dyDescent="0.25"/>
    <row r="7575" ht="12" customHeight="1" x14ac:dyDescent="0.25"/>
    <row r="7576" ht="12" customHeight="1" x14ac:dyDescent="0.25"/>
    <row r="7577" ht="12" customHeight="1" x14ac:dyDescent="0.25"/>
    <row r="7578" ht="12" customHeight="1" x14ac:dyDescent="0.25"/>
    <row r="7579" ht="12" customHeight="1" x14ac:dyDescent="0.25"/>
    <row r="7580" ht="12" customHeight="1" x14ac:dyDescent="0.25"/>
    <row r="7581" ht="12" customHeight="1" x14ac:dyDescent="0.25"/>
    <row r="7582" ht="12" customHeight="1" x14ac:dyDescent="0.25"/>
    <row r="7583" ht="12" customHeight="1" x14ac:dyDescent="0.25"/>
    <row r="7584" ht="12" customHeight="1" x14ac:dyDescent="0.25"/>
    <row r="7585" ht="12" customHeight="1" x14ac:dyDescent="0.25"/>
    <row r="7586" ht="12" customHeight="1" x14ac:dyDescent="0.25"/>
    <row r="7587" ht="12" customHeight="1" x14ac:dyDescent="0.25"/>
    <row r="7588" ht="12" customHeight="1" x14ac:dyDescent="0.25"/>
    <row r="7589" ht="12" customHeight="1" x14ac:dyDescent="0.25"/>
    <row r="7590" ht="12" customHeight="1" x14ac:dyDescent="0.25"/>
    <row r="7591" ht="12" customHeight="1" x14ac:dyDescent="0.25"/>
    <row r="7592" ht="12" customHeight="1" x14ac:dyDescent="0.25"/>
    <row r="7593" ht="12" customHeight="1" x14ac:dyDescent="0.25"/>
    <row r="7594" ht="12" customHeight="1" x14ac:dyDescent="0.25"/>
    <row r="7595" ht="12" customHeight="1" x14ac:dyDescent="0.25"/>
    <row r="7596" ht="12" customHeight="1" x14ac:dyDescent="0.25"/>
    <row r="7597" ht="12" customHeight="1" x14ac:dyDescent="0.25"/>
    <row r="7598" ht="12" customHeight="1" x14ac:dyDescent="0.25"/>
    <row r="7599" ht="12" customHeight="1" x14ac:dyDescent="0.25"/>
    <row r="7600" ht="12" customHeight="1" x14ac:dyDescent="0.25"/>
    <row r="7601" ht="12" customHeight="1" x14ac:dyDescent="0.25"/>
    <row r="7602" ht="12" customHeight="1" x14ac:dyDescent="0.25"/>
    <row r="7603" ht="12" customHeight="1" x14ac:dyDescent="0.25"/>
    <row r="7604" ht="12" customHeight="1" x14ac:dyDescent="0.25"/>
    <row r="7605" ht="12" customHeight="1" x14ac:dyDescent="0.25"/>
    <row r="7606" ht="12" customHeight="1" x14ac:dyDescent="0.25"/>
    <row r="7607" ht="12" customHeight="1" x14ac:dyDescent="0.25"/>
    <row r="7608" ht="12" customHeight="1" x14ac:dyDescent="0.25"/>
    <row r="7609" ht="12" customHeight="1" x14ac:dyDescent="0.25"/>
    <row r="7610" ht="12" customHeight="1" x14ac:dyDescent="0.25"/>
    <row r="7611" ht="12" customHeight="1" x14ac:dyDescent="0.25"/>
    <row r="7612" ht="12" customHeight="1" x14ac:dyDescent="0.25"/>
    <row r="7613" ht="12" customHeight="1" x14ac:dyDescent="0.25"/>
    <row r="7614" ht="12" customHeight="1" x14ac:dyDescent="0.25"/>
    <row r="7615" ht="12" customHeight="1" x14ac:dyDescent="0.25"/>
    <row r="7616" ht="12" customHeight="1" x14ac:dyDescent="0.25"/>
    <row r="7617" ht="12" customHeight="1" x14ac:dyDescent="0.25"/>
    <row r="7618" ht="12" customHeight="1" x14ac:dyDescent="0.25"/>
    <row r="7619" ht="12" customHeight="1" x14ac:dyDescent="0.25"/>
    <row r="7620" ht="12" customHeight="1" x14ac:dyDescent="0.25"/>
    <row r="7621" ht="12" customHeight="1" x14ac:dyDescent="0.25"/>
    <row r="7622" ht="12" customHeight="1" x14ac:dyDescent="0.25"/>
    <row r="7623" ht="12" customHeight="1" x14ac:dyDescent="0.25"/>
    <row r="7624" ht="12" customHeight="1" x14ac:dyDescent="0.25"/>
    <row r="7625" ht="12" customHeight="1" x14ac:dyDescent="0.25"/>
    <row r="7626" ht="12" customHeight="1" x14ac:dyDescent="0.25"/>
    <row r="7627" ht="12" customHeight="1" x14ac:dyDescent="0.25"/>
    <row r="7628" ht="12" customHeight="1" x14ac:dyDescent="0.25"/>
    <row r="7629" ht="12" customHeight="1" x14ac:dyDescent="0.25"/>
    <row r="7630" ht="12" customHeight="1" x14ac:dyDescent="0.25"/>
    <row r="7631" ht="12" customHeight="1" x14ac:dyDescent="0.25"/>
    <row r="7632" ht="12" customHeight="1" x14ac:dyDescent="0.25"/>
    <row r="7633" ht="12" customHeight="1" x14ac:dyDescent="0.25"/>
    <row r="7634" ht="12" customHeight="1" x14ac:dyDescent="0.25"/>
    <row r="7635" ht="12" customHeight="1" x14ac:dyDescent="0.25"/>
    <row r="7636" ht="12" customHeight="1" x14ac:dyDescent="0.25"/>
    <row r="7637" ht="12" customHeight="1" x14ac:dyDescent="0.25"/>
    <row r="7638" ht="12" customHeight="1" x14ac:dyDescent="0.25"/>
    <row r="7639" ht="12" customHeight="1" x14ac:dyDescent="0.25"/>
    <row r="7640" ht="12" customHeight="1" x14ac:dyDescent="0.25"/>
    <row r="7641" ht="12" customHeight="1" x14ac:dyDescent="0.25"/>
    <row r="7642" ht="12" customHeight="1" x14ac:dyDescent="0.25"/>
    <row r="7643" ht="12" customHeight="1" x14ac:dyDescent="0.25"/>
    <row r="7644" ht="12" customHeight="1" x14ac:dyDescent="0.25"/>
    <row r="7645" ht="12" customHeight="1" x14ac:dyDescent="0.25"/>
    <row r="7646" ht="12" customHeight="1" x14ac:dyDescent="0.25"/>
    <row r="7647" ht="12" customHeight="1" x14ac:dyDescent="0.25"/>
    <row r="7648" ht="12" customHeight="1" x14ac:dyDescent="0.25"/>
    <row r="7649" ht="12" customHeight="1" x14ac:dyDescent="0.25"/>
    <row r="7650" ht="12" customHeight="1" x14ac:dyDescent="0.25"/>
  </sheetData>
  <sheetProtection sheet="1" objects="1" scenarios="1" formatCells="0" formatColumns="0" formatRows="0" insertColumns="0" insertRows="0" insertHyperlinks="0" deleteColumns="0" deleteRows="0" sort="0" autoFilter="0" pivotTables="0"/>
  <mergeCells count="18">
    <mergeCell ref="B8:C8"/>
    <mergeCell ref="B9:C9"/>
    <mergeCell ref="B10:C10"/>
    <mergeCell ref="B11:C11"/>
    <mergeCell ref="B26:C26"/>
    <mergeCell ref="C24:D24"/>
    <mergeCell ref="C18:D18"/>
    <mergeCell ref="C16:D16"/>
    <mergeCell ref="C14:D14"/>
    <mergeCell ref="B20:C20"/>
    <mergeCell ref="B22:C22"/>
    <mergeCell ref="C7:D7"/>
    <mergeCell ref="A6:D6"/>
    <mergeCell ref="A1:D1"/>
    <mergeCell ref="A2:D2"/>
    <mergeCell ref="A3:D3"/>
    <mergeCell ref="A4:D4"/>
    <mergeCell ref="A5:D5"/>
  </mergeCells>
  <dataValidations count="1">
    <dataValidation type="decimal" error="Conversion factor must be between .75 and 1.00.  " sqref="B24" xr:uid="{00000000-0002-0000-0100-000000000000}">
      <formula1>0.75</formula1>
      <formula2>1</formula2>
    </dataValidation>
  </dataValidations>
  <hyperlinks>
    <hyperlink ref="A3" r:id="rId1" location="form1" xr:uid="{00000000-0004-0000-0100-000000000000}"/>
    <hyperlink ref="A4" r:id="rId2" location="form1" xr:uid="{00000000-0004-0000-0100-000001000000}"/>
    <hyperlink ref="B3" r:id="rId3" location="form1" display="https://research.aaup.org/instructions - form1" xr:uid="{00000000-0004-0000-0100-000002000000}"/>
    <hyperlink ref="C3" r:id="rId4" location="form1" display="https://research.aaup.org/instructions - form1" xr:uid="{00000000-0004-0000-0100-000003000000}"/>
    <hyperlink ref="D3" r:id="rId5" location="form1" display="https://research.aaup.org/instructions - form1" xr:uid="{00000000-0004-0000-0100-000004000000}"/>
    <hyperlink ref="B4" r:id="rId6" location="form1" display="https://research.aaup.org/faq - form1" xr:uid="{00000000-0004-0000-0100-000005000000}"/>
    <hyperlink ref="C4" r:id="rId7" location="form1" display="https://research.aaup.org/faq - form1" xr:uid="{00000000-0004-0000-0100-000006000000}"/>
    <hyperlink ref="D4" r:id="rId8" location="form1" display="https://research.aaup.org/faq - form1" xr:uid="{00000000-0004-0000-0100-000007000000}"/>
  </hyperlinks>
  <printOptions horizontalCentered="1" verticalCentered="1"/>
  <pageMargins left="0.5" right="0.5" top="0.5" bottom="0.5" header="0.51180555555600005" footer="0.51180555555600005"/>
  <pageSetup fitToHeight="2" orientation="landscape"/>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9"/>
  <sheetViews>
    <sheetView showGridLines="0" topLeftCell="A7" workbookViewId="0">
      <selection activeCell="B10" sqref="B10:K14"/>
    </sheetView>
  </sheetViews>
  <sheetFormatPr defaultColWidth="8.7109375" defaultRowHeight="15" x14ac:dyDescent="0.25"/>
  <cols>
    <col min="1" max="1" width="15.7109375" customWidth="1"/>
    <col min="2" max="2" width="12.7109375" customWidth="1"/>
    <col min="3" max="3" width="18.7109375" customWidth="1"/>
    <col min="4" max="7" width="12.7109375" customWidth="1"/>
    <col min="8" max="8" width="18.7109375" customWidth="1"/>
    <col min="9" max="11" width="12.7109375" customWidth="1"/>
  </cols>
  <sheetData>
    <row r="1" spans="1:11" ht="80.099999999999994" customHeight="1" x14ac:dyDescent="0.25">
      <c r="A1" s="207" t="s">
        <v>42</v>
      </c>
      <c r="B1" s="223"/>
      <c r="C1" s="223"/>
      <c r="D1" s="223"/>
      <c r="E1" s="223"/>
      <c r="F1" s="223"/>
      <c r="G1" s="223"/>
      <c r="H1" s="223"/>
      <c r="I1" s="223"/>
      <c r="J1" s="223"/>
      <c r="K1" s="223"/>
    </row>
    <row r="2" spans="1:11" x14ac:dyDescent="0.25">
      <c r="A2" s="208" t="s">
        <v>43</v>
      </c>
      <c r="B2" s="209"/>
      <c r="C2" s="209"/>
      <c r="D2" s="209"/>
      <c r="E2" s="209"/>
      <c r="F2" s="209"/>
      <c r="G2" s="209"/>
      <c r="H2" s="209"/>
      <c r="I2" s="209"/>
      <c r="J2" s="209"/>
      <c r="K2" s="209"/>
    </row>
    <row r="3" spans="1:11" ht="15" customHeight="1" x14ac:dyDescent="0.25">
      <c r="A3" s="210" t="s">
        <v>44</v>
      </c>
      <c r="B3" s="210"/>
      <c r="C3" s="210"/>
      <c r="D3" s="210"/>
      <c r="E3" s="210"/>
      <c r="F3" s="210"/>
      <c r="G3" s="210"/>
      <c r="H3" s="210"/>
      <c r="I3" s="210"/>
      <c r="J3" s="210"/>
      <c r="K3" s="210"/>
    </row>
    <row r="4" spans="1:11" ht="15" customHeight="1" x14ac:dyDescent="0.25">
      <c r="A4" s="210" t="s">
        <v>45</v>
      </c>
      <c r="B4" s="210"/>
      <c r="C4" s="210"/>
      <c r="D4" s="210"/>
      <c r="E4" s="210"/>
      <c r="F4" s="210"/>
      <c r="G4" s="210"/>
      <c r="H4" s="210"/>
      <c r="I4" s="210"/>
      <c r="J4" s="210"/>
      <c r="K4" s="210"/>
    </row>
    <row r="5" spans="1:11" x14ac:dyDescent="0.25">
      <c r="A5" s="211" t="s">
        <v>46</v>
      </c>
      <c r="B5" s="226"/>
      <c r="C5" s="226"/>
      <c r="D5" s="226"/>
      <c r="E5" s="226"/>
      <c r="F5" s="226"/>
      <c r="G5" s="226"/>
      <c r="H5" s="226"/>
      <c r="I5" s="226"/>
      <c r="J5" s="226"/>
      <c r="K5" s="226"/>
    </row>
    <row r="6" spans="1:11" s="1" customFormat="1" ht="90" customHeight="1" x14ac:dyDescent="0.2">
      <c r="A6" s="229" t="s">
        <v>47</v>
      </c>
      <c r="B6" s="230"/>
      <c r="C6" s="230"/>
      <c r="D6" s="230"/>
      <c r="E6" s="230"/>
      <c r="F6" s="230"/>
      <c r="G6" s="230"/>
      <c r="H6" s="230"/>
      <c r="I6" s="230"/>
      <c r="J6" s="230"/>
      <c r="K6" s="230"/>
    </row>
    <row r="7" spans="1:11" s="16" customFormat="1" ht="18.600000000000001" customHeight="1" x14ac:dyDescent="0.25">
      <c r="A7" s="237" t="s">
        <v>48</v>
      </c>
      <c r="B7" s="239" t="s">
        <v>49</v>
      </c>
      <c r="C7" s="239"/>
      <c r="D7" s="239"/>
      <c r="E7" s="239"/>
      <c r="F7" s="239"/>
      <c r="G7" s="240" t="s">
        <v>50</v>
      </c>
      <c r="H7" s="241"/>
      <c r="I7" s="241"/>
      <c r="J7" s="241"/>
      <c r="K7" s="241"/>
    </row>
    <row r="8" spans="1:11" ht="45" customHeight="1" x14ac:dyDescent="0.25">
      <c r="A8" s="238"/>
      <c r="B8" s="20" t="s">
        <v>51</v>
      </c>
      <c r="C8" s="23" t="s">
        <v>52</v>
      </c>
      <c r="D8" s="21" t="s">
        <v>53</v>
      </c>
      <c r="E8" s="21" t="s">
        <v>54</v>
      </c>
      <c r="F8" s="22" t="s">
        <v>55</v>
      </c>
      <c r="G8" s="20" t="s">
        <v>51</v>
      </c>
      <c r="H8" s="23" t="s">
        <v>52</v>
      </c>
      <c r="I8" s="21" t="s">
        <v>53</v>
      </c>
      <c r="J8" s="21" t="s">
        <v>54</v>
      </c>
      <c r="K8" s="22" t="s">
        <v>55</v>
      </c>
    </row>
    <row r="9" spans="1:11" s="15" customFormat="1" ht="16.149999999999999" customHeight="1" thickBot="1" x14ac:dyDescent="0.3">
      <c r="A9" s="231" t="s">
        <v>56</v>
      </c>
      <c r="B9" s="232"/>
      <c r="C9" s="232"/>
      <c r="D9" s="232"/>
      <c r="E9" s="232"/>
      <c r="F9" s="232"/>
      <c r="G9" s="232"/>
      <c r="H9" s="232"/>
      <c r="I9" s="232"/>
      <c r="J9" s="232"/>
      <c r="K9" s="232"/>
    </row>
    <row r="10" spans="1:11" x14ac:dyDescent="0.25">
      <c r="A10" s="24" t="s">
        <v>57</v>
      </c>
      <c r="B10" s="2">
        <v>26</v>
      </c>
      <c r="C10" s="2">
        <v>3702780</v>
      </c>
      <c r="D10" s="13">
        <v>6</v>
      </c>
      <c r="E10" s="176">
        <v>0</v>
      </c>
      <c r="F10" s="4">
        <v>20</v>
      </c>
      <c r="G10" s="5">
        <v>31</v>
      </c>
      <c r="H10" s="2">
        <v>3960765</v>
      </c>
      <c r="I10" s="14">
        <v>12</v>
      </c>
      <c r="J10" s="176">
        <v>0</v>
      </c>
      <c r="K10" s="4">
        <v>19</v>
      </c>
    </row>
    <row r="11" spans="1:11" x14ac:dyDescent="0.25">
      <c r="A11" s="25" t="s">
        <v>58</v>
      </c>
      <c r="B11" s="2">
        <v>42</v>
      </c>
      <c r="C11" s="2">
        <v>5064075</v>
      </c>
      <c r="D11" s="14">
        <v>15</v>
      </c>
      <c r="E11" s="2">
        <v>0</v>
      </c>
      <c r="F11" s="4">
        <v>27</v>
      </c>
      <c r="G11" s="5">
        <v>47</v>
      </c>
      <c r="H11" s="2">
        <v>5046912</v>
      </c>
      <c r="I11" s="14">
        <v>17</v>
      </c>
      <c r="J11" s="2">
        <v>0</v>
      </c>
      <c r="K11" s="4">
        <v>30</v>
      </c>
    </row>
    <row r="12" spans="1:11" x14ac:dyDescent="0.25">
      <c r="A12" s="25" t="s">
        <v>59</v>
      </c>
      <c r="B12" s="5">
        <v>17</v>
      </c>
      <c r="C12" s="2">
        <v>1953171</v>
      </c>
      <c r="D12" s="14">
        <v>9</v>
      </c>
      <c r="E12" s="2">
        <v>8</v>
      </c>
      <c r="F12" s="4">
        <v>0</v>
      </c>
      <c r="G12" s="5">
        <v>22</v>
      </c>
      <c r="H12" s="2">
        <v>2517768</v>
      </c>
      <c r="I12" s="14">
        <v>10</v>
      </c>
      <c r="J12" s="2">
        <v>12</v>
      </c>
      <c r="K12" s="4">
        <v>0</v>
      </c>
    </row>
    <row r="13" spans="1:11" x14ac:dyDescent="0.25">
      <c r="A13" s="25" t="s">
        <v>60</v>
      </c>
      <c r="B13" s="5"/>
      <c r="C13" s="2"/>
      <c r="D13" s="14"/>
      <c r="E13" s="2"/>
      <c r="F13" s="4"/>
      <c r="G13" s="5">
        <v>1</v>
      </c>
      <c r="H13" s="2">
        <v>0</v>
      </c>
      <c r="I13" s="14">
        <v>1</v>
      </c>
      <c r="J13" s="2">
        <v>0</v>
      </c>
      <c r="K13" s="4">
        <v>0</v>
      </c>
    </row>
    <row r="14" spans="1:11" x14ac:dyDescent="0.25">
      <c r="A14" s="25" t="s">
        <v>61</v>
      </c>
      <c r="B14" s="5">
        <v>1</v>
      </c>
      <c r="C14" s="2">
        <v>90549</v>
      </c>
      <c r="D14" s="14">
        <v>1</v>
      </c>
      <c r="E14" s="2">
        <v>0</v>
      </c>
      <c r="F14" s="4">
        <v>0</v>
      </c>
      <c r="G14" s="5">
        <v>2</v>
      </c>
      <c r="H14" s="2">
        <v>201357</v>
      </c>
      <c r="I14" s="14">
        <v>2</v>
      </c>
      <c r="J14" s="2">
        <v>0</v>
      </c>
      <c r="K14" s="4">
        <v>0</v>
      </c>
    </row>
    <row r="15" spans="1:11" x14ac:dyDescent="0.25">
      <c r="A15" s="25" t="s">
        <v>62</v>
      </c>
      <c r="B15" s="5"/>
      <c r="C15" s="2"/>
      <c r="D15" s="14"/>
      <c r="E15" s="2"/>
      <c r="F15" s="4"/>
      <c r="G15" s="5"/>
      <c r="H15" s="2"/>
      <c r="I15" s="14"/>
      <c r="J15" s="2"/>
      <c r="K15" s="4"/>
    </row>
    <row r="16" spans="1:11" ht="15" customHeight="1" x14ac:dyDescent="0.25">
      <c r="A16" s="26" t="s">
        <v>63</v>
      </c>
      <c r="B16" s="27">
        <f t="shared" ref="B16:K16" si="0">SUM(B10:B15)</f>
        <v>86</v>
      </c>
      <c r="C16" s="28">
        <f t="shared" si="0"/>
        <v>10810575</v>
      </c>
      <c r="D16" s="175">
        <f t="shared" si="0"/>
        <v>31</v>
      </c>
      <c r="E16" s="28">
        <f t="shared" si="0"/>
        <v>8</v>
      </c>
      <c r="F16" s="29">
        <f t="shared" si="0"/>
        <v>47</v>
      </c>
      <c r="G16" s="27">
        <f t="shared" si="0"/>
        <v>103</v>
      </c>
      <c r="H16" s="28">
        <f t="shared" si="0"/>
        <v>11726802</v>
      </c>
      <c r="I16" s="175">
        <f t="shared" si="0"/>
        <v>42</v>
      </c>
      <c r="J16" s="28">
        <f t="shared" si="0"/>
        <v>12</v>
      </c>
      <c r="K16" s="29">
        <f t="shared" si="0"/>
        <v>49</v>
      </c>
    </row>
    <row r="17" spans="1:11" s="15" customFormat="1" ht="16.149999999999999" customHeight="1" x14ac:dyDescent="0.25">
      <c r="A17" s="233" t="s">
        <v>64</v>
      </c>
      <c r="B17" s="224"/>
      <c r="C17" s="224"/>
      <c r="D17" s="224"/>
      <c r="E17" s="224"/>
      <c r="F17" s="224"/>
      <c r="G17" s="224"/>
      <c r="H17" s="224"/>
      <c r="I17" s="224"/>
      <c r="J17" s="224"/>
      <c r="K17" s="224"/>
    </row>
    <row r="18" spans="1:11" x14ac:dyDescent="0.25">
      <c r="A18" s="24" t="s">
        <v>57</v>
      </c>
      <c r="B18" s="5"/>
      <c r="C18" s="2"/>
      <c r="D18" s="13"/>
      <c r="E18" s="176"/>
      <c r="F18" s="6"/>
      <c r="G18" s="5"/>
      <c r="H18" s="2"/>
      <c r="I18" s="13"/>
      <c r="J18" s="176"/>
      <c r="K18" s="6"/>
    </row>
    <row r="19" spans="1:11" x14ac:dyDescent="0.25">
      <c r="A19" s="25" t="s">
        <v>58</v>
      </c>
      <c r="B19" s="5"/>
      <c r="C19" s="2"/>
      <c r="D19" s="14"/>
      <c r="E19" s="2"/>
      <c r="F19" s="4"/>
      <c r="G19" s="5"/>
      <c r="H19" s="2"/>
      <c r="I19" s="14"/>
      <c r="J19" s="2"/>
      <c r="K19" s="4"/>
    </row>
    <row r="20" spans="1:11" x14ac:dyDescent="0.25">
      <c r="A20" s="25" t="s">
        <v>59</v>
      </c>
      <c r="B20" s="5"/>
      <c r="C20" s="2"/>
      <c r="D20" s="14"/>
      <c r="E20" s="2"/>
      <c r="F20" s="6"/>
      <c r="G20" s="7"/>
      <c r="H20" s="2"/>
      <c r="I20" s="13"/>
      <c r="J20" s="2"/>
      <c r="K20" s="6"/>
    </row>
    <row r="21" spans="1:11" x14ac:dyDescent="0.25">
      <c r="A21" s="25" t="s">
        <v>60</v>
      </c>
      <c r="B21" s="5"/>
      <c r="C21" s="2"/>
      <c r="D21" s="14"/>
      <c r="E21" s="2"/>
      <c r="F21" s="4"/>
      <c r="G21" s="5"/>
      <c r="H21" s="2"/>
      <c r="I21" s="14"/>
      <c r="J21" s="2"/>
      <c r="K21" s="4"/>
    </row>
    <row r="22" spans="1:11" x14ac:dyDescent="0.25">
      <c r="A22" s="25" t="s">
        <v>61</v>
      </c>
      <c r="B22" s="7"/>
      <c r="C22" s="3"/>
      <c r="D22" s="13"/>
      <c r="E22" s="2"/>
      <c r="F22" s="6"/>
      <c r="G22" s="7"/>
      <c r="H22" s="3"/>
      <c r="I22" s="13"/>
      <c r="J22" s="2"/>
      <c r="K22" s="6"/>
    </row>
    <row r="23" spans="1:11" x14ac:dyDescent="0.25">
      <c r="A23" s="25" t="s">
        <v>62</v>
      </c>
      <c r="B23" s="5"/>
      <c r="C23" s="2"/>
      <c r="D23" s="14"/>
      <c r="E23" s="2"/>
      <c r="F23" s="4"/>
      <c r="G23" s="5"/>
      <c r="H23" s="2"/>
      <c r="I23" s="14"/>
      <c r="J23" s="2"/>
      <c r="K23" s="4"/>
    </row>
    <row r="24" spans="1:11" ht="15" customHeight="1" x14ac:dyDescent="0.25">
      <c r="A24" s="26" t="s">
        <v>63</v>
      </c>
      <c r="B24" s="30">
        <f t="shared" ref="B24:K24" si="1">SUM(B18:B23)</f>
        <v>0</v>
      </c>
      <c r="C24" s="31">
        <f t="shared" si="1"/>
        <v>0</v>
      </c>
      <c r="D24" s="177">
        <f t="shared" si="1"/>
        <v>0</v>
      </c>
      <c r="E24" s="31">
        <f t="shared" si="1"/>
        <v>0</v>
      </c>
      <c r="F24" s="32">
        <f t="shared" si="1"/>
        <v>0</v>
      </c>
      <c r="G24" s="30">
        <f t="shared" si="1"/>
        <v>0</v>
      </c>
      <c r="H24" s="31">
        <f t="shared" si="1"/>
        <v>0</v>
      </c>
      <c r="I24" s="177">
        <f t="shared" si="1"/>
        <v>0</v>
      </c>
      <c r="J24" s="31">
        <f t="shared" si="1"/>
        <v>0</v>
      </c>
      <c r="K24" s="32">
        <f t="shared" si="1"/>
        <v>0</v>
      </c>
    </row>
    <row r="25" spans="1:11" s="15" customFormat="1" ht="33" customHeight="1" x14ac:dyDescent="0.25">
      <c r="A25" s="234" t="s">
        <v>65</v>
      </c>
      <c r="B25" s="235"/>
      <c r="C25" s="235"/>
      <c r="D25" s="235"/>
      <c r="E25" s="236"/>
      <c r="F25" s="236"/>
      <c r="G25" s="236"/>
      <c r="H25" s="236"/>
      <c r="I25" s="236"/>
      <c r="J25" s="236"/>
      <c r="K25" s="236"/>
    </row>
    <row r="26" spans="1:11" x14ac:dyDescent="0.25">
      <c r="A26" s="72" t="s">
        <v>57</v>
      </c>
      <c r="B26" s="123">
        <f t="shared" ref="B26:B31" si="2">B10+B18</f>
        <v>26</v>
      </c>
      <c r="C26" s="124">
        <f>C10+(C18*IF(AND('Form 1'!$B$24&gt;0,'Form 1'!$B$24&lt;=1),'Form 1'!$B$24,1))</f>
        <v>3702780</v>
      </c>
      <c r="D26" s="178">
        <f t="shared" ref="D26:G31" si="3">D10+D18</f>
        <v>6</v>
      </c>
      <c r="E26" s="178">
        <f t="shared" si="3"/>
        <v>0</v>
      </c>
      <c r="F26" s="125">
        <f t="shared" si="3"/>
        <v>20</v>
      </c>
      <c r="G26" s="35">
        <f t="shared" si="3"/>
        <v>31</v>
      </c>
      <c r="H26" s="124">
        <f>H10+(H18*IF(AND('Form 1'!$B$24&gt;0,'Form 1'!$B$24&lt;=1),'Form 1'!$B$24,1))</f>
        <v>3960765</v>
      </c>
      <c r="I26" s="178">
        <f t="shared" ref="I26:K31" si="4">I10+I18</f>
        <v>12</v>
      </c>
      <c r="J26" s="181">
        <f t="shared" si="4"/>
        <v>0</v>
      </c>
      <c r="K26" s="125">
        <f t="shared" si="4"/>
        <v>19</v>
      </c>
    </row>
    <row r="27" spans="1:11" x14ac:dyDescent="0.25">
      <c r="A27" s="73" t="s">
        <v>58</v>
      </c>
      <c r="B27" s="126">
        <f t="shared" si="2"/>
        <v>42</v>
      </c>
      <c r="C27" s="122">
        <f>C11+(C19*IF(AND('Form 1'!$B$24&gt;0,'Form 1'!$B$24&lt;=1),'Form 1'!$B$24,1))</f>
        <v>5064075</v>
      </c>
      <c r="D27" s="179">
        <f t="shared" si="3"/>
        <v>15</v>
      </c>
      <c r="E27" s="122">
        <f t="shared" si="3"/>
        <v>0</v>
      </c>
      <c r="F27" s="127">
        <f t="shared" si="3"/>
        <v>27</v>
      </c>
      <c r="G27" s="34">
        <f t="shared" si="3"/>
        <v>47</v>
      </c>
      <c r="H27" s="122">
        <f>H11+(H19*IF(AND('Form 1'!$B$24&gt;0,'Form 1'!$B$24&lt;=1),'Form 1'!$B$24,1))</f>
        <v>5046912</v>
      </c>
      <c r="I27" s="179">
        <f t="shared" si="4"/>
        <v>17</v>
      </c>
      <c r="J27" s="122">
        <f t="shared" si="4"/>
        <v>0</v>
      </c>
      <c r="K27" s="127">
        <f t="shared" si="4"/>
        <v>30</v>
      </c>
    </row>
    <row r="28" spans="1:11" x14ac:dyDescent="0.25">
      <c r="A28" s="73" t="s">
        <v>59</v>
      </c>
      <c r="B28" s="126">
        <f t="shared" si="2"/>
        <v>17</v>
      </c>
      <c r="C28" s="122">
        <f>C12+(C20*IF(AND('Form 1'!$B$24&gt;0,'Form 1'!$B$24&lt;=1),'Form 1'!$B$24,1))</f>
        <v>1953171</v>
      </c>
      <c r="D28" s="179">
        <f t="shared" si="3"/>
        <v>9</v>
      </c>
      <c r="E28" s="182">
        <f t="shared" si="3"/>
        <v>8</v>
      </c>
      <c r="F28" s="127">
        <f t="shared" si="3"/>
        <v>0</v>
      </c>
      <c r="G28" s="35">
        <f t="shared" si="3"/>
        <v>22</v>
      </c>
      <c r="H28" s="122">
        <f>H12+(H20*IF(AND('Form 1'!$B$24&gt;0,'Form 1'!$B$24&lt;=1),'Form 1'!$B$24,1))</f>
        <v>2517768</v>
      </c>
      <c r="I28" s="179">
        <f t="shared" si="4"/>
        <v>10</v>
      </c>
      <c r="J28" s="182">
        <f t="shared" si="4"/>
        <v>12</v>
      </c>
      <c r="K28" s="127">
        <f t="shared" si="4"/>
        <v>0</v>
      </c>
    </row>
    <row r="29" spans="1:11" x14ac:dyDescent="0.25">
      <c r="A29" s="73" t="s">
        <v>60</v>
      </c>
      <c r="B29" s="126">
        <f t="shared" si="2"/>
        <v>0</v>
      </c>
      <c r="C29" s="122">
        <f>C13+(C21*IF(AND('Form 1'!$B$24&gt;0,'Form 1'!$B$24&lt;=1),'Form 1'!$B$24,1))</f>
        <v>0</v>
      </c>
      <c r="D29" s="179">
        <f t="shared" si="3"/>
        <v>0</v>
      </c>
      <c r="E29" s="122">
        <f t="shared" si="3"/>
        <v>0</v>
      </c>
      <c r="F29" s="127">
        <f t="shared" si="3"/>
        <v>0</v>
      </c>
      <c r="G29" s="34">
        <f t="shared" si="3"/>
        <v>1</v>
      </c>
      <c r="H29" s="122">
        <f>H13+(H21*IF(AND('Form 1'!$B$24&gt;0,'Form 1'!$B$24&lt;=1),'Form 1'!$B$24,1))</f>
        <v>0</v>
      </c>
      <c r="I29" s="179">
        <f t="shared" si="4"/>
        <v>1</v>
      </c>
      <c r="J29" s="122">
        <f t="shared" si="4"/>
        <v>0</v>
      </c>
      <c r="K29" s="127">
        <f t="shared" si="4"/>
        <v>0</v>
      </c>
    </row>
    <row r="30" spans="1:11" x14ac:dyDescent="0.25">
      <c r="A30" s="73" t="s">
        <v>61</v>
      </c>
      <c r="B30" s="126">
        <f t="shared" si="2"/>
        <v>1</v>
      </c>
      <c r="C30" s="122">
        <f>C14+(C22*IF(AND('Form 1'!$B$24&gt;0,'Form 1'!$B$24&lt;=1),'Form 1'!$B$24,1))</f>
        <v>90549</v>
      </c>
      <c r="D30" s="179">
        <f t="shared" si="3"/>
        <v>1</v>
      </c>
      <c r="E30" s="182">
        <f t="shared" si="3"/>
        <v>0</v>
      </c>
      <c r="F30" s="127">
        <f t="shared" si="3"/>
        <v>0</v>
      </c>
      <c r="G30" s="35">
        <f t="shared" si="3"/>
        <v>2</v>
      </c>
      <c r="H30" s="122">
        <f>H14+(H22*IF(AND('Form 1'!$B$24&gt;0,'Form 1'!$B$24&lt;=1),'Form 1'!$B$24,1))</f>
        <v>201357</v>
      </c>
      <c r="I30" s="179">
        <f t="shared" si="4"/>
        <v>2</v>
      </c>
      <c r="J30" s="182">
        <f t="shared" si="4"/>
        <v>0</v>
      </c>
      <c r="K30" s="127">
        <f t="shared" si="4"/>
        <v>0</v>
      </c>
    </row>
    <row r="31" spans="1:11" x14ac:dyDescent="0.25">
      <c r="A31" s="73" t="s">
        <v>62</v>
      </c>
      <c r="B31" s="126">
        <f t="shared" si="2"/>
        <v>0</v>
      </c>
      <c r="C31" s="122">
        <f>C15+(C23*IF(AND('Form 1'!$B$24&gt;0,'Form 1'!$B$24&lt;=1),'Form 1'!$B$24,1))</f>
        <v>0</v>
      </c>
      <c r="D31" s="179">
        <f t="shared" si="3"/>
        <v>0</v>
      </c>
      <c r="E31" s="122">
        <f t="shared" si="3"/>
        <v>0</v>
      </c>
      <c r="F31" s="127">
        <f t="shared" si="3"/>
        <v>0</v>
      </c>
      <c r="G31" s="34">
        <f t="shared" si="3"/>
        <v>0</v>
      </c>
      <c r="H31" s="122">
        <f>H15+(H23*IF(AND('Form 1'!$B$24&gt;0,'Form 1'!$B$24&lt;=1),'Form 1'!$B$24,1))</f>
        <v>0</v>
      </c>
      <c r="I31" s="179">
        <f t="shared" si="4"/>
        <v>0</v>
      </c>
      <c r="J31" s="122">
        <f t="shared" si="4"/>
        <v>0</v>
      </c>
      <c r="K31" s="127">
        <f t="shared" si="4"/>
        <v>0</v>
      </c>
    </row>
    <row r="32" spans="1:11" ht="15" customHeight="1" x14ac:dyDescent="0.25">
      <c r="A32" s="74" t="s">
        <v>63</v>
      </c>
      <c r="B32" s="128">
        <f t="shared" ref="B32:K32" si="5">SUM(B26:B31)</f>
        <v>86</v>
      </c>
      <c r="C32" s="33">
        <f t="shared" si="5"/>
        <v>10810575</v>
      </c>
      <c r="D32" s="180">
        <f t="shared" si="5"/>
        <v>31</v>
      </c>
      <c r="E32" s="31">
        <f t="shared" si="5"/>
        <v>8</v>
      </c>
      <c r="F32" s="129">
        <f t="shared" si="5"/>
        <v>47</v>
      </c>
      <c r="G32" s="30">
        <f t="shared" si="5"/>
        <v>103</v>
      </c>
      <c r="H32" s="33">
        <f t="shared" si="5"/>
        <v>11726802</v>
      </c>
      <c r="I32" s="180">
        <f t="shared" si="5"/>
        <v>42</v>
      </c>
      <c r="J32" s="31">
        <f t="shared" si="5"/>
        <v>12</v>
      </c>
      <c r="K32" s="129">
        <f t="shared" si="5"/>
        <v>49</v>
      </c>
    </row>
    <row r="33" spans="1:11" ht="20.100000000000001" customHeight="1" x14ac:dyDescent="0.25">
      <c r="A33" s="1"/>
      <c r="B33" s="1"/>
      <c r="C33" s="1"/>
      <c r="D33" s="1"/>
      <c r="E33" s="1"/>
      <c r="F33" s="1"/>
      <c r="G33" s="1"/>
      <c r="H33" s="1"/>
      <c r="I33" s="1"/>
      <c r="J33" s="1"/>
      <c r="K33" s="1"/>
    </row>
    <row r="34" spans="1:11" ht="20.100000000000001" customHeight="1" x14ac:dyDescent="0.25">
      <c r="A34" s="227" t="s">
        <v>66</v>
      </c>
      <c r="B34" s="228"/>
      <c r="C34" s="228"/>
      <c r="D34" s="228"/>
      <c r="E34" s="228"/>
      <c r="F34" s="36"/>
      <c r="G34" s="1"/>
      <c r="H34" s="1"/>
      <c r="I34" s="1"/>
      <c r="J34" s="1"/>
      <c r="K34" s="1"/>
    </row>
    <row r="35" spans="1:11" ht="15" customHeight="1" x14ac:dyDescent="0.25">
      <c r="A35" s="1"/>
      <c r="B35" s="1"/>
      <c r="C35" s="1"/>
      <c r="D35" s="1"/>
      <c r="E35" s="1"/>
      <c r="F35" s="1"/>
      <c r="G35" s="1"/>
      <c r="H35" s="1"/>
      <c r="I35" s="1"/>
      <c r="J35" s="1"/>
      <c r="K35" s="1"/>
    </row>
    <row r="36" spans="1:11" ht="60" customHeight="1" x14ac:dyDescent="0.25">
      <c r="A36" s="78" t="s">
        <v>41</v>
      </c>
      <c r="B36" s="217"/>
      <c r="C36" s="224"/>
      <c r="D36" s="224"/>
      <c r="E36" s="224"/>
      <c r="F36" s="225"/>
      <c r="G36" s="1"/>
      <c r="H36" s="1"/>
      <c r="I36" s="1"/>
      <c r="J36" s="1"/>
      <c r="K36" s="1"/>
    </row>
    <row r="37" spans="1:11" x14ac:dyDescent="0.25">
      <c r="A37" s="1" t="s">
        <v>14</v>
      </c>
    </row>
    <row r="38" spans="1:11" x14ac:dyDescent="0.25">
      <c r="A38" s="184" t="s">
        <v>67</v>
      </c>
      <c r="B38" s="185" t="s">
        <v>68</v>
      </c>
    </row>
    <row r="39" spans="1:11" x14ac:dyDescent="0.25">
      <c r="A39" s="188"/>
      <c r="B39" s="189" t="s">
        <v>69</v>
      </c>
    </row>
  </sheetData>
  <sheetProtection sheet="1" objects="1" scenarios="1" formatCells="0" formatColumns="0" formatRows="0" insertColumns="0" insertRows="0" insertHyperlinks="0" deleteColumns="0" deleteRows="0" sort="0" autoFilter="0" pivotTables="0"/>
  <mergeCells count="14">
    <mergeCell ref="A1:K1"/>
    <mergeCell ref="A2:K2"/>
    <mergeCell ref="A3:K3"/>
    <mergeCell ref="B36:F36"/>
    <mergeCell ref="A5:K5"/>
    <mergeCell ref="A34:E34"/>
    <mergeCell ref="A6:K6"/>
    <mergeCell ref="A4:K4"/>
    <mergeCell ref="A9:K9"/>
    <mergeCell ref="A17:K17"/>
    <mergeCell ref="A25:K25"/>
    <mergeCell ref="A7:A8"/>
    <mergeCell ref="B7:F7"/>
    <mergeCell ref="G7:K7"/>
  </mergeCells>
  <dataValidations count="1">
    <dataValidation type="list" allowBlank="1" showInputMessage="1" showErrorMessage="1" sqref="F34" xr:uid="{00000000-0002-0000-0200-000000000000}">
      <formula1>$B$38:$B$39</formula1>
    </dataValidation>
  </dataValidations>
  <hyperlinks>
    <hyperlink ref="A4" r:id="rId1" location="form2" xr:uid="{00000000-0004-0000-0200-000000000000}"/>
    <hyperlink ref="A3" r:id="rId2" location="form2" xr:uid="{00000000-0004-0000-0200-000001000000}"/>
  </hyperlinks>
  <pageMargins left="0.7" right="0.7" top="0.75" bottom="0.75" header="0.3" footer="0.3"/>
  <pageSetup orientation="portrait"/>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showGridLines="0" tabSelected="1" topLeftCell="A6" workbookViewId="0">
      <selection activeCell="C10" sqref="C10:C11"/>
    </sheetView>
  </sheetViews>
  <sheetFormatPr defaultColWidth="9.140625" defaultRowHeight="15" customHeight="1" x14ac:dyDescent="0.25"/>
  <cols>
    <col min="1" max="1" width="45.7109375" style="1" customWidth="1"/>
    <col min="2" max="3" width="20.7109375" style="1" customWidth="1"/>
    <col min="4" max="4" width="20.5703125" style="1" customWidth="1"/>
    <col min="5" max="5" width="9.140625" style="1"/>
  </cols>
  <sheetData>
    <row r="1" spans="1:9" s="18" customFormat="1" ht="80.099999999999994" customHeight="1" x14ac:dyDescent="0.2">
      <c r="A1" s="207" t="s">
        <v>70</v>
      </c>
      <c r="B1" s="223"/>
      <c r="C1" s="223"/>
      <c r="D1" s="223"/>
      <c r="E1" s="37"/>
      <c r="F1" s="37"/>
      <c r="G1" s="47"/>
      <c r="H1" s="47"/>
      <c r="I1" s="47"/>
    </row>
    <row r="2" spans="1:9" s="18" customFormat="1" ht="14.45" customHeight="1" x14ac:dyDescent="0.25">
      <c r="A2" s="208" t="s">
        <v>71</v>
      </c>
      <c r="B2" s="209"/>
      <c r="C2" s="209"/>
      <c r="D2" s="209"/>
      <c r="E2" s="193"/>
      <c r="F2" s="193"/>
      <c r="G2" s="193"/>
      <c r="H2" s="193"/>
      <c r="I2" s="193"/>
    </row>
    <row r="3" spans="1:9" ht="14.45" customHeight="1" x14ac:dyDescent="0.25">
      <c r="A3" s="210" t="s">
        <v>72</v>
      </c>
      <c r="B3" s="254"/>
      <c r="C3" s="254"/>
      <c r="D3" s="254"/>
      <c r="E3" s="194"/>
      <c r="F3" s="194"/>
      <c r="G3" s="194"/>
      <c r="H3" s="194"/>
      <c r="I3" s="194"/>
    </row>
    <row r="4" spans="1:9" ht="14.45" customHeight="1" x14ac:dyDescent="0.25">
      <c r="A4" s="210" t="s">
        <v>73</v>
      </c>
      <c r="B4" s="254"/>
      <c r="C4" s="254"/>
      <c r="D4" s="254"/>
      <c r="E4" s="194"/>
      <c r="F4" s="194"/>
      <c r="G4" s="194"/>
      <c r="H4" s="194"/>
      <c r="I4" s="194"/>
    </row>
    <row r="5" spans="1:9" ht="30" customHeight="1" x14ac:dyDescent="0.25">
      <c r="A5" s="211" t="s">
        <v>74</v>
      </c>
      <c r="B5" s="255"/>
      <c r="C5" s="255"/>
      <c r="D5" s="256"/>
      <c r="E5" s="19"/>
      <c r="F5" s="19"/>
      <c r="G5" s="19"/>
      <c r="H5" s="19"/>
      <c r="I5" s="19"/>
    </row>
    <row r="6" spans="1:9" ht="90" customHeight="1" x14ac:dyDescent="0.25">
      <c r="A6" s="206" t="s">
        <v>75</v>
      </c>
      <c r="B6" s="256"/>
      <c r="C6" s="256"/>
      <c r="D6" s="256"/>
      <c r="E6" s="38"/>
      <c r="F6" s="38"/>
      <c r="G6" s="19"/>
      <c r="H6" s="19"/>
      <c r="I6" s="19"/>
    </row>
    <row r="7" spans="1:9" ht="16.149999999999999" customHeight="1" x14ac:dyDescent="0.25">
      <c r="A7" s="261" t="s">
        <v>76</v>
      </c>
      <c r="B7" s="263" t="s">
        <v>77</v>
      </c>
      <c r="C7" s="264"/>
      <c r="D7" s="225"/>
    </row>
    <row r="8" spans="1:9" ht="30" customHeight="1" x14ac:dyDescent="0.25">
      <c r="A8" s="262"/>
      <c r="B8" s="41" t="s">
        <v>78</v>
      </c>
      <c r="C8" s="42" t="s">
        <v>79</v>
      </c>
      <c r="D8" s="42" t="s">
        <v>80</v>
      </c>
    </row>
    <row r="9" spans="1:9" s="17" customFormat="1" ht="16.149999999999999" customHeight="1" x14ac:dyDescent="0.25">
      <c r="A9" s="265" t="s">
        <v>56</v>
      </c>
      <c r="B9" s="266"/>
      <c r="C9" s="266"/>
      <c r="D9" s="247"/>
    </row>
    <row r="10" spans="1:9" ht="15" customHeight="1" x14ac:dyDescent="0.25">
      <c r="A10" s="51" t="s">
        <v>81</v>
      </c>
      <c r="B10" s="48">
        <v>1705319</v>
      </c>
      <c r="C10" s="196">
        <v>170</v>
      </c>
      <c r="D10" s="39"/>
    </row>
    <row r="11" spans="1:9" ht="15" customHeight="1" x14ac:dyDescent="0.25">
      <c r="A11" s="52" t="s">
        <v>82</v>
      </c>
      <c r="B11" s="49">
        <v>2209372</v>
      </c>
      <c r="C11" s="197">
        <v>185</v>
      </c>
      <c r="D11" s="43"/>
    </row>
    <row r="12" spans="1:9" ht="15" customHeight="1" x14ac:dyDescent="0.25">
      <c r="A12" s="53" t="s">
        <v>83</v>
      </c>
      <c r="B12" s="50">
        <f>SUM(B10:B11)</f>
        <v>3914691</v>
      </c>
      <c r="C12" s="198">
        <f>MAX(C10:C11)</f>
        <v>185</v>
      </c>
      <c r="D12" s="46">
        <f>MAX(D10:D11)</f>
        <v>0</v>
      </c>
    </row>
    <row r="13" spans="1:9" s="17" customFormat="1" ht="16.149999999999999" customHeight="1" x14ac:dyDescent="0.25">
      <c r="A13" s="265" t="s">
        <v>64</v>
      </c>
      <c r="B13" s="267"/>
      <c r="C13" s="267"/>
      <c r="D13" s="247"/>
    </row>
    <row r="14" spans="1:9" ht="15" customHeight="1" x14ac:dyDescent="0.25">
      <c r="A14" s="51" t="s">
        <v>81</v>
      </c>
      <c r="B14" s="48"/>
      <c r="C14" s="196"/>
      <c r="D14" s="39"/>
    </row>
    <row r="15" spans="1:9" ht="15" customHeight="1" x14ac:dyDescent="0.25">
      <c r="A15" s="52" t="s">
        <v>82</v>
      </c>
      <c r="B15" s="54"/>
      <c r="C15" s="199"/>
      <c r="D15" s="43"/>
    </row>
    <row r="16" spans="1:9" ht="15" customHeight="1" x14ac:dyDescent="0.25">
      <c r="A16" s="53" t="s">
        <v>83</v>
      </c>
      <c r="B16" s="55">
        <f>SUM(B14:B15)</f>
        <v>0</v>
      </c>
      <c r="C16" s="200">
        <f>MAX(C14:C15)</f>
        <v>0</v>
      </c>
      <c r="D16" s="46">
        <f>MAX(D14:D15)</f>
        <v>0</v>
      </c>
    </row>
    <row r="17" spans="1:7" s="17" customFormat="1" ht="33" customHeight="1" x14ac:dyDescent="0.25">
      <c r="A17" s="265" t="s">
        <v>84</v>
      </c>
      <c r="B17" s="265"/>
      <c r="C17" s="265"/>
      <c r="D17" s="247"/>
    </row>
    <row r="18" spans="1:7" ht="15" customHeight="1" x14ac:dyDescent="0.25">
      <c r="A18" s="51" t="s">
        <v>81</v>
      </c>
      <c r="B18" s="56">
        <f>B10+B14*IF(AND('Form 1'!$B$24&gt;0,'Form 1'!$B$24&lt;=1),'Form 1'!$B$24,1)</f>
        <v>1705319</v>
      </c>
      <c r="C18" s="201">
        <f>C10+C14</f>
        <v>170</v>
      </c>
      <c r="D18" s="44">
        <f>D10+D14</f>
        <v>0</v>
      </c>
    </row>
    <row r="19" spans="1:7" ht="15" customHeight="1" x14ac:dyDescent="0.25">
      <c r="A19" s="52" t="s">
        <v>82</v>
      </c>
      <c r="B19" s="57">
        <f>B11+B15</f>
        <v>2209372</v>
      </c>
      <c r="C19" s="202">
        <f>C11+C15</f>
        <v>185</v>
      </c>
      <c r="D19" s="45">
        <f>D11+D15</f>
        <v>0</v>
      </c>
    </row>
    <row r="20" spans="1:7" ht="15" customHeight="1" x14ac:dyDescent="0.25">
      <c r="A20" s="53" t="s">
        <v>83</v>
      </c>
      <c r="B20" s="50">
        <f>SUM(B18:B19)</f>
        <v>3914691</v>
      </c>
      <c r="C20" s="198">
        <f>MAX(C18:C19)</f>
        <v>185</v>
      </c>
      <c r="D20" s="46">
        <f>MAX(D18:D19)</f>
        <v>0</v>
      </c>
    </row>
    <row r="21" spans="1:7" s="17" customFormat="1" ht="16.149999999999999" customHeight="1" x14ac:dyDescent="0.25">
      <c r="A21" s="246" t="s">
        <v>85</v>
      </c>
      <c r="B21" s="246"/>
      <c r="C21" s="246"/>
      <c r="D21" s="247"/>
    </row>
    <row r="22" spans="1:7" ht="15" customHeight="1" x14ac:dyDescent="0.25">
      <c r="A22" s="257" t="s">
        <v>86</v>
      </c>
      <c r="B22" s="258"/>
      <c r="C22" s="248"/>
      <c r="D22" s="249"/>
    </row>
    <row r="23" spans="1:7" ht="15" customHeight="1" x14ac:dyDescent="0.25">
      <c r="A23" s="259" t="s">
        <v>87</v>
      </c>
      <c r="B23" s="260"/>
      <c r="C23" s="250"/>
      <c r="D23" s="251"/>
    </row>
    <row r="24" spans="1:7" ht="15" customHeight="1" x14ac:dyDescent="0.25">
      <c r="A24" s="259" t="s">
        <v>88</v>
      </c>
      <c r="B24" s="260"/>
      <c r="C24" s="250"/>
      <c r="D24" s="251"/>
    </row>
    <row r="25" spans="1:7" ht="15" customHeight="1" x14ac:dyDescent="0.25">
      <c r="A25" s="259" t="s">
        <v>89</v>
      </c>
      <c r="B25" s="260"/>
      <c r="C25" s="252"/>
      <c r="D25" s="253"/>
    </row>
    <row r="26" spans="1:7" ht="60" customHeight="1" x14ac:dyDescent="0.25">
      <c r="A26" s="40" t="s">
        <v>90</v>
      </c>
      <c r="B26" s="242"/>
      <c r="C26" s="243"/>
      <c r="D26" s="225"/>
    </row>
    <row r="27" spans="1:7" ht="15" customHeight="1" x14ac:dyDescent="0.25">
      <c r="A27" s="183"/>
      <c r="B27" s="183"/>
      <c r="C27" s="183"/>
    </row>
    <row r="28" spans="1:7" ht="60" customHeight="1" x14ac:dyDescent="0.25">
      <c r="A28" s="78" t="s">
        <v>41</v>
      </c>
      <c r="B28" s="244"/>
      <c r="C28" s="245"/>
      <c r="D28" s="225"/>
      <c r="E28" s="183"/>
      <c r="F28" s="183"/>
      <c r="G28" s="183"/>
    </row>
    <row r="29" spans="1:7" ht="15" customHeight="1" x14ac:dyDescent="0.25">
      <c r="A29" s="1" t="s">
        <v>14</v>
      </c>
    </row>
    <row r="30" spans="1:7" ht="15" customHeight="1" x14ac:dyDescent="0.25">
      <c r="A30" s="190" t="s">
        <v>67</v>
      </c>
      <c r="B30" s="185" t="s">
        <v>91</v>
      </c>
    </row>
    <row r="31" spans="1:7" ht="15" customHeight="1" x14ac:dyDescent="0.25">
      <c r="A31" s="191"/>
      <c r="B31" s="187" t="s">
        <v>92</v>
      </c>
    </row>
    <row r="32" spans="1:7" ht="15" customHeight="1" x14ac:dyDescent="0.25">
      <c r="A32" s="191"/>
      <c r="B32" s="187" t="s">
        <v>93</v>
      </c>
    </row>
    <row r="33" spans="1:2" ht="15" customHeight="1" x14ac:dyDescent="0.25">
      <c r="A33" s="191" t="s">
        <v>94</v>
      </c>
      <c r="B33" s="187" t="s">
        <v>68</v>
      </c>
    </row>
    <row r="34" spans="1:2" ht="15" customHeight="1" x14ac:dyDescent="0.25">
      <c r="A34" s="191"/>
      <c r="B34" s="187" t="s">
        <v>69</v>
      </c>
    </row>
    <row r="35" spans="1:2" ht="15" customHeight="1" x14ac:dyDescent="0.25">
      <c r="A35" s="191" t="s">
        <v>95</v>
      </c>
      <c r="B35" s="187" t="s">
        <v>68</v>
      </c>
    </row>
    <row r="36" spans="1:2" ht="15" customHeight="1" x14ac:dyDescent="0.25">
      <c r="A36" s="191"/>
      <c r="B36" s="187" t="s">
        <v>69</v>
      </c>
    </row>
    <row r="37" spans="1:2" ht="15" customHeight="1" x14ac:dyDescent="0.25">
      <c r="A37" s="192"/>
      <c r="B37" s="189" t="s">
        <v>96</v>
      </c>
    </row>
  </sheetData>
  <sheetProtection sheet="1" objects="1" scenarios="1" formatCells="0" formatColumns="0" formatRows="0" insertColumns="0" insertRows="0" insertHyperlinks="0" deleteColumns="0" deleteRows="0" sort="0" autoFilter="0" pivotTables="0"/>
  <mergeCells count="22">
    <mergeCell ref="A6:D6"/>
    <mergeCell ref="A22:B22"/>
    <mergeCell ref="A23:B23"/>
    <mergeCell ref="A24:B24"/>
    <mergeCell ref="A25:B25"/>
    <mergeCell ref="A7:A8"/>
    <mergeCell ref="B7:D7"/>
    <mergeCell ref="A9:D9"/>
    <mergeCell ref="A13:D13"/>
    <mergeCell ref="A17:D17"/>
    <mergeCell ref="A1:D1"/>
    <mergeCell ref="A2:D2"/>
    <mergeCell ref="A3:D3"/>
    <mergeCell ref="A4:D4"/>
    <mergeCell ref="A5:D5"/>
    <mergeCell ref="B26:D26"/>
    <mergeCell ref="B28:D28"/>
    <mergeCell ref="A21:D21"/>
    <mergeCell ref="C22:D22"/>
    <mergeCell ref="C23:D23"/>
    <mergeCell ref="C24:D24"/>
    <mergeCell ref="C25:D25"/>
  </mergeCells>
  <dataValidations count="3">
    <dataValidation type="list" allowBlank="1" showInputMessage="1" showErrorMessage="1" sqref="C22:C23" xr:uid="{00000000-0002-0000-0300-000000000000}">
      <formula1>$B$30:$B$32</formula1>
    </dataValidation>
    <dataValidation type="list" allowBlank="1" showInputMessage="1" showErrorMessage="1" sqref="C24" xr:uid="{00000000-0002-0000-0300-000002000000}">
      <formula1>$B$33:$B$34</formula1>
    </dataValidation>
    <dataValidation type="list" allowBlank="1" showInputMessage="1" showErrorMessage="1" sqref="C25" xr:uid="{00000000-0002-0000-0300-000003000000}">
      <formula1>$B$35:$B$37</formula1>
    </dataValidation>
  </dataValidations>
  <hyperlinks>
    <hyperlink ref="A3" r:id="rId1" location="form3" xr:uid="{00000000-0004-0000-0300-000000000000}"/>
    <hyperlink ref="A4" r:id="rId2" location="form3" xr:uid="{00000000-0004-0000-0300-000001000000}"/>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showGridLines="0" workbookViewId="0">
      <selection activeCell="B14" sqref="B14:D14"/>
    </sheetView>
  </sheetViews>
  <sheetFormatPr defaultColWidth="8.7109375" defaultRowHeight="15" x14ac:dyDescent="0.25"/>
  <cols>
    <col min="1" max="1" width="20.7109375" style="18" customWidth="1"/>
    <col min="2" max="2" width="18.28515625" style="18" customWidth="1"/>
    <col min="3" max="3" width="21" style="18" customWidth="1"/>
    <col min="4" max="4" width="22.28515625" style="18" customWidth="1"/>
    <col min="5" max="5" width="18.7109375" style="18" customWidth="1"/>
    <col min="6" max="6" width="8.7109375" style="18"/>
  </cols>
  <sheetData>
    <row r="1" spans="1:5" ht="80.099999999999994" customHeight="1" x14ac:dyDescent="0.25">
      <c r="A1" s="207" t="s">
        <v>97</v>
      </c>
      <c r="B1" s="268"/>
      <c r="C1" s="268"/>
      <c r="D1" s="268"/>
      <c r="E1" s="268"/>
    </row>
    <row r="2" spans="1:5" x14ac:dyDescent="0.25">
      <c r="A2" s="208" t="s">
        <v>98</v>
      </c>
      <c r="B2" s="269"/>
      <c r="C2" s="269"/>
      <c r="D2" s="269"/>
      <c r="E2" s="269"/>
    </row>
    <row r="3" spans="1:5" x14ac:dyDescent="0.25">
      <c r="A3" s="210" t="s">
        <v>99</v>
      </c>
      <c r="B3" s="270"/>
      <c r="C3" s="270"/>
      <c r="D3" s="270"/>
      <c r="E3" s="270"/>
    </row>
    <row r="4" spans="1:5" x14ac:dyDescent="0.25">
      <c r="A4" s="210" t="s">
        <v>100</v>
      </c>
      <c r="B4" s="270"/>
      <c r="C4" s="270"/>
      <c r="D4" s="270"/>
      <c r="E4" s="270"/>
    </row>
    <row r="5" spans="1:5" ht="45" customHeight="1" x14ac:dyDescent="0.25">
      <c r="A5" s="211" t="s">
        <v>101</v>
      </c>
      <c r="B5" s="226"/>
      <c r="C5" s="226"/>
      <c r="D5" s="226"/>
      <c r="E5" s="226"/>
    </row>
    <row r="6" spans="1:5" s="1" customFormat="1" ht="75" customHeight="1" x14ac:dyDescent="0.2">
      <c r="A6" s="206" t="s">
        <v>102</v>
      </c>
      <c r="B6" s="273"/>
      <c r="C6" s="273"/>
      <c r="D6" s="273"/>
      <c r="E6" s="273"/>
    </row>
    <row r="7" spans="1:5" ht="24" customHeight="1" x14ac:dyDescent="0.25">
      <c r="A7" s="281" t="s">
        <v>103</v>
      </c>
      <c r="B7" s="283" t="s">
        <v>104</v>
      </c>
      <c r="C7" s="279" t="s">
        <v>105</v>
      </c>
      <c r="D7" s="280"/>
      <c r="E7" s="285" t="s">
        <v>106</v>
      </c>
    </row>
    <row r="8" spans="1:5" ht="14.45" customHeight="1" x14ac:dyDescent="0.25">
      <c r="A8" s="282"/>
      <c r="B8" s="284"/>
      <c r="C8" s="61" t="s">
        <v>107</v>
      </c>
      <c r="D8" s="62" t="s">
        <v>108</v>
      </c>
      <c r="E8" s="286"/>
    </row>
    <row r="9" spans="1:5" ht="16.149999999999999" customHeight="1" x14ac:dyDescent="0.25">
      <c r="A9" s="274" t="s">
        <v>56</v>
      </c>
      <c r="B9" s="275"/>
      <c r="C9" s="275"/>
      <c r="D9" s="275"/>
      <c r="E9" s="275"/>
    </row>
    <row r="10" spans="1:5" x14ac:dyDescent="0.25">
      <c r="A10" s="70" t="s">
        <v>57</v>
      </c>
      <c r="B10" s="58">
        <v>42</v>
      </c>
      <c r="C10" s="59">
        <v>6076701</v>
      </c>
      <c r="D10" s="60">
        <v>5957361</v>
      </c>
      <c r="E10" s="63">
        <f t="shared" ref="E10:E16" si="0">IF(D10=0,0,((C10-D10)/D10))</f>
        <v>2.0032359966099082E-2</v>
      </c>
    </row>
    <row r="11" spans="1:5" x14ac:dyDescent="0.25">
      <c r="A11" s="71" t="s">
        <v>58</v>
      </c>
      <c r="B11" s="9">
        <v>94</v>
      </c>
      <c r="C11" s="2">
        <v>10724544</v>
      </c>
      <c r="D11" s="14">
        <v>10401804</v>
      </c>
      <c r="E11" s="64">
        <f t="shared" si="0"/>
        <v>3.1027310262719814E-2</v>
      </c>
    </row>
    <row r="12" spans="1:5" x14ac:dyDescent="0.25">
      <c r="A12" s="71" t="s">
        <v>59</v>
      </c>
      <c r="B12" s="9">
        <v>36</v>
      </c>
      <c r="C12" s="2">
        <v>4126023</v>
      </c>
      <c r="D12" s="14">
        <v>3996756</v>
      </c>
      <c r="E12" s="64">
        <f t="shared" si="0"/>
        <v>3.2342980156907251E-2</v>
      </c>
    </row>
    <row r="13" spans="1:5" x14ac:dyDescent="0.25">
      <c r="A13" s="71" t="s">
        <v>60</v>
      </c>
      <c r="B13" s="9"/>
      <c r="C13" s="2"/>
      <c r="D13" s="14"/>
      <c r="E13" s="64">
        <f>IF(D13=0,0,((C13-D13)/D13))</f>
        <v>0</v>
      </c>
    </row>
    <row r="14" spans="1:5" x14ac:dyDescent="0.25">
      <c r="A14" s="71" t="s">
        <v>61</v>
      </c>
      <c r="B14" s="203">
        <v>2</v>
      </c>
      <c r="C14" s="203">
        <v>183510</v>
      </c>
      <c r="D14" s="203">
        <v>179901</v>
      </c>
      <c r="E14" s="64">
        <f>IF(D14=0,0,((C14-D14)/D14))</f>
        <v>2.0061033568462654E-2</v>
      </c>
    </row>
    <row r="15" spans="1:5" x14ac:dyDescent="0.25">
      <c r="A15" s="71" t="s">
        <v>62</v>
      </c>
      <c r="B15" s="9"/>
      <c r="C15" s="2"/>
      <c r="D15" s="14"/>
      <c r="E15" s="64">
        <f t="shared" si="0"/>
        <v>0</v>
      </c>
    </row>
    <row r="16" spans="1:5" ht="14.45" customHeight="1" x14ac:dyDescent="0.25">
      <c r="A16" s="66" t="s">
        <v>63</v>
      </c>
      <c r="B16" s="67">
        <f>SUM(B10:B15)</f>
        <v>174</v>
      </c>
      <c r="C16" s="68">
        <f>SUM(C10:C15)</f>
        <v>21110778</v>
      </c>
      <c r="D16" s="69">
        <f>SUM(D10:D15)</f>
        <v>20535822</v>
      </c>
      <c r="E16" s="65">
        <f t="shared" si="0"/>
        <v>2.799771053722612E-2</v>
      </c>
    </row>
    <row r="17" spans="1:5" s="17" customFormat="1" ht="16.149999999999999" customHeight="1" x14ac:dyDescent="0.25">
      <c r="A17" s="276" t="s">
        <v>64</v>
      </c>
      <c r="B17" s="247"/>
      <c r="C17" s="247"/>
      <c r="D17" s="247"/>
      <c r="E17" s="247"/>
    </row>
    <row r="18" spans="1:5" x14ac:dyDescent="0.25">
      <c r="A18" s="70" t="s">
        <v>57</v>
      </c>
      <c r="B18" s="58"/>
      <c r="C18" s="59"/>
      <c r="D18" s="59"/>
      <c r="E18" s="63">
        <f t="shared" ref="E18:E24" si="1">IF(D18=0,0,((C18-D18)/D18))</f>
        <v>0</v>
      </c>
    </row>
    <row r="19" spans="1:5" x14ac:dyDescent="0.25">
      <c r="A19" s="71" t="s">
        <v>58</v>
      </c>
      <c r="B19" s="9"/>
      <c r="C19" s="2"/>
      <c r="D19" s="2"/>
      <c r="E19" s="64">
        <f t="shared" si="1"/>
        <v>0</v>
      </c>
    </row>
    <row r="20" spans="1:5" x14ac:dyDescent="0.25">
      <c r="A20" s="71" t="s">
        <v>59</v>
      </c>
      <c r="B20" s="9"/>
      <c r="C20" s="8"/>
      <c r="D20" s="8"/>
      <c r="E20" s="64">
        <f t="shared" si="1"/>
        <v>0</v>
      </c>
    </row>
    <row r="21" spans="1:5" x14ac:dyDescent="0.25">
      <c r="A21" s="71" t="s">
        <v>60</v>
      </c>
      <c r="B21" s="9"/>
      <c r="C21" s="2"/>
      <c r="D21" s="2"/>
      <c r="E21" s="64">
        <f t="shared" si="1"/>
        <v>0</v>
      </c>
    </row>
    <row r="22" spans="1:5" x14ac:dyDescent="0.25">
      <c r="A22" s="71" t="s">
        <v>61</v>
      </c>
      <c r="B22" s="9"/>
      <c r="C22" s="8"/>
      <c r="D22" s="8"/>
      <c r="E22" s="64">
        <f t="shared" si="1"/>
        <v>0</v>
      </c>
    </row>
    <row r="23" spans="1:5" x14ac:dyDescent="0.25">
      <c r="A23" s="71" t="s">
        <v>62</v>
      </c>
      <c r="B23" s="9"/>
      <c r="C23" s="2"/>
      <c r="D23" s="2"/>
      <c r="E23" s="64">
        <f t="shared" si="1"/>
        <v>0</v>
      </c>
    </row>
    <row r="24" spans="1:5" ht="14.45" customHeight="1" x14ac:dyDescent="0.25">
      <c r="A24" s="97" t="s">
        <v>63</v>
      </c>
      <c r="B24" s="143">
        <f>SUM(B18:B23)</f>
        <v>0</v>
      </c>
      <c r="C24" s="68">
        <f>SUM(C18:C23)</f>
        <v>0</v>
      </c>
      <c r="D24" s="68">
        <f>SUM(D18:D23)</f>
        <v>0</v>
      </c>
      <c r="E24" s="65">
        <f t="shared" si="1"/>
        <v>0</v>
      </c>
    </row>
    <row r="25" spans="1:5" s="17" customFormat="1" ht="33" customHeight="1" x14ac:dyDescent="0.25">
      <c r="A25" s="277" t="s">
        <v>109</v>
      </c>
      <c r="B25" s="278"/>
      <c r="C25" s="278"/>
      <c r="D25" s="278"/>
      <c r="E25" s="278"/>
    </row>
    <row r="26" spans="1:5" x14ac:dyDescent="0.25">
      <c r="A26" s="144" t="s">
        <v>57</v>
      </c>
      <c r="B26" s="145">
        <f t="shared" ref="B26:B31" si="2">B10+B18</f>
        <v>42</v>
      </c>
      <c r="C26" s="146">
        <f>C10+C18*IF(AND('Form 1'!$B$24&gt;0,'Form 1'!$B$24&lt;=1),'Form 1'!$B$24,1)</f>
        <v>6076701</v>
      </c>
      <c r="D26" s="147">
        <f>D10+D18*IF(AND('Form 1'!$B$24&gt;0,'Form 1'!$B$24&lt;=1),'Form 1'!$B$24,1)</f>
        <v>5957361</v>
      </c>
      <c r="E26" s="63">
        <f t="shared" ref="E26:E32" si="3">IF(D26=0,0,((C26-D26)/D26))</f>
        <v>2.0032359966099082E-2</v>
      </c>
    </row>
    <row r="27" spans="1:5" x14ac:dyDescent="0.25">
      <c r="A27" s="88" t="s">
        <v>58</v>
      </c>
      <c r="B27" s="76">
        <f t="shared" si="2"/>
        <v>94</v>
      </c>
      <c r="C27" s="77">
        <f>C11+C19*IF(AND('Form 1'!$B$24&gt;0,'Form 1'!$B$24&lt;=1),'Form 1'!$B$24,1)</f>
        <v>10724544</v>
      </c>
      <c r="D27" s="77">
        <f>D11+D19*IF(AND('Form 1'!$B$24&gt;0,'Form 1'!$B$24&lt;=1),'Form 1'!$B$24,1)</f>
        <v>10401804</v>
      </c>
      <c r="E27" s="64">
        <f t="shared" si="3"/>
        <v>3.1027310262719814E-2</v>
      </c>
    </row>
    <row r="28" spans="1:5" x14ac:dyDescent="0.25">
      <c r="A28" s="88" t="s">
        <v>59</v>
      </c>
      <c r="B28" s="148">
        <f t="shared" si="2"/>
        <v>36</v>
      </c>
      <c r="C28" s="77">
        <f>C12+C20*IF(AND('Form 1'!$B$24&gt;0,'Form 1'!$B$24&lt;=1),'Form 1'!$B$24,1)</f>
        <v>4126023</v>
      </c>
      <c r="D28" s="75">
        <f>D12+D20*IF(AND('Form 1'!$B$24&gt;0,'Form 1'!$B$24&lt;=1),'Form 1'!$B$24,1)</f>
        <v>3996756</v>
      </c>
      <c r="E28" s="64">
        <f t="shared" si="3"/>
        <v>3.2342980156907251E-2</v>
      </c>
    </row>
    <row r="29" spans="1:5" x14ac:dyDescent="0.25">
      <c r="A29" s="88" t="s">
        <v>60</v>
      </c>
      <c r="B29" s="76">
        <f>B13+B21</f>
        <v>0</v>
      </c>
      <c r="C29" s="77">
        <f>C13+C21*IF(AND('Form 1'!$B$24&gt;0,'Form 1'!$B$24&lt;=1),'Form 1'!$B$24,1)</f>
        <v>0</v>
      </c>
      <c r="D29" s="77">
        <f>D13+D21*IF(AND('Form 1'!$B$24&gt;0,'Form 1'!$B$24&lt;=1),'Form 1'!$B$24,1)</f>
        <v>0</v>
      </c>
      <c r="E29" s="64">
        <f t="shared" si="3"/>
        <v>0</v>
      </c>
    </row>
    <row r="30" spans="1:5" x14ac:dyDescent="0.25">
      <c r="A30" s="88" t="s">
        <v>61</v>
      </c>
      <c r="B30" s="148">
        <f>B14+B22</f>
        <v>2</v>
      </c>
      <c r="C30" s="77">
        <f>C14+C22*IF(AND('Form 1'!$B$24&gt;0,'Form 1'!$B$24&lt;=1),'Form 1'!$B$24,1)</f>
        <v>183510</v>
      </c>
      <c r="D30" s="75">
        <f>D14+D22*IF(AND('Form 1'!$B$24&gt;0,'Form 1'!$B$24&lt;=1),'Form 1'!$B$24,1)</f>
        <v>179901</v>
      </c>
      <c r="E30" s="64">
        <f t="shared" si="3"/>
        <v>2.0061033568462654E-2</v>
      </c>
    </row>
    <row r="31" spans="1:5" x14ac:dyDescent="0.25">
      <c r="A31" s="88" t="s">
        <v>62</v>
      </c>
      <c r="B31" s="76">
        <f t="shared" si="2"/>
        <v>0</v>
      </c>
      <c r="C31" s="77">
        <f>C15+C23*IF(AND('Form 1'!$B$24&gt;0,'Form 1'!$B$24&lt;=1),'Form 1'!$B$24,1)</f>
        <v>0</v>
      </c>
      <c r="D31" s="77">
        <f>D15+D23*IF(AND('Form 1'!$B$24&gt;0,'Form 1'!$B$24&lt;=1),'Form 1'!$B$24,1)</f>
        <v>0</v>
      </c>
      <c r="E31" s="64">
        <f t="shared" si="3"/>
        <v>0</v>
      </c>
    </row>
    <row r="32" spans="1:5" ht="14.45" customHeight="1" x14ac:dyDescent="0.25">
      <c r="A32" s="66" t="s">
        <v>63</v>
      </c>
      <c r="B32" s="67">
        <f>SUM(B26:B31)</f>
        <v>174</v>
      </c>
      <c r="C32" s="68">
        <f>SUM(C26:C31)</f>
        <v>21110778</v>
      </c>
      <c r="D32" s="68">
        <f>SUM(D26:D31)</f>
        <v>20535822</v>
      </c>
      <c r="E32" s="65">
        <f t="shared" si="3"/>
        <v>2.799771053722612E-2</v>
      </c>
    </row>
    <row r="33" spans="1:5" ht="14.45" customHeight="1" x14ac:dyDescent="0.25">
      <c r="A33" s="183"/>
      <c r="B33" s="183"/>
      <c r="C33" s="183"/>
      <c r="D33" s="183"/>
      <c r="E33" s="1"/>
    </row>
    <row r="34" spans="1:5" ht="60" customHeight="1" x14ac:dyDescent="0.25">
      <c r="A34" s="78" t="s">
        <v>110</v>
      </c>
      <c r="B34" s="244"/>
      <c r="C34" s="271"/>
      <c r="D34" s="272"/>
      <c r="E34" s="183"/>
    </row>
    <row r="35" spans="1:5" x14ac:dyDescent="0.25">
      <c r="A35" s="1" t="s">
        <v>14</v>
      </c>
    </row>
  </sheetData>
  <sheetProtection sheet="1" objects="1" scenarios="1" formatCells="0" formatColumns="0" formatRows="0" insertColumns="0" insertRows="0" insertHyperlinks="0" deleteColumns="0" deleteRows="0" sort="0" autoFilter="0" pivotTables="0"/>
  <mergeCells count="14">
    <mergeCell ref="B34:D34"/>
    <mergeCell ref="A6:E6"/>
    <mergeCell ref="A9:E9"/>
    <mergeCell ref="A17:E17"/>
    <mergeCell ref="A25:E25"/>
    <mergeCell ref="C7:D7"/>
    <mergeCell ref="A7:A8"/>
    <mergeCell ref="B7:B8"/>
    <mergeCell ref="E7:E8"/>
    <mergeCell ref="A1:E1"/>
    <mergeCell ref="A2:E2"/>
    <mergeCell ref="A3:E3"/>
    <mergeCell ref="A4:E4"/>
    <mergeCell ref="A5:E5"/>
  </mergeCells>
  <hyperlinks>
    <hyperlink ref="A3" r:id="rId1" location="form4" xr:uid="{00000000-0004-0000-0400-000000000000}"/>
    <hyperlink ref="A4" r:id="rId2" location="form4" xr:uid="{00000000-0004-0000-0400-000001000000}"/>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showGridLines="0" workbookViewId="0">
      <selection activeCell="B14" sqref="B14"/>
    </sheetView>
  </sheetViews>
  <sheetFormatPr defaultColWidth="8.7109375" defaultRowHeight="15" x14ac:dyDescent="0.25"/>
  <cols>
    <col min="1" max="1" width="45.7109375" style="18" customWidth="1"/>
    <col min="2" max="3" width="30.7109375" style="18" customWidth="1"/>
    <col min="4" max="4" width="8.7109375" style="18"/>
  </cols>
  <sheetData>
    <row r="1" spans="1:14" ht="80.099999999999994" customHeight="1" x14ac:dyDescent="0.25">
      <c r="A1" s="207" t="s">
        <v>111</v>
      </c>
      <c r="B1" s="268"/>
      <c r="C1" s="268"/>
    </row>
    <row r="2" spans="1:14" x14ac:dyDescent="0.25">
      <c r="A2" s="208" t="s">
        <v>112</v>
      </c>
      <c r="B2" s="269"/>
      <c r="C2" s="269"/>
    </row>
    <row r="3" spans="1:14" x14ac:dyDescent="0.25">
      <c r="A3" s="210" t="s">
        <v>113</v>
      </c>
      <c r="B3" s="270"/>
      <c r="C3" s="270"/>
    </row>
    <row r="4" spans="1:14" x14ac:dyDescent="0.25">
      <c r="A4" s="210" t="s">
        <v>114</v>
      </c>
      <c r="B4" s="270"/>
      <c r="C4" s="270"/>
    </row>
    <row r="5" spans="1:14" ht="14.25" customHeight="1" x14ac:dyDescent="0.25">
      <c r="A5" s="211" t="s">
        <v>115</v>
      </c>
      <c r="B5" s="256"/>
      <c r="C5" s="256"/>
      <c r="D5" s="102"/>
      <c r="E5" s="102"/>
      <c r="F5" s="102"/>
      <c r="G5" s="102"/>
      <c r="H5" s="102"/>
      <c r="I5" s="102"/>
      <c r="J5" s="102"/>
      <c r="K5" s="102"/>
      <c r="L5" s="103"/>
      <c r="M5" s="103"/>
      <c r="N5" s="103"/>
    </row>
    <row r="6" spans="1:14" s="1" customFormat="1" ht="105" customHeight="1" x14ac:dyDescent="0.2">
      <c r="A6" s="206" t="s">
        <v>116</v>
      </c>
      <c r="B6" s="273"/>
      <c r="C6" s="273"/>
    </row>
    <row r="7" spans="1:14" s="1" customFormat="1" ht="15" customHeight="1" x14ac:dyDescent="0.2">
      <c r="A7" s="85" t="s">
        <v>117</v>
      </c>
      <c r="B7" s="86" t="s">
        <v>118</v>
      </c>
      <c r="C7" s="87" t="s">
        <v>119</v>
      </c>
    </row>
    <row r="8" spans="1:14" s="1" customFormat="1" ht="15" customHeight="1" x14ac:dyDescent="0.2">
      <c r="A8" s="51" t="s">
        <v>120</v>
      </c>
      <c r="B8" s="82">
        <v>246048</v>
      </c>
      <c r="C8" s="81">
        <v>123036</v>
      </c>
    </row>
    <row r="9" spans="1:14" s="1" customFormat="1" ht="15" customHeight="1" x14ac:dyDescent="0.2">
      <c r="A9" s="88" t="s">
        <v>121</v>
      </c>
      <c r="B9" s="83">
        <v>280008</v>
      </c>
      <c r="C9" s="79">
        <v>30000</v>
      </c>
    </row>
    <row r="10" spans="1:14" s="1" customFormat="1" ht="15" customHeight="1" x14ac:dyDescent="0.2">
      <c r="A10" s="88" t="s">
        <v>122</v>
      </c>
      <c r="B10" s="83">
        <v>260004</v>
      </c>
      <c r="C10" s="79"/>
    </row>
    <row r="11" spans="1:14" s="1" customFormat="1" ht="15" customHeight="1" x14ac:dyDescent="0.2">
      <c r="A11" s="88" t="s">
        <v>123</v>
      </c>
      <c r="B11" s="83">
        <v>231840</v>
      </c>
      <c r="C11" s="79"/>
    </row>
    <row r="12" spans="1:14" s="1" customFormat="1" ht="15" customHeight="1" x14ac:dyDescent="0.2">
      <c r="A12" s="88" t="s">
        <v>124</v>
      </c>
      <c r="B12" s="83"/>
      <c r="C12" s="79"/>
    </row>
    <row r="13" spans="1:14" s="1" customFormat="1" ht="15" customHeight="1" x14ac:dyDescent="0.2">
      <c r="A13" s="88" t="s">
        <v>125</v>
      </c>
      <c r="B13" s="83"/>
      <c r="C13" s="79"/>
    </row>
    <row r="14" spans="1:14" s="1" customFormat="1" ht="15" customHeight="1" x14ac:dyDescent="0.2">
      <c r="A14" s="88" t="s">
        <v>126</v>
      </c>
      <c r="B14" s="83">
        <v>262524</v>
      </c>
      <c r="C14" s="79"/>
    </row>
    <row r="15" spans="1:14" s="1" customFormat="1" ht="15" customHeight="1" x14ac:dyDescent="0.2">
      <c r="A15" s="89" t="s">
        <v>127</v>
      </c>
      <c r="B15" s="84"/>
      <c r="C15" s="80"/>
    </row>
    <row r="16" spans="1:14" s="1" customFormat="1" ht="15" customHeight="1" x14ac:dyDescent="0.2"/>
    <row r="17" spans="1:3" s="1" customFormat="1" ht="60" customHeight="1" x14ac:dyDescent="0.2">
      <c r="A17" s="78" t="s">
        <v>110</v>
      </c>
      <c r="B17" s="244"/>
      <c r="C17" s="272"/>
    </row>
    <row r="18" spans="1:3" x14ac:dyDescent="0.25">
      <c r="A18" s="1" t="s">
        <v>14</v>
      </c>
    </row>
  </sheetData>
  <sheetProtection sheet="1" objects="1" scenarios="1" formatCells="0" formatColumns="0" formatRows="0" insertColumns="0" insertRows="0" insertHyperlinks="0" deleteColumns="0" deleteRows="0" sort="0" autoFilter="0" pivotTables="0"/>
  <mergeCells count="7">
    <mergeCell ref="A6:C6"/>
    <mergeCell ref="B17:C17"/>
    <mergeCell ref="A1:C1"/>
    <mergeCell ref="A2:C2"/>
    <mergeCell ref="A3:C3"/>
    <mergeCell ref="A4:C4"/>
    <mergeCell ref="A5:C5"/>
  </mergeCells>
  <dataValidations count="1">
    <dataValidation type="whole" error="Please check this salary information as it is outside the normal range._x000a_" sqref="B8:B15" xr:uid="{00000000-0002-0000-0500-000000000000}">
      <formula1>65000</formula1>
      <formula2>100000000</formula2>
    </dataValidation>
  </dataValidations>
  <hyperlinks>
    <hyperlink ref="A3" r:id="rId1" location="form5" xr:uid="{00000000-0004-0000-0500-000000000000}"/>
    <hyperlink ref="A4" r:id="rId2" location="form5" xr:uid="{00000000-0004-0000-0500-000001000000}"/>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43"/>
  <sheetViews>
    <sheetView showGridLines="0" workbookViewId="0">
      <selection sqref="A1:G1"/>
    </sheetView>
  </sheetViews>
  <sheetFormatPr defaultColWidth="8.7109375" defaultRowHeight="15" x14ac:dyDescent="0.25"/>
  <cols>
    <col min="1" max="1" width="37.28515625" customWidth="1"/>
    <col min="2" max="2" width="10.7109375" customWidth="1"/>
    <col min="3" max="5" width="16.7109375" customWidth="1"/>
    <col min="6" max="7" width="20.7109375" customWidth="1"/>
  </cols>
  <sheetData>
    <row r="1" spans="1:7" ht="80.099999999999994" customHeight="1" x14ac:dyDescent="0.25">
      <c r="A1" s="207" t="s">
        <v>128</v>
      </c>
      <c r="B1" s="223"/>
      <c r="C1" s="223"/>
      <c r="D1" s="223"/>
      <c r="E1" s="223"/>
      <c r="F1" s="223"/>
      <c r="G1" s="223"/>
    </row>
    <row r="2" spans="1:7" x14ac:dyDescent="0.25">
      <c r="A2" s="208" t="s">
        <v>129</v>
      </c>
      <c r="B2" s="209"/>
      <c r="C2" s="209"/>
      <c r="D2" s="209"/>
      <c r="E2" s="209"/>
      <c r="F2" s="209"/>
      <c r="G2" s="209"/>
    </row>
    <row r="3" spans="1:7" s="1" customFormat="1" ht="13.15" customHeight="1" x14ac:dyDescent="0.2">
      <c r="A3" s="210" t="s">
        <v>130</v>
      </c>
      <c r="B3" s="270"/>
      <c r="C3" s="270"/>
      <c r="D3" s="270"/>
      <c r="E3" s="270"/>
      <c r="F3" s="270"/>
      <c r="G3" s="270"/>
    </row>
    <row r="4" spans="1:7" s="1" customFormat="1" ht="13.15" customHeight="1" x14ac:dyDescent="0.2">
      <c r="A4" s="210" t="s">
        <v>131</v>
      </c>
      <c r="B4" s="270"/>
      <c r="C4" s="270"/>
      <c r="D4" s="270"/>
      <c r="E4" s="270"/>
      <c r="F4" s="270"/>
      <c r="G4" s="270"/>
    </row>
    <row r="5" spans="1:7" x14ac:dyDescent="0.25">
      <c r="A5" s="211" t="s">
        <v>132</v>
      </c>
      <c r="B5" s="226"/>
      <c r="C5" s="226"/>
      <c r="D5" s="226"/>
      <c r="E5" s="226"/>
      <c r="F5" s="226"/>
      <c r="G5" s="226"/>
    </row>
    <row r="6" spans="1:7" s="1" customFormat="1" ht="105" customHeight="1" x14ac:dyDescent="0.2">
      <c r="A6" s="206" t="s">
        <v>133</v>
      </c>
      <c r="B6" s="273"/>
      <c r="C6" s="273"/>
      <c r="D6" s="273"/>
      <c r="E6" s="273"/>
      <c r="F6" s="273"/>
      <c r="G6" s="273"/>
    </row>
    <row r="7" spans="1:7" s="1" customFormat="1" ht="16.149999999999999" customHeight="1" x14ac:dyDescent="0.2">
      <c r="A7" s="293"/>
      <c r="B7" s="292" t="s">
        <v>134</v>
      </c>
      <c r="C7" s="289" t="s">
        <v>135</v>
      </c>
      <c r="D7" s="290"/>
      <c r="E7" s="291"/>
      <c r="F7" s="289" t="s">
        <v>136</v>
      </c>
      <c r="G7" s="291"/>
    </row>
    <row r="8" spans="1:7" s="92" customFormat="1" ht="40.15" customHeight="1" x14ac:dyDescent="0.2">
      <c r="A8" s="294"/>
      <c r="B8" s="262"/>
      <c r="C8" s="20" t="s">
        <v>137</v>
      </c>
      <c r="D8" s="21" t="s">
        <v>138</v>
      </c>
      <c r="E8" s="22" t="s">
        <v>139</v>
      </c>
      <c r="F8" s="20" t="s">
        <v>140</v>
      </c>
      <c r="G8" s="22" t="s">
        <v>141</v>
      </c>
    </row>
    <row r="9" spans="1:7" s="93" customFormat="1" ht="18" customHeight="1" x14ac:dyDescent="0.2">
      <c r="A9" s="97" t="s">
        <v>142</v>
      </c>
      <c r="B9" s="98"/>
      <c r="C9" s="96"/>
      <c r="D9" s="94"/>
      <c r="E9" s="95"/>
      <c r="F9" s="96"/>
      <c r="G9" s="95"/>
    </row>
    <row r="10" spans="1:7" s="93" customFormat="1" ht="13.9" customHeight="1" x14ac:dyDescent="0.2">
      <c r="A10" s="1"/>
      <c r="B10" s="1"/>
      <c r="C10" s="1"/>
      <c r="D10" s="1"/>
      <c r="E10" s="1"/>
      <c r="F10" s="1"/>
      <c r="G10" s="1"/>
    </row>
    <row r="11" spans="1:7" s="93" customFormat="1" ht="54" customHeight="1" x14ac:dyDescent="0.2">
      <c r="A11" s="78" t="s">
        <v>110</v>
      </c>
      <c r="B11" s="244"/>
      <c r="C11" s="287"/>
      <c r="D11" s="287"/>
      <c r="E11" s="287"/>
      <c r="F11" s="287"/>
      <c r="G11" s="288"/>
    </row>
    <row r="12" spans="1:7" x14ac:dyDescent="0.25">
      <c r="A12" s="1" t="s">
        <v>14</v>
      </c>
    </row>
    <row r="13" spans="1:7" x14ac:dyDescent="0.25">
      <c r="A13" s="184" t="s">
        <v>67</v>
      </c>
      <c r="B13" s="185" t="s">
        <v>143</v>
      </c>
    </row>
    <row r="14" spans="1:7" x14ac:dyDescent="0.25">
      <c r="A14" s="186"/>
      <c r="B14" s="187" t="s">
        <v>144</v>
      </c>
    </row>
    <row r="15" spans="1:7" x14ac:dyDescent="0.25">
      <c r="A15" s="188"/>
      <c r="B15" s="189" t="s">
        <v>69</v>
      </c>
    </row>
    <row r="37" spans="1:1" x14ac:dyDescent="0.25">
      <c r="A37" s="10" t="s">
        <v>145</v>
      </c>
    </row>
    <row r="38" spans="1:1" x14ac:dyDescent="0.25">
      <c r="A38" s="11" t="s">
        <v>146</v>
      </c>
    </row>
    <row r="39" spans="1:1" x14ac:dyDescent="0.25">
      <c r="A39" s="10" t="s">
        <v>147</v>
      </c>
    </row>
    <row r="40" spans="1:1" x14ac:dyDescent="0.25">
      <c r="A40" s="10" t="s">
        <v>148</v>
      </c>
    </row>
    <row r="41" spans="1:1" x14ac:dyDescent="0.25">
      <c r="A41" s="10" t="s">
        <v>149</v>
      </c>
    </row>
    <row r="42" spans="1:1" x14ac:dyDescent="0.25">
      <c r="A42" s="10" t="s">
        <v>150</v>
      </c>
    </row>
    <row r="43" spans="1:1" x14ac:dyDescent="0.25">
      <c r="A43" s="12" t="s">
        <v>151</v>
      </c>
    </row>
  </sheetData>
  <sheetProtection sheet="1" objects="1" scenarios="1" formatCells="0" formatColumns="0" formatRows="0" insertColumns="0" insertRows="0" insertHyperlinks="0" deleteColumns="0" deleteRows="0" sort="0" autoFilter="0" pivotTables="0"/>
  <mergeCells count="11">
    <mergeCell ref="B11:G11"/>
    <mergeCell ref="A1:G1"/>
    <mergeCell ref="C7:E7"/>
    <mergeCell ref="F7:G7"/>
    <mergeCell ref="B7:B8"/>
    <mergeCell ref="A7:A8"/>
    <mergeCell ref="A6:G6"/>
    <mergeCell ref="A2:G2"/>
    <mergeCell ref="A3:G3"/>
    <mergeCell ref="A4:G4"/>
    <mergeCell ref="A5:G5"/>
  </mergeCells>
  <dataValidations count="1">
    <dataValidation type="list" allowBlank="1" showInputMessage="1" showErrorMessage="1" prompt="Select from list" sqref="F9:G9" xr:uid="{00000000-0002-0000-0600-000000000000}">
      <formula1>$B$13:$B$15</formula1>
    </dataValidation>
  </dataValidations>
  <hyperlinks>
    <hyperlink ref="A3" r:id="rId1" location="form6" xr:uid="{00000000-0004-0000-0600-000000000000}"/>
    <hyperlink ref="A4" r:id="rId2" location="form6" xr:uid="{00000000-0004-0000-0600-000001000000}"/>
  </hyperlinks>
  <pageMargins left="0.7" right="0.7" top="0.75" bottom="0.75" header="0.51180555555554996" footer="0.51180555555554996"/>
  <pageSetup orientation="portrait"/>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2"/>
  <sheetViews>
    <sheetView showGridLines="0" workbookViewId="0">
      <selection sqref="A1:D1"/>
    </sheetView>
  </sheetViews>
  <sheetFormatPr defaultRowHeight="15" x14ac:dyDescent="0.25"/>
  <cols>
    <col min="1" max="3" width="30.7109375" customWidth="1"/>
    <col min="4" max="4" width="45.7109375" customWidth="1"/>
  </cols>
  <sheetData>
    <row r="1" spans="1:4" s="18" customFormat="1" ht="80.099999999999994" customHeight="1" x14ac:dyDescent="0.2">
      <c r="A1" s="207" t="s">
        <v>152</v>
      </c>
      <c r="B1" s="207"/>
      <c r="C1" s="207"/>
      <c r="D1" s="207"/>
    </row>
    <row r="2" spans="1:4" s="18" customFormat="1" ht="13.9" customHeight="1" x14ac:dyDescent="0.2">
      <c r="A2" s="208" t="s">
        <v>71</v>
      </c>
      <c r="B2" s="208"/>
      <c r="C2" s="208"/>
    </row>
    <row r="3" spans="1:4" s="1" customFormat="1" ht="13.15" customHeight="1" x14ac:dyDescent="0.2">
      <c r="A3" s="210" t="s">
        <v>72</v>
      </c>
      <c r="B3" s="210"/>
      <c r="C3" s="210"/>
    </row>
    <row r="4" spans="1:4" s="1" customFormat="1" ht="13.15" customHeight="1" x14ac:dyDescent="0.2">
      <c r="A4" s="210" t="s">
        <v>73</v>
      </c>
      <c r="B4" s="210"/>
      <c r="C4" s="210"/>
    </row>
    <row r="5" spans="1:4" s="1" customFormat="1" ht="45" customHeight="1" x14ac:dyDescent="0.2">
      <c r="A5" s="211" t="s">
        <v>153</v>
      </c>
      <c r="B5" s="211"/>
      <c r="C5" s="211"/>
    </row>
    <row r="6" spans="1:4" s="1" customFormat="1" ht="30" customHeight="1" x14ac:dyDescent="0.2">
      <c r="A6" s="229" t="s">
        <v>154</v>
      </c>
      <c r="B6" s="229"/>
      <c r="C6" s="229"/>
      <c r="D6" s="135"/>
    </row>
    <row r="7" spans="1:4" ht="31.9" customHeight="1" x14ac:dyDescent="0.25">
      <c r="A7" s="137" t="s">
        <v>155</v>
      </c>
      <c r="B7" s="138" t="s">
        <v>156</v>
      </c>
      <c r="C7" s="139" t="s">
        <v>157</v>
      </c>
    </row>
    <row r="8" spans="1:4" s="17" customFormat="1" ht="15.6" customHeight="1" x14ac:dyDescent="0.2">
      <c r="A8" s="295" t="s">
        <v>56</v>
      </c>
      <c r="B8" s="295"/>
      <c r="C8" s="295"/>
      <c r="D8" s="140"/>
    </row>
    <row r="9" spans="1:4" ht="18" customHeight="1" x14ac:dyDescent="0.25">
      <c r="A9" s="141">
        <v>0</v>
      </c>
      <c r="B9" s="142">
        <f>'Form 2'!B16+'Form 2'!G16</f>
        <v>189</v>
      </c>
      <c r="C9" s="195">
        <f>(B9/('Form 2'!B16+'Form 2'!G16))*('Form 2'!C16+'Form 2'!H16)*A9</f>
        <v>0</v>
      </c>
    </row>
    <row r="10" spans="1:4" s="17" customFormat="1" ht="15.6" customHeight="1" x14ac:dyDescent="0.2">
      <c r="A10" s="295" t="s">
        <v>64</v>
      </c>
      <c r="B10" s="295"/>
      <c r="C10" s="295"/>
      <c r="D10" s="140"/>
    </row>
    <row r="11" spans="1:4" ht="18" customHeight="1" x14ac:dyDescent="0.25">
      <c r="A11" s="141">
        <v>0</v>
      </c>
      <c r="B11" s="142">
        <f>'Form 2'!B24+'Form 2'!G24</f>
        <v>0</v>
      </c>
      <c r="C11" s="195" t="e">
        <f>(B11/('Form 2'!B24+'Form 2'!G24))*('Form 2'!C24+'Form 2'!H24)*A11</f>
        <v>#DIV/0!</v>
      </c>
    </row>
    <row r="12" spans="1:4" x14ac:dyDescent="0.25">
      <c r="A12" s="1" t="s">
        <v>14</v>
      </c>
    </row>
  </sheetData>
  <sheetProtection sheet="1" objects="1" scenarios="1" formatCells="0" formatColumns="0" formatRows="0" insertColumns="0" insertRows="0" insertHyperlinks="0" deleteColumns="0" deleteRows="0" sort="0" autoFilter="0" pivotTables="0"/>
  <mergeCells count="8">
    <mergeCell ref="A10:C10"/>
    <mergeCell ref="A1:D1"/>
    <mergeCell ref="A3:C3"/>
    <mergeCell ref="A4:C4"/>
    <mergeCell ref="A8:C8"/>
    <mergeCell ref="A2:C2"/>
    <mergeCell ref="A5:C5"/>
    <mergeCell ref="A6:C6"/>
  </mergeCells>
  <hyperlinks>
    <hyperlink ref="A3" r:id="rId1" location="form3" xr:uid="{00000000-0004-0000-0700-000000000000}"/>
    <hyperlink ref="A4" r:id="rId2" location="form3" xr:uid="{00000000-0004-0000-0700-000001000000}"/>
  </hyperlinks>
  <pageMargins left="0.7" right="0.7" top="0.75" bottom="0.75" header="0.3" footer="0.3"/>
  <pageSetup orientation="portrait"/>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J28"/>
  <sheetViews>
    <sheetView showGridLines="0" workbookViewId="0">
      <selection sqref="A1:J1"/>
    </sheetView>
  </sheetViews>
  <sheetFormatPr defaultColWidth="8.7109375" defaultRowHeight="15" x14ac:dyDescent="0.25"/>
  <cols>
    <col min="1" max="1" width="20.140625" customWidth="1"/>
    <col min="2" max="2" width="7.7109375" customWidth="1"/>
    <col min="3" max="3" width="11.7109375" customWidth="1"/>
    <col min="4" max="5" width="12.7109375" customWidth="1"/>
    <col min="6" max="6" width="15.7109375" customWidth="1"/>
    <col min="8" max="9" width="12.7109375" customWidth="1"/>
  </cols>
  <sheetData>
    <row r="1" spans="1:10" s="18" customFormat="1" ht="80.099999999999994" customHeight="1" x14ac:dyDescent="0.2">
      <c r="A1" s="207" t="s">
        <v>158</v>
      </c>
      <c r="B1" s="207"/>
      <c r="C1" s="207"/>
      <c r="D1" s="207"/>
      <c r="E1" s="207"/>
      <c r="F1" s="207"/>
      <c r="G1" s="207"/>
      <c r="H1" s="207"/>
      <c r="I1" s="207"/>
      <c r="J1" s="207"/>
    </row>
    <row r="2" spans="1:10" ht="30" customHeight="1" x14ac:dyDescent="0.25">
      <c r="A2" s="296" t="s">
        <v>48</v>
      </c>
      <c r="B2" s="298" t="s">
        <v>159</v>
      </c>
      <c r="C2" s="299"/>
      <c r="D2" s="299"/>
      <c r="E2" s="299"/>
      <c r="F2" s="300"/>
      <c r="G2" s="154" t="s">
        <v>160</v>
      </c>
      <c r="H2" s="298" t="s">
        <v>161</v>
      </c>
      <c r="I2" s="299"/>
      <c r="J2" s="300"/>
    </row>
    <row r="3" spans="1:10" ht="27" customHeight="1" x14ac:dyDescent="0.25">
      <c r="A3" s="297"/>
      <c r="B3" s="149" t="s">
        <v>162</v>
      </c>
      <c r="C3" s="150" t="s">
        <v>163</v>
      </c>
      <c r="D3" s="150" t="s">
        <v>164</v>
      </c>
      <c r="E3" s="150" t="s">
        <v>165</v>
      </c>
      <c r="F3" s="151" t="s">
        <v>166</v>
      </c>
      <c r="G3" s="152" t="s">
        <v>167</v>
      </c>
      <c r="H3" s="149" t="s">
        <v>168</v>
      </c>
      <c r="I3" s="150" t="s">
        <v>169</v>
      </c>
      <c r="J3" s="153" t="s">
        <v>170</v>
      </c>
    </row>
    <row r="4" spans="1:10" ht="16.149999999999999" customHeight="1" x14ac:dyDescent="0.25">
      <c r="A4" s="231" t="s">
        <v>56</v>
      </c>
      <c r="B4" s="231"/>
      <c r="C4" s="231"/>
      <c r="D4" s="231"/>
      <c r="E4" s="231"/>
      <c r="F4" s="231"/>
      <c r="G4" s="231"/>
      <c r="H4" s="231"/>
      <c r="I4" s="231"/>
      <c r="J4" s="231"/>
    </row>
    <row r="5" spans="1:10" x14ac:dyDescent="0.25">
      <c r="A5" s="70" t="s">
        <v>57</v>
      </c>
      <c r="B5" s="156">
        <f>'Form 2'!B10+'Form 2'!G10</f>
        <v>57</v>
      </c>
      <c r="C5" s="157" t="str">
        <f>IF((SUM('Form 2'!D10:F10)+SUM('Form 2'!I10:K10))-B5=0,"OK","ERROR")</f>
        <v>OK</v>
      </c>
      <c r="D5" s="157">
        <f>IF('Form 2'!B10=0,"",'Form 2'!C10/'Form 2'!B10)</f>
        <v>142414.61538461538</v>
      </c>
      <c r="E5" s="157">
        <f>IF('Form 2'!G10=0,"",'Form 2'!H10/'Form 2'!G10)</f>
        <v>127766.6129032258</v>
      </c>
      <c r="F5" s="164">
        <f>'Form 2'!C10+'Form 2'!H10</f>
        <v>7663545</v>
      </c>
      <c r="G5" s="170"/>
      <c r="H5" s="167">
        <f>'Form 4'!C10/'Form 4'!B10</f>
        <v>144683.35714285713</v>
      </c>
      <c r="I5" s="157">
        <f>'Form 4'!D10/'Form 4'!B10</f>
        <v>141841.92857142858</v>
      </c>
      <c r="J5" s="162" t="str">
        <f>IF('Form 4'!E10&lt;0,"CHECK",IF('Form 4'!E10&lt;0.16,"OK","CHECK"))</f>
        <v>OK</v>
      </c>
    </row>
    <row r="6" spans="1:10" x14ac:dyDescent="0.25">
      <c r="A6" s="71" t="s">
        <v>58</v>
      </c>
      <c r="B6" s="158">
        <f>'Form 2'!B11+'Form 2'!G11</f>
        <v>89</v>
      </c>
      <c r="C6" s="155" t="str">
        <f>IF((SUM('Form 2'!D11:F11)+SUM('Form 2'!I11:K11))-B6=0,"OK","ERROR")</f>
        <v>OK</v>
      </c>
      <c r="D6" s="155">
        <f>IF('Form 2'!B11=0,"",'Form 2'!C11/'Form 2'!B11)</f>
        <v>120573.21428571429</v>
      </c>
      <c r="E6" s="155">
        <f>IF('Form 2'!G11=0,"",'Form 2'!H11/'Form 2'!G11)</f>
        <v>107381.10638297872</v>
      </c>
      <c r="F6" s="165">
        <f>'Form 2'!C11+'Form 2'!H11</f>
        <v>10110987</v>
      </c>
      <c r="G6" s="171"/>
      <c r="H6" s="168">
        <f>'Form 4'!C11/'Form 4'!B11</f>
        <v>114090.89361702128</v>
      </c>
      <c r="I6" s="155">
        <f>'Form 4'!D11/'Form 4'!B11</f>
        <v>110657.48936170213</v>
      </c>
      <c r="J6" s="163" t="str">
        <f>IF('Form 4'!E11&lt;0,"CHECK",IF('Form 4'!E11&lt;0.16,"OK","CHECK"))</f>
        <v>OK</v>
      </c>
    </row>
    <row r="7" spans="1:10" x14ac:dyDescent="0.25">
      <c r="A7" s="71" t="s">
        <v>59</v>
      </c>
      <c r="B7" s="158">
        <f>'Form 2'!B12+'Form 2'!G12</f>
        <v>39</v>
      </c>
      <c r="C7" s="155" t="str">
        <f>IF((SUM('Form 2'!D12:F12)+SUM('Form 2'!I12:K12))-B7=0,"OK","ERROR")</f>
        <v>OK</v>
      </c>
      <c r="D7" s="155">
        <f>IF('Form 2'!B12=0,"",'Form 2'!C12/'Form 2'!B12)</f>
        <v>114892.41176470589</v>
      </c>
      <c r="E7" s="155">
        <f>IF('Form 2'!G12=0,"",'Form 2'!H12/'Form 2'!G12)</f>
        <v>114444</v>
      </c>
      <c r="F7" s="165">
        <f>'Form 2'!C12+'Form 2'!H12</f>
        <v>4470939</v>
      </c>
      <c r="G7" s="171"/>
      <c r="H7" s="168">
        <f>'Form 4'!C12/'Form 4'!B12</f>
        <v>114611.75</v>
      </c>
      <c r="I7" s="155">
        <f>'Form 4'!D12/'Form 4'!B12</f>
        <v>111021</v>
      </c>
      <c r="J7" s="163" t="str">
        <f>IF('Form 4'!E12&lt;0,"CHECK",IF('Form 4'!E12&lt;0.16,"OK","CHECK"))</f>
        <v>OK</v>
      </c>
    </row>
    <row r="8" spans="1:10" x14ac:dyDescent="0.25">
      <c r="A8" s="71" t="s">
        <v>60</v>
      </c>
      <c r="B8" s="158">
        <f>'Form 2'!B13+'Form 2'!G13</f>
        <v>1</v>
      </c>
      <c r="C8" s="155" t="str">
        <f>IF((SUM('Form 2'!D13:F13)+SUM('Form 2'!I13:K13))-B8=0,"OK","ERROR")</f>
        <v>OK</v>
      </c>
      <c r="D8" s="155" t="str">
        <f>IF('Form 2'!B13=0,"",'Form 2'!C13/'Form 2'!B13)</f>
        <v/>
      </c>
      <c r="E8" s="155">
        <f>IF('Form 2'!G13=0,"",'Form 2'!H13/'Form 2'!G13)</f>
        <v>0</v>
      </c>
      <c r="F8" s="165">
        <f>'Form 2'!C13+'Form 2'!H13</f>
        <v>0</v>
      </c>
      <c r="G8" s="171"/>
      <c r="H8" s="168" t="e">
        <f>'Form 4'!C13/'Form 4'!B13</f>
        <v>#DIV/0!</v>
      </c>
      <c r="I8" s="155" t="e">
        <f>'Form 4'!D13/'Form 4'!B13</f>
        <v>#DIV/0!</v>
      </c>
      <c r="J8" s="163" t="str">
        <f>IF('Form 4'!E13&lt;0,"CHECK",IF('Form 4'!E13&lt;0.16,"OK","CHECK"))</f>
        <v>OK</v>
      </c>
    </row>
    <row r="9" spans="1:10" x14ac:dyDescent="0.25">
      <c r="A9" s="71" t="s">
        <v>61</v>
      </c>
      <c r="B9" s="158">
        <f>'Form 2'!B14+'Form 2'!G14</f>
        <v>3</v>
      </c>
      <c r="C9" s="155" t="str">
        <f>IF((SUM('Form 2'!D14:F14)+SUM('Form 2'!I14:K14))-B9=0,"OK","ERROR")</f>
        <v>OK</v>
      </c>
      <c r="D9" s="155">
        <f>IF('Form 2'!B14=0,"",'Form 2'!C14/'Form 2'!B14)</f>
        <v>90549</v>
      </c>
      <c r="E9" s="155">
        <f>IF('Form 2'!G14=0,"",'Form 2'!H14/'Form 2'!G14)</f>
        <v>100678.5</v>
      </c>
      <c r="F9" s="165">
        <f>'Form 2'!C14+'Form 2'!H14</f>
        <v>291906</v>
      </c>
      <c r="G9" s="171"/>
      <c r="H9" s="168">
        <f>'Form 4'!C14/'Form 4'!B14</f>
        <v>91755</v>
      </c>
      <c r="I9" s="155">
        <f>'Form 4'!D14/'Form 4'!B14</f>
        <v>89950.5</v>
      </c>
      <c r="J9" s="163" t="str">
        <f>IF('Form 4'!E14&lt;0,"CHECK",IF('Form 4'!E14&lt;0.16,"OK","CHECK"))</f>
        <v>OK</v>
      </c>
    </row>
    <row r="10" spans="1:10" x14ac:dyDescent="0.25">
      <c r="A10" s="71" t="s">
        <v>62</v>
      </c>
      <c r="B10" s="158">
        <f>'Form 2'!B15+'Form 2'!G15</f>
        <v>0</v>
      </c>
      <c r="C10" s="155" t="str">
        <f>IF((SUM('Form 2'!D15:F15)+SUM('Form 2'!I15:K15))-B10=0,"OK","ERROR")</f>
        <v>OK</v>
      </c>
      <c r="D10" s="155" t="str">
        <f>IF('Form 2'!B15=0,"",'Form 2'!C15/'Form 2'!B15)</f>
        <v/>
      </c>
      <c r="E10" s="155" t="str">
        <f>IF('Form 2'!G15=0,"",'Form 2'!H15/'Form 2'!G15)</f>
        <v/>
      </c>
      <c r="F10" s="165">
        <f>'Form 2'!C15+'Form 2'!H15</f>
        <v>0</v>
      </c>
      <c r="G10" s="171"/>
      <c r="H10" s="168" t="e">
        <f>'Form 4'!C15/'Form 4'!B15</f>
        <v>#DIV/0!</v>
      </c>
      <c r="I10" s="155" t="e">
        <f>'Form 4'!D15/'Form 4'!B15</f>
        <v>#DIV/0!</v>
      </c>
      <c r="J10" s="163" t="str">
        <f>IF('Form 4'!E15&lt;0,"CHECK",IF('Form 4'!E15&lt;0.16,"OK","CHECK"))</f>
        <v>OK</v>
      </c>
    </row>
    <row r="11" spans="1:10" ht="15" customHeight="1" x14ac:dyDescent="0.25">
      <c r="A11" s="97" t="s">
        <v>63</v>
      </c>
      <c r="B11" s="159">
        <f>'Form 2'!B16+'Form 2'!G16</f>
        <v>189</v>
      </c>
      <c r="C11" s="160" t="str">
        <f>IF((SUM('Form 2'!D16:F16)+SUM('Form 2'!I16:K16))-B11=0,"OK","ERROR")</f>
        <v>OK</v>
      </c>
      <c r="D11" s="160">
        <f>IF('Form 2'!B16=0,"",'Form 2'!C16/'Form 2'!B16)</f>
        <v>125704.36046511628</v>
      </c>
      <c r="E11" s="160">
        <f>IF('Form 2'!G16=0,"",'Form 2'!H16/'Form 2'!G16)</f>
        <v>113852.44660194175</v>
      </c>
      <c r="F11" s="166">
        <f>'Form 2'!C16+'Form 2'!H16</f>
        <v>22537377</v>
      </c>
      <c r="G11" s="172" t="str">
        <f>IF('Form 3'!C12&gt;B11,"CHECK",IF(AND('Form 3'!B12&gt;0,'Form 3'!C12=0),"CHECK","OK"))</f>
        <v>OK</v>
      </c>
      <c r="H11" s="169">
        <f>'Form 4'!C16/'Form 4'!B16</f>
        <v>121326.31034482758</v>
      </c>
      <c r="I11" s="160">
        <f>'Form 4'!D16/'Form 4'!B16</f>
        <v>118021.96551724138</v>
      </c>
      <c r="J11" s="161" t="str">
        <f>IF('Form 4'!E16&lt;0,"CHECK",IF('Form 4'!E16&lt;0.16,"OK","CHECK"))</f>
        <v>OK</v>
      </c>
    </row>
    <row r="12" spans="1:10" ht="16.149999999999999" customHeight="1" x14ac:dyDescent="0.25">
      <c r="A12" s="276" t="s">
        <v>64</v>
      </c>
      <c r="B12" s="276"/>
      <c r="C12" s="276"/>
      <c r="D12" s="276"/>
      <c r="E12" s="276"/>
      <c r="F12" s="276"/>
      <c r="G12" s="276"/>
      <c r="H12" s="276"/>
      <c r="I12" s="276"/>
      <c r="J12" s="276"/>
    </row>
    <row r="13" spans="1:10" x14ac:dyDescent="0.25">
      <c r="A13" s="70" t="s">
        <v>57</v>
      </c>
      <c r="B13" s="156">
        <f>'Form 2'!B18+'Form 2'!G18</f>
        <v>0</v>
      </c>
      <c r="C13" s="157" t="str">
        <f>IF((SUM('Form 2'!D18:F18)+SUM('Form 2'!I18:K18))-B13=0,"OK","ERROR")</f>
        <v>OK</v>
      </c>
      <c r="D13" s="157" t="str">
        <f>IF('Form 2'!B18=0,"",'Form 2'!C18/'Form 2'!B18)</f>
        <v/>
      </c>
      <c r="E13" s="157" t="str">
        <f>IF('Form 2'!G18=0,"",'Form 2'!H18/'Form 2'!G18)</f>
        <v/>
      </c>
      <c r="F13" s="164">
        <f>'Form 2'!C18+'Form 2'!H18</f>
        <v>0</v>
      </c>
      <c r="G13" s="170"/>
      <c r="H13" s="167" t="e">
        <f>'Form 4'!C18/'Form 4'!B18</f>
        <v>#DIV/0!</v>
      </c>
      <c r="I13" s="157" t="e">
        <f>'Form 4'!D18/'Form 4'!B18</f>
        <v>#DIV/0!</v>
      </c>
      <c r="J13" s="162" t="str">
        <f>IF('Form 4'!E18&lt;0,"CHECK",IF('Form 4'!E18&lt;0.16,"OK","CHECK"))</f>
        <v>OK</v>
      </c>
    </row>
    <row r="14" spans="1:10" x14ac:dyDescent="0.25">
      <c r="A14" s="71" t="s">
        <v>58</v>
      </c>
      <c r="B14" s="158">
        <f>'Form 2'!B19+'Form 2'!G19</f>
        <v>0</v>
      </c>
      <c r="C14" s="155" t="str">
        <f>IF((SUM('Form 2'!D19:F19)+SUM('Form 2'!I19:K19))-B14=0,"OK","ERROR")</f>
        <v>OK</v>
      </c>
      <c r="D14" s="155" t="str">
        <f>IF('Form 2'!B19=0,"",'Form 2'!C19/'Form 2'!B19)</f>
        <v/>
      </c>
      <c r="E14" s="155" t="str">
        <f>IF('Form 2'!G19=0,"",'Form 2'!H19/'Form 2'!G19)</f>
        <v/>
      </c>
      <c r="F14" s="165">
        <f>'Form 2'!C19+'Form 2'!H19</f>
        <v>0</v>
      </c>
      <c r="G14" s="171"/>
      <c r="H14" s="168" t="e">
        <f>'Form 4'!C19/'Form 4'!B19</f>
        <v>#DIV/0!</v>
      </c>
      <c r="I14" s="155" t="e">
        <f>'Form 4'!D19/'Form 4'!B19</f>
        <v>#DIV/0!</v>
      </c>
      <c r="J14" s="163" t="str">
        <f>IF('Form 4'!E19&lt;0,"CHECK",IF('Form 4'!E19&lt;0.16,"OK","CHECK"))</f>
        <v>OK</v>
      </c>
    </row>
    <row r="15" spans="1:10" x14ac:dyDescent="0.25">
      <c r="A15" s="71" t="s">
        <v>59</v>
      </c>
      <c r="B15" s="158">
        <f>'Form 2'!B20+'Form 2'!G20</f>
        <v>0</v>
      </c>
      <c r="C15" s="155" t="str">
        <f>IF((SUM('Form 2'!D20:F20)+SUM('Form 2'!I20:K20))-B15=0,"OK","ERROR")</f>
        <v>OK</v>
      </c>
      <c r="D15" s="155" t="str">
        <f>IF('Form 2'!B20=0,"",'Form 2'!C20/'Form 2'!B20)</f>
        <v/>
      </c>
      <c r="E15" s="155" t="str">
        <f>IF('Form 2'!G20=0,"",'Form 2'!H20/'Form 2'!G20)</f>
        <v/>
      </c>
      <c r="F15" s="165">
        <f>'Form 2'!C20+'Form 2'!H20</f>
        <v>0</v>
      </c>
      <c r="G15" s="171"/>
      <c r="H15" s="168" t="e">
        <f>'Form 4'!C20/'Form 4'!B20</f>
        <v>#DIV/0!</v>
      </c>
      <c r="I15" s="155" t="e">
        <f>'Form 4'!D20/'Form 4'!B20</f>
        <v>#DIV/0!</v>
      </c>
      <c r="J15" s="163" t="str">
        <f>IF('Form 4'!E20&lt;0,"CHECK",IF('Form 4'!E20&lt;0.16,"OK","CHECK"))</f>
        <v>OK</v>
      </c>
    </row>
    <row r="16" spans="1:10" x14ac:dyDescent="0.25">
      <c r="A16" s="71" t="s">
        <v>60</v>
      </c>
      <c r="B16" s="158">
        <f>'Form 2'!B21+'Form 2'!G21</f>
        <v>0</v>
      </c>
      <c r="C16" s="155" t="str">
        <f>IF((SUM('Form 2'!D21:F21)+SUM('Form 2'!I21:K21))-B16=0,"OK","ERROR")</f>
        <v>OK</v>
      </c>
      <c r="D16" s="155" t="str">
        <f>IF('Form 2'!B21=0,"",'Form 2'!C21/'Form 2'!B21)</f>
        <v/>
      </c>
      <c r="E16" s="155" t="str">
        <f>IF('Form 2'!G21=0,"",'Form 2'!H21/'Form 2'!G21)</f>
        <v/>
      </c>
      <c r="F16" s="165">
        <f>'Form 2'!C21+'Form 2'!H21</f>
        <v>0</v>
      </c>
      <c r="G16" s="171"/>
      <c r="H16" s="168" t="e">
        <f>'Form 4'!C21/'Form 4'!B21</f>
        <v>#DIV/0!</v>
      </c>
      <c r="I16" s="155" t="e">
        <f>'Form 4'!D21/'Form 4'!B21</f>
        <v>#DIV/0!</v>
      </c>
      <c r="J16" s="163" t="str">
        <f>IF('Form 4'!E21&lt;0,"CHECK",IF('Form 4'!E21&lt;0.16,"OK","CHECK"))</f>
        <v>OK</v>
      </c>
    </row>
    <row r="17" spans="1:10" x14ac:dyDescent="0.25">
      <c r="A17" s="71" t="s">
        <v>61</v>
      </c>
      <c r="B17" s="158">
        <f>'Form 2'!B22+'Form 2'!G22</f>
        <v>0</v>
      </c>
      <c r="C17" s="155" t="str">
        <f>IF((SUM('Form 2'!D22:F22)+SUM('Form 2'!I22:K22))-B17=0,"OK","ERROR")</f>
        <v>OK</v>
      </c>
      <c r="D17" s="155" t="str">
        <f>IF('Form 2'!B22=0,"",'Form 2'!C22/'Form 2'!B22)</f>
        <v/>
      </c>
      <c r="E17" s="155" t="str">
        <f>IF('Form 2'!G22=0,"",'Form 2'!H22/'Form 2'!G22)</f>
        <v/>
      </c>
      <c r="F17" s="165">
        <f>'Form 2'!C22+'Form 2'!H22</f>
        <v>0</v>
      </c>
      <c r="G17" s="171"/>
      <c r="H17" s="168" t="e">
        <f>'Form 4'!C22/'Form 4'!B22</f>
        <v>#DIV/0!</v>
      </c>
      <c r="I17" s="155" t="e">
        <f>'Form 4'!D22/'Form 4'!B22</f>
        <v>#DIV/0!</v>
      </c>
      <c r="J17" s="163" t="str">
        <f>IF('Form 4'!E22&lt;0,"CHECK",IF('Form 4'!E22&lt;0.16,"OK","CHECK"))</f>
        <v>OK</v>
      </c>
    </row>
    <row r="18" spans="1:10" x14ac:dyDescent="0.25">
      <c r="A18" s="71" t="s">
        <v>62</v>
      </c>
      <c r="B18" s="158">
        <f>'Form 2'!B23+'Form 2'!G23</f>
        <v>0</v>
      </c>
      <c r="C18" s="155" t="str">
        <f>IF((SUM('Form 2'!D23:F23)+SUM('Form 2'!I23:K23))-B18=0,"OK","ERROR")</f>
        <v>OK</v>
      </c>
      <c r="D18" s="155" t="str">
        <f>IF('Form 2'!B23=0,"",'Form 2'!C23/'Form 2'!B23)</f>
        <v/>
      </c>
      <c r="E18" s="155" t="str">
        <f>IF('Form 2'!G23=0,"",'Form 2'!H23/'Form 2'!G23)</f>
        <v/>
      </c>
      <c r="F18" s="165">
        <f>'Form 2'!C23+'Form 2'!H23</f>
        <v>0</v>
      </c>
      <c r="G18" s="171"/>
      <c r="H18" s="168" t="e">
        <f>'Form 4'!C23/'Form 4'!B23</f>
        <v>#DIV/0!</v>
      </c>
      <c r="I18" s="155" t="e">
        <f>'Form 4'!D23/'Form 4'!B23</f>
        <v>#DIV/0!</v>
      </c>
      <c r="J18" s="163" t="str">
        <f>IF('Form 4'!E23&lt;0,"CHECK",IF('Form 4'!E23&lt;0.16,"OK","CHECK"))</f>
        <v>OK</v>
      </c>
    </row>
    <row r="19" spans="1:10" ht="15" customHeight="1" x14ac:dyDescent="0.25">
      <c r="A19" s="97" t="s">
        <v>63</v>
      </c>
      <c r="B19" s="159">
        <f>'Form 2'!B24+'Form 2'!G24</f>
        <v>0</v>
      </c>
      <c r="C19" s="160" t="str">
        <f>IF((SUM('Form 2'!D24:F24)+SUM('Form 2'!I24:K24))-B19=0,"OK","ERROR")</f>
        <v>OK</v>
      </c>
      <c r="D19" s="160" t="str">
        <f>IF('Form 2'!B24=0,"",'Form 2'!C24/'Form 2'!B24)</f>
        <v/>
      </c>
      <c r="E19" s="160" t="str">
        <f>IF('Form 2'!G24=0,"",'Form 2'!H24/'Form 2'!G24)</f>
        <v/>
      </c>
      <c r="F19" s="166">
        <f>'Form 2'!C24+'Form 2'!H24</f>
        <v>0</v>
      </c>
      <c r="G19" s="172" t="str">
        <f>IF('Form 3'!C16&gt;B19,"CHECK",IF(AND('Form 3'!B16&gt;0,'Form 3'!C16=0),"CHECK","OK"))</f>
        <v>OK</v>
      </c>
      <c r="H19" s="169" t="e">
        <f>'Form 4'!C24/'Form 4'!B24</f>
        <v>#DIV/0!</v>
      </c>
      <c r="I19" s="160" t="e">
        <f>'Form 4'!D24/'Form 4'!B24</f>
        <v>#DIV/0!</v>
      </c>
      <c r="J19" s="161" t="str">
        <f>IF('Form 4'!E24&lt;0,"CHECK",IF('Form 4'!E24&lt;0.16,"OK","CHECK"))</f>
        <v>OK</v>
      </c>
    </row>
    <row r="20" spans="1:10" ht="33" customHeight="1" x14ac:dyDescent="0.25">
      <c r="A20" s="277" t="s">
        <v>65</v>
      </c>
      <c r="B20" s="277"/>
      <c r="C20" s="277"/>
      <c r="D20" s="277"/>
      <c r="E20" s="277"/>
      <c r="F20" s="277"/>
      <c r="G20" s="277"/>
      <c r="H20" s="277"/>
      <c r="I20" s="277"/>
      <c r="J20" s="277"/>
    </row>
    <row r="21" spans="1:10" x14ac:dyDescent="0.25">
      <c r="A21" s="70" t="s">
        <v>57</v>
      </c>
      <c r="B21" s="156">
        <f>'Form 2'!B26+'Form 2'!G26</f>
        <v>57</v>
      </c>
      <c r="C21" s="157" t="str">
        <f>IF((SUM('Form 2'!D26:F26)+SUM('Form 2'!I26:K26))-B21=0,"OK","ERROR")</f>
        <v>OK</v>
      </c>
      <c r="D21" s="157">
        <f>IF('Form 2'!B26=0,"",'Form 2'!C26/'Form 2'!B26)</f>
        <v>142414.61538461538</v>
      </c>
      <c r="E21" s="157">
        <f>IF('Form 2'!G26=0,"",'Form 2'!H26/'Form 2'!G26)</f>
        <v>127766.6129032258</v>
      </c>
      <c r="F21" s="164">
        <f>'Form 2'!C26+'Form 2'!H26</f>
        <v>7663545</v>
      </c>
      <c r="G21" s="170"/>
      <c r="H21" s="167">
        <f>'Form 4'!C26/'Form 4'!B26</f>
        <v>144683.35714285713</v>
      </c>
      <c r="I21" s="157">
        <f>'Form 4'!D26/'Form 4'!B26</f>
        <v>141841.92857142858</v>
      </c>
      <c r="J21" s="162" t="str">
        <f>IF('Form 4'!E26&lt;0,"CHECK",IF('Form 4'!E26&lt;0.16,"OK","CHECK"))</f>
        <v>OK</v>
      </c>
    </row>
    <row r="22" spans="1:10" x14ac:dyDescent="0.25">
      <c r="A22" s="71" t="s">
        <v>58</v>
      </c>
      <c r="B22" s="158">
        <f>'Form 2'!B27+'Form 2'!G27</f>
        <v>89</v>
      </c>
      <c r="C22" s="155" t="str">
        <f>IF((SUM('Form 2'!D27:F27)+SUM('Form 2'!I27:K27))-B22=0,"OK","ERROR")</f>
        <v>OK</v>
      </c>
      <c r="D22" s="155">
        <f>IF('Form 2'!B27=0,"",'Form 2'!C27/'Form 2'!B27)</f>
        <v>120573.21428571429</v>
      </c>
      <c r="E22" s="155">
        <f>IF('Form 2'!G27=0,"",'Form 2'!H27/'Form 2'!G27)</f>
        <v>107381.10638297872</v>
      </c>
      <c r="F22" s="165">
        <f>'Form 2'!C27+'Form 2'!H27</f>
        <v>10110987</v>
      </c>
      <c r="G22" s="171"/>
      <c r="H22" s="168">
        <f>'Form 4'!C27/'Form 4'!B27</f>
        <v>114090.89361702128</v>
      </c>
      <c r="I22" s="155">
        <f>'Form 4'!D27/'Form 4'!B27</f>
        <v>110657.48936170213</v>
      </c>
      <c r="J22" s="163" t="str">
        <f>IF('Form 4'!E27&lt;0,"CHECK",IF('Form 4'!E27&lt;0.16,"OK","CHECK"))</f>
        <v>OK</v>
      </c>
    </row>
    <row r="23" spans="1:10" x14ac:dyDescent="0.25">
      <c r="A23" s="71" t="s">
        <v>59</v>
      </c>
      <c r="B23" s="158">
        <f>'Form 2'!B28+'Form 2'!G28</f>
        <v>39</v>
      </c>
      <c r="C23" s="155" t="str">
        <f>IF((SUM('Form 2'!D28:F28)+SUM('Form 2'!I28:K28))-B23=0,"OK","ERROR")</f>
        <v>OK</v>
      </c>
      <c r="D23" s="155">
        <f>IF('Form 2'!B28=0,"",'Form 2'!C28/'Form 2'!B28)</f>
        <v>114892.41176470589</v>
      </c>
      <c r="E23" s="155">
        <f>IF('Form 2'!G28=0,"",'Form 2'!H28/'Form 2'!G28)</f>
        <v>114444</v>
      </c>
      <c r="F23" s="165">
        <f>'Form 2'!C28+'Form 2'!H28</f>
        <v>4470939</v>
      </c>
      <c r="G23" s="171"/>
      <c r="H23" s="168">
        <f>'Form 4'!C28/'Form 4'!B28</f>
        <v>114611.75</v>
      </c>
      <c r="I23" s="155">
        <f>'Form 4'!D28/'Form 4'!B28</f>
        <v>111021</v>
      </c>
      <c r="J23" s="163" t="str">
        <f>IF('Form 4'!E28&lt;0,"CHECK",IF('Form 4'!E28&lt;0.16,"OK","CHECK"))</f>
        <v>OK</v>
      </c>
    </row>
    <row r="24" spans="1:10" x14ac:dyDescent="0.25">
      <c r="A24" s="71" t="s">
        <v>60</v>
      </c>
      <c r="B24" s="158">
        <f>'Form 2'!B29+'Form 2'!G29</f>
        <v>1</v>
      </c>
      <c r="C24" s="155" t="str">
        <f>IF((SUM('Form 2'!D29:F29)+SUM('Form 2'!I29:K29))-B24=0,"OK","ERROR")</f>
        <v>OK</v>
      </c>
      <c r="D24" s="155" t="str">
        <f>IF('Form 2'!B29=0,"",'Form 2'!C29/'Form 2'!B29)</f>
        <v/>
      </c>
      <c r="E24" s="155">
        <f>IF('Form 2'!G29=0,"",'Form 2'!H29/'Form 2'!G29)</f>
        <v>0</v>
      </c>
      <c r="F24" s="165">
        <f>'Form 2'!C29+'Form 2'!H29</f>
        <v>0</v>
      </c>
      <c r="G24" s="171"/>
      <c r="H24" s="168" t="e">
        <f>'Form 4'!C29/'Form 4'!B29</f>
        <v>#DIV/0!</v>
      </c>
      <c r="I24" s="155" t="e">
        <f>'Form 4'!D29/'Form 4'!B29</f>
        <v>#DIV/0!</v>
      </c>
      <c r="J24" s="163" t="str">
        <f>IF('Form 4'!E29&lt;0,"CHECK",IF('Form 4'!E29&lt;0.16,"OK","CHECK"))</f>
        <v>OK</v>
      </c>
    </row>
    <row r="25" spans="1:10" x14ac:dyDescent="0.25">
      <c r="A25" s="71" t="s">
        <v>61</v>
      </c>
      <c r="B25" s="158">
        <f>'Form 2'!B30+'Form 2'!G30</f>
        <v>3</v>
      </c>
      <c r="C25" s="155" t="str">
        <f>IF((SUM('Form 2'!D30:F30)+SUM('Form 2'!I30:K30))-B25=0,"OK","ERROR")</f>
        <v>OK</v>
      </c>
      <c r="D25" s="155">
        <f>IF('Form 2'!B30=0,"",'Form 2'!C30/'Form 2'!B30)</f>
        <v>90549</v>
      </c>
      <c r="E25" s="155">
        <f>IF('Form 2'!G30=0,"",'Form 2'!H30/'Form 2'!G30)</f>
        <v>100678.5</v>
      </c>
      <c r="F25" s="165">
        <f>'Form 2'!C30+'Form 2'!H30</f>
        <v>291906</v>
      </c>
      <c r="G25" s="171"/>
      <c r="H25" s="168">
        <f>'Form 4'!C30/'Form 4'!B30</f>
        <v>91755</v>
      </c>
      <c r="I25" s="155">
        <f>'Form 4'!D30/'Form 4'!B30</f>
        <v>89950.5</v>
      </c>
      <c r="J25" s="163" t="str">
        <f>IF('Form 4'!E30&lt;0,"CHECK",IF('Form 4'!E30&lt;0.16,"OK","CHECK"))</f>
        <v>OK</v>
      </c>
    </row>
    <row r="26" spans="1:10" x14ac:dyDescent="0.25">
      <c r="A26" s="71" t="s">
        <v>62</v>
      </c>
      <c r="B26" s="158">
        <f>'Form 2'!B31+'Form 2'!G31</f>
        <v>0</v>
      </c>
      <c r="C26" s="155" t="str">
        <f>IF((SUM('Form 2'!D31:F31)+SUM('Form 2'!I31:K31))-B26=0,"OK","ERROR")</f>
        <v>OK</v>
      </c>
      <c r="D26" s="155" t="str">
        <f>IF('Form 2'!B31=0,"",'Form 2'!C31/'Form 2'!B31)</f>
        <v/>
      </c>
      <c r="E26" s="155" t="str">
        <f>IF('Form 2'!G31=0,"",'Form 2'!H31/'Form 2'!G31)</f>
        <v/>
      </c>
      <c r="F26" s="165">
        <f>'Form 2'!C31+'Form 2'!H31</f>
        <v>0</v>
      </c>
      <c r="G26" s="171"/>
      <c r="H26" s="168" t="e">
        <f>'Form 4'!C31/'Form 4'!B31</f>
        <v>#DIV/0!</v>
      </c>
      <c r="I26" s="155" t="e">
        <f>'Form 4'!D31/'Form 4'!B31</f>
        <v>#DIV/0!</v>
      </c>
      <c r="J26" s="163" t="str">
        <f>IF('Form 4'!E31&lt;0,"CHECK",IF('Form 4'!E31&lt;0.16,"OK","CHECK"))</f>
        <v>OK</v>
      </c>
    </row>
    <row r="27" spans="1:10" ht="15" customHeight="1" x14ac:dyDescent="0.25">
      <c r="A27" s="97" t="s">
        <v>63</v>
      </c>
      <c r="B27" s="159">
        <f>'Form 2'!B32+'Form 2'!G32</f>
        <v>189</v>
      </c>
      <c r="C27" s="160" t="str">
        <f>IF((SUM('Form 2'!D32:F32)+SUM('Form 2'!I32:K32))-B27=0,"OK","ERROR")</f>
        <v>OK</v>
      </c>
      <c r="D27" s="160">
        <f>IF('Form 2'!B32=0,"",'Form 2'!C32/'Form 2'!B32)</f>
        <v>125704.36046511628</v>
      </c>
      <c r="E27" s="160">
        <f>IF('Form 2'!G32=0,"",'Form 2'!H32/'Form 2'!G32)</f>
        <v>113852.44660194175</v>
      </c>
      <c r="F27" s="166">
        <f>'Form 2'!C32+'Form 2'!H32</f>
        <v>22537377</v>
      </c>
      <c r="G27" s="172" t="str">
        <f>IF('Form 3'!C20&gt;B27,"CHECK",IF(AND('Form 3'!B20&gt;0,'Form 3'!C20=0),"CHECK","OK"))</f>
        <v>OK</v>
      </c>
      <c r="H27" s="169">
        <f>'Form 4'!C32/'Form 4'!B32</f>
        <v>121326.31034482758</v>
      </c>
      <c r="I27" s="160">
        <f>'Form 4'!D32/'Form 4'!B32</f>
        <v>118021.96551724138</v>
      </c>
      <c r="J27" s="161" t="str">
        <f>IF('Form 4'!E32&lt;0,"CHECK",IF('Form 4'!E32&lt;0.16,"OK","CHECK"))</f>
        <v>OK</v>
      </c>
    </row>
    <row r="28" spans="1:10" x14ac:dyDescent="0.25">
      <c r="A28" s="1" t="s">
        <v>14</v>
      </c>
    </row>
  </sheetData>
  <sheetProtection sheet="1" objects="1" scenarios="1" formatCells="0" formatColumns="0" formatRows="0" insertColumns="0" insertRows="0" insertHyperlinks="0" deleteColumns="0" deleteRows="0" sort="0" autoFilter="0" pivotTables="0"/>
  <mergeCells count="7">
    <mergeCell ref="A1:J1"/>
    <mergeCell ref="A2:A3"/>
    <mergeCell ref="A4:J4"/>
    <mergeCell ref="A12:J12"/>
    <mergeCell ref="A20:J20"/>
    <mergeCell ref="B2:F2"/>
    <mergeCell ref="H2:J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9:L15"/>
  <sheetViews>
    <sheetView workbookViewId="0">
      <selection activeCell="Q22" sqref="Q22"/>
    </sheetView>
  </sheetViews>
  <sheetFormatPr defaultColWidth="8.7109375" defaultRowHeight="15" x14ac:dyDescent="0.25"/>
  <sheetData>
    <row r="9" spans="3:12" ht="13.9" customHeight="1" x14ac:dyDescent="0.25">
      <c r="C9" s="301" t="s">
        <v>171</v>
      </c>
      <c r="D9" s="301"/>
      <c r="E9" s="301"/>
      <c r="F9" s="301"/>
      <c r="G9" s="301"/>
      <c r="H9" s="301"/>
      <c r="I9" s="301"/>
      <c r="J9" s="301"/>
      <c r="K9" s="301"/>
      <c r="L9" s="301"/>
    </row>
    <row r="10" spans="3:12" x14ac:dyDescent="0.25">
      <c r="C10" s="302"/>
      <c r="D10" s="302"/>
      <c r="E10" s="302"/>
      <c r="F10" s="302"/>
      <c r="G10" s="302"/>
      <c r="H10" s="302"/>
      <c r="I10" s="302"/>
      <c r="J10" s="302"/>
      <c r="K10" s="302"/>
      <c r="L10" s="302"/>
    </row>
    <row r="11" spans="3:12" x14ac:dyDescent="0.25">
      <c r="C11" s="302"/>
      <c r="D11" s="302"/>
      <c r="E11" s="302"/>
      <c r="F11" s="302"/>
      <c r="G11" s="302"/>
      <c r="H11" s="302"/>
      <c r="I11" s="302"/>
      <c r="J11" s="302"/>
      <c r="K11" s="302"/>
      <c r="L11" s="302"/>
    </row>
    <row r="12" spans="3:12" x14ac:dyDescent="0.25">
      <c r="C12" s="302"/>
      <c r="D12" s="302"/>
      <c r="E12" s="302"/>
      <c r="F12" s="302"/>
      <c r="G12" s="302"/>
      <c r="H12" s="302"/>
      <c r="I12" s="302"/>
      <c r="J12" s="302"/>
      <c r="K12" s="302"/>
      <c r="L12" s="302"/>
    </row>
    <row r="13" spans="3:12" x14ac:dyDescent="0.25">
      <c r="C13" s="302"/>
      <c r="D13" s="302"/>
      <c r="E13" s="302"/>
      <c r="F13" s="302"/>
      <c r="G13" s="302"/>
      <c r="H13" s="302"/>
      <c r="I13" s="302"/>
      <c r="J13" s="302"/>
      <c r="K13" s="302"/>
      <c r="L13" s="302"/>
    </row>
    <row r="14" spans="3:12" x14ac:dyDescent="0.25">
      <c r="C14" s="302"/>
      <c r="D14" s="302"/>
      <c r="E14" s="302"/>
      <c r="F14" s="302"/>
      <c r="G14" s="302"/>
      <c r="H14" s="302"/>
      <c r="I14" s="302"/>
      <c r="J14" s="302"/>
      <c r="K14" s="302"/>
      <c r="L14" s="302"/>
    </row>
    <row r="15" spans="3:12" x14ac:dyDescent="0.25">
      <c r="C15" s="302"/>
      <c r="D15" s="302"/>
      <c r="E15" s="302"/>
      <c r="F15" s="302"/>
      <c r="G15" s="302"/>
      <c r="H15" s="302"/>
      <c r="I15" s="302"/>
      <c r="J15" s="302"/>
      <c r="K15" s="302"/>
      <c r="L15" s="302"/>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da683f92-f5fb-4311-af34-be7e4d3a27b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C4D27-7D6C-4491-AC8A-AF28FBA00339}">
  <ds:schemaRefs>
    <ds:schemaRef ds:uri="http://schemas.microsoft.com/office/2006/metadata/properties"/>
    <ds:schemaRef ds:uri="http://schemas.microsoft.com/office/infopath/2007/PartnerControls"/>
    <ds:schemaRef ds:uri="ab06a5aa-8e31-4bdb-9b13-38c58a92ec8a"/>
    <ds:schemaRef ds:uri="da683f92-f5fb-4311-af34-be7e4d3a27ba"/>
  </ds:schemaRefs>
</ds:datastoreItem>
</file>

<file path=customXml/itemProps2.xml><?xml version="1.0" encoding="utf-8"?>
<ds:datastoreItem xmlns:ds="http://schemas.openxmlformats.org/officeDocument/2006/customXml" ds:itemID="{E413BFFB-026D-42BA-A193-AFE2C2C0D1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B0E8D1-1F60-4F4F-90C2-89350BAA2B48}">
  <ds:schemaRefs>
    <ds:schemaRef ds:uri="http://schemas.microsoft.com/sharepoint/v3/contenttype/forms"/>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Instructions</vt:lpstr>
      <vt:lpstr>Form 1</vt:lpstr>
      <vt:lpstr>Form 2</vt:lpstr>
      <vt:lpstr>Form 3</vt:lpstr>
      <vt:lpstr>Form 4</vt:lpstr>
      <vt:lpstr>Form 5</vt:lpstr>
      <vt:lpstr>Form 6</vt:lpstr>
      <vt:lpstr>Form 3 Estimator</vt:lpstr>
      <vt:lpstr>Validity Checks</vt:lpstr>
      <vt:lpstr>Macros</vt:lpstr>
      <vt:lpstr>'Form 1'!Print_Area</vt:lpstr>
      <vt:lpstr>tuition_benefit_other_text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Erin Guthrie</cp:lastModifiedBy>
  <dcterms:created xsi:type="dcterms:W3CDTF">2012-09-17T14:37:54Z</dcterms:created>
  <dcterms:modified xsi:type="dcterms:W3CDTF">2026-02-19T22:48:17Z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0x0101005DF0C32F5581D346B2B06BCB2451354B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