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C:\Users\echien\Documents\Recharge\Template\updated for salary cap 2026\"/>
    </mc:Choice>
  </mc:AlternateContent>
  <xr:revisionPtr revIDLastSave="0" documentId="13_ncr:1_{790EE084-7977-41A4-8A7C-4418E649B657}" xr6:coauthVersionLast="47" xr6:coauthVersionMax="47" xr10:uidLastSave="{00000000-0000-0000-0000-000000000000}"/>
  <bookViews>
    <workbookView xWindow="-120" yWindow="-120" windowWidth="29040" windowHeight="15720" firstSheet="1" activeTab="5" xr2:uid="{00000000-000D-0000-FFFF-FFFF00000000}"/>
  </bookViews>
  <sheets>
    <sheet name="Change Log" sheetId="14" state="hidden" r:id="rId1"/>
    <sheet name="Instructions and Guidance" sheetId="1" r:id="rId2"/>
    <sheet name="General Information" sheetId="2" r:id="rId3"/>
    <sheet name="Usage" sheetId="4" r:id="rId4"/>
    <sheet name="Salaries" sheetId="5" r:id="rId5"/>
    <sheet name="Salary Cap Worksheet" sheetId="26" r:id="rId6"/>
    <sheet name="Depreciation" sheetId="6" r:id="rId7"/>
    <sheet name="Other Costs" sheetId="8" r:id="rId8"/>
    <sheet name="Summary Year 1" sheetId="12" r:id="rId9"/>
    <sheet name="Summary Year 2" sheetId="13" r:id="rId10"/>
    <sheet name="Add'l Costs" sheetId="10" r:id="rId11"/>
    <sheet name="60-Day Working Capital Calc." sheetId="27" r:id="rId12"/>
  </sheets>
  <externalReferences>
    <externalReference r:id="rId13"/>
  </externalReferences>
  <definedNames>
    <definedName name="In_Out_Both_No">'[1]Selection Options'!$A$15:$A$18</definedName>
    <definedName name="Yes_No">'[1]Selection Options'!$A$4:$A$5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7" l="1"/>
  <c r="H7" i="27"/>
  <c r="D3" i="27"/>
  <c r="B3" i="27"/>
  <c r="F3" i="27" s="1"/>
  <c r="D20" i="26"/>
  <c r="D21" i="26" s="1"/>
  <c r="C20" i="26"/>
  <c r="C21" i="26" s="1"/>
  <c r="B20" i="26"/>
  <c r="B21" i="26" s="1"/>
  <c r="AK19" i="5"/>
  <c r="S88" i="8"/>
  <c r="S87" i="8"/>
  <c r="S86" i="8"/>
  <c r="S85" i="8"/>
  <c r="R88" i="8"/>
  <c r="R87" i="8"/>
  <c r="R86" i="8"/>
  <c r="R85" i="8"/>
  <c r="S68" i="8"/>
  <c r="S67" i="8"/>
  <c r="S66" i="8"/>
  <c r="S65" i="8"/>
  <c r="S64" i="8"/>
  <c r="S63" i="8"/>
  <c r="S62" i="8"/>
  <c r="S61" i="8"/>
  <c r="S60" i="8"/>
  <c r="S59" i="8"/>
  <c r="D90" i="8"/>
  <c r="J64" i="6"/>
  <c r="K6" i="6"/>
  <c r="H46" i="13"/>
  <c r="G46" i="13"/>
  <c r="F46" i="13"/>
  <c r="E46" i="13"/>
  <c r="D46" i="13"/>
  <c r="H46" i="12" l="1"/>
  <c r="G46" i="12"/>
  <c r="F46" i="12"/>
  <c r="E46" i="12"/>
  <c r="D46" i="12"/>
  <c r="K99" i="6"/>
  <c r="K100" i="6"/>
  <c r="K101" i="6"/>
  <c r="K102" i="6"/>
  <c r="K103" i="6"/>
  <c r="K104" i="6"/>
  <c r="K105" i="6"/>
  <c r="K106" i="6"/>
  <c r="K107" i="6"/>
  <c r="K108" i="6"/>
  <c r="K109" i="6"/>
  <c r="K110" i="6"/>
  <c r="K111" i="6"/>
  <c r="K112" i="6"/>
  <c r="K113" i="6"/>
  <c r="C233" i="8" l="1"/>
  <c r="C234" i="8"/>
  <c r="C235" i="8"/>
  <c r="C236" i="8"/>
  <c r="C237" i="8"/>
  <c r="C238" i="8"/>
  <c r="C239" i="8"/>
  <c r="C240" i="8"/>
  <c r="C241" i="8"/>
  <c r="C242" i="8"/>
  <c r="C243" i="8"/>
  <c r="C244" i="8"/>
  <c r="C245" i="8"/>
  <c r="C246" i="8"/>
  <c r="C247" i="8"/>
  <c r="C248" i="8"/>
  <c r="C249" i="8"/>
  <c r="C250" i="8"/>
  <c r="C251" i="8"/>
  <c r="C252" i="8"/>
  <c r="C253" i="8"/>
  <c r="C254" i="8"/>
  <c r="C255" i="8"/>
  <c r="C256" i="8"/>
  <c r="C232" i="8"/>
  <c r="C213" i="8"/>
  <c r="C214" i="8"/>
  <c r="C215" i="8"/>
  <c r="C216" i="8"/>
  <c r="C217" i="8"/>
  <c r="C218" i="8"/>
  <c r="C219" i="8"/>
  <c r="C212" i="8"/>
  <c r="B231" i="8"/>
  <c r="B211" i="8"/>
  <c r="B181" i="8"/>
  <c r="Y10" i="4"/>
  <c r="Y11" i="4"/>
  <c r="Y12" i="4"/>
  <c r="Y13" i="4"/>
  <c r="Y9" i="4"/>
  <c r="W10" i="4"/>
  <c r="W11" i="4"/>
  <c r="W12" i="4"/>
  <c r="W13" i="4"/>
  <c r="W9" i="4"/>
  <c r="T10" i="4"/>
  <c r="T11" i="4"/>
  <c r="T12" i="4"/>
  <c r="T13" i="4"/>
  <c r="T9" i="4"/>
  <c r="R10" i="4" l="1"/>
  <c r="R11" i="4"/>
  <c r="R12" i="4"/>
  <c r="R13" i="4"/>
  <c r="R9" i="4"/>
  <c r="R232" i="8"/>
  <c r="R233" i="8"/>
  <c r="R234" i="8"/>
  <c r="R235" i="8"/>
  <c r="R236" i="8"/>
  <c r="R237" i="8"/>
  <c r="R238" i="8"/>
  <c r="R239" i="8"/>
  <c r="R240" i="8"/>
  <c r="R241" i="8"/>
  <c r="R242" i="8"/>
  <c r="R243" i="8"/>
  <c r="R244" i="8"/>
  <c r="R245" i="8"/>
  <c r="R246" i="8"/>
  <c r="R247" i="8"/>
  <c r="R248" i="8"/>
  <c r="R249" i="8"/>
  <c r="R250" i="8"/>
  <c r="R251" i="8"/>
  <c r="R252" i="8"/>
  <c r="R253" i="8"/>
  <c r="R254" i="8"/>
  <c r="R255" i="8"/>
  <c r="R256" i="8"/>
  <c r="R257" i="8"/>
  <c r="R258" i="8"/>
  <c r="R259" i="8"/>
  <c r="R260" i="8"/>
  <c r="R261" i="8"/>
  <c r="R262" i="8"/>
  <c r="R263" i="8"/>
  <c r="R264" i="8"/>
  <c r="R265" i="8"/>
  <c r="R266" i="8"/>
  <c r="R267" i="8"/>
  <c r="R268" i="8"/>
  <c r="R269" i="8"/>
  <c r="R212" i="8"/>
  <c r="R213" i="8"/>
  <c r="R214" i="8"/>
  <c r="R215" i="8"/>
  <c r="R216" i="8"/>
  <c r="R217" i="8"/>
  <c r="R218" i="8"/>
  <c r="R219" i="8"/>
  <c r="R220" i="8"/>
  <c r="R221" i="8"/>
  <c r="R222" i="8"/>
  <c r="R223" i="8"/>
  <c r="R182" i="8"/>
  <c r="R183" i="8"/>
  <c r="R184" i="8"/>
  <c r="R185" i="8"/>
  <c r="R186" i="8"/>
  <c r="R187" i="8"/>
  <c r="R188" i="8"/>
  <c r="R189" i="8"/>
  <c r="R190" i="8"/>
  <c r="R191" i="8"/>
  <c r="R192" i="8"/>
  <c r="R193" i="8"/>
  <c r="R194" i="8"/>
  <c r="R195" i="8"/>
  <c r="R196" i="8"/>
  <c r="R197" i="8"/>
  <c r="R198" i="8"/>
  <c r="R199" i="8"/>
  <c r="R200" i="8"/>
  <c r="R201" i="8"/>
  <c r="R202" i="8"/>
  <c r="R203" i="8"/>
  <c r="R148" i="8"/>
  <c r="R149" i="8"/>
  <c r="R150" i="8"/>
  <c r="R151" i="8"/>
  <c r="R152" i="8"/>
  <c r="R153" i="8"/>
  <c r="R154" i="8"/>
  <c r="R155" i="8"/>
  <c r="R156" i="8"/>
  <c r="R157" i="8"/>
  <c r="R158" i="8"/>
  <c r="R159" i="8"/>
  <c r="R160" i="8"/>
  <c r="R161" i="8"/>
  <c r="R162" i="8"/>
  <c r="R163" i="8"/>
  <c r="R164" i="8"/>
  <c r="R165" i="8"/>
  <c r="R166" i="8"/>
  <c r="R167" i="8"/>
  <c r="R168" i="8"/>
  <c r="R169" i="8"/>
  <c r="R170" i="8"/>
  <c r="R171" i="8"/>
  <c r="R172" i="8"/>
  <c r="R173" i="8"/>
  <c r="R97" i="8"/>
  <c r="R98" i="8"/>
  <c r="R99" i="8"/>
  <c r="R100" i="8"/>
  <c r="R101" i="8"/>
  <c r="R102" i="8"/>
  <c r="R103" i="8"/>
  <c r="R104" i="8"/>
  <c r="R105" i="8"/>
  <c r="R106" i="8"/>
  <c r="R107" i="8"/>
  <c r="R108" i="8"/>
  <c r="R109" i="8"/>
  <c r="R110" i="8"/>
  <c r="R111" i="8"/>
  <c r="R112" i="8"/>
  <c r="R113" i="8"/>
  <c r="R114" i="8"/>
  <c r="R115" i="8"/>
  <c r="R116" i="8"/>
  <c r="R117" i="8"/>
  <c r="R118" i="8"/>
  <c r="R119" i="8"/>
  <c r="R120" i="8"/>
  <c r="R121" i="8"/>
  <c r="R122" i="8"/>
  <c r="R123" i="8"/>
  <c r="R124" i="8"/>
  <c r="R125" i="8"/>
  <c r="R126" i="8"/>
  <c r="R127" i="8"/>
  <c r="R128" i="8"/>
  <c r="R129" i="8"/>
  <c r="R130" i="8"/>
  <c r="R131" i="8"/>
  <c r="R132" i="8"/>
  <c r="R133" i="8"/>
  <c r="R134" i="8"/>
  <c r="R77" i="8"/>
  <c r="R78" i="8"/>
  <c r="R79" i="8"/>
  <c r="R80" i="8"/>
  <c r="R81" i="8"/>
  <c r="R82" i="8"/>
  <c r="R83" i="8"/>
  <c r="R84" i="8"/>
  <c r="R47" i="8"/>
  <c r="R48" i="8"/>
  <c r="R49" i="8"/>
  <c r="R50" i="8"/>
  <c r="R51" i="8"/>
  <c r="R52" i="8"/>
  <c r="R53" i="8"/>
  <c r="R54" i="8"/>
  <c r="R55" i="8"/>
  <c r="R56" i="8"/>
  <c r="R57" i="8"/>
  <c r="R58" i="8"/>
  <c r="R59" i="8"/>
  <c r="R60" i="8"/>
  <c r="R61" i="8"/>
  <c r="R62" i="8"/>
  <c r="R63" i="8"/>
  <c r="R64" i="8"/>
  <c r="R65" i="8"/>
  <c r="R66" i="8"/>
  <c r="R67" i="8"/>
  <c r="R68" i="8"/>
  <c r="R13" i="8"/>
  <c r="R14" i="8"/>
  <c r="R15" i="8"/>
  <c r="R16" i="8"/>
  <c r="R17" i="8"/>
  <c r="R18" i="8"/>
  <c r="R19" i="8"/>
  <c r="R20" i="8"/>
  <c r="R21" i="8"/>
  <c r="R22" i="8"/>
  <c r="R23" i="8"/>
  <c r="R24" i="8"/>
  <c r="R25" i="8"/>
  <c r="R26" i="8"/>
  <c r="R27" i="8"/>
  <c r="R28" i="8"/>
  <c r="R29" i="8"/>
  <c r="R30" i="8"/>
  <c r="R31" i="8"/>
  <c r="R32" i="8"/>
  <c r="R33" i="8"/>
  <c r="R34" i="8"/>
  <c r="R35" i="8"/>
  <c r="R36" i="8"/>
  <c r="R37" i="8"/>
  <c r="R38" i="8"/>
  <c r="AK60" i="5"/>
  <c r="AK61" i="5"/>
  <c r="AK62" i="5"/>
  <c r="AK63" i="5"/>
  <c r="AK64" i="5"/>
  <c r="AK65" i="5"/>
  <c r="AK66" i="5"/>
  <c r="AK67" i="5"/>
  <c r="AK68" i="5"/>
  <c r="AK69" i="5"/>
  <c r="AK70" i="5"/>
  <c r="AK71" i="5"/>
  <c r="AK72" i="5"/>
  <c r="AK73" i="5"/>
  <c r="AK74" i="5"/>
  <c r="AK59" i="5"/>
  <c r="AK20" i="5"/>
  <c r="AK21" i="5"/>
  <c r="AK22" i="5"/>
  <c r="AK23" i="5"/>
  <c r="AK24" i="5"/>
  <c r="AK25" i="5"/>
  <c r="AK26" i="5"/>
  <c r="AK27" i="5"/>
  <c r="AK28" i="5"/>
  <c r="AK29" i="5"/>
  <c r="AK30" i="5"/>
  <c r="AK31" i="5"/>
  <c r="AK32" i="5"/>
  <c r="AK33" i="5"/>
  <c r="AK34" i="5"/>
  <c r="AK35" i="5"/>
  <c r="AK36" i="5"/>
  <c r="AK37" i="5"/>
  <c r="AK38" i="5"/>
  <c r="AK39" i="5"/>
  <c r="AK40" i="5"/>
  <c r="AK41" i="5"/>
  <c r="AK42" i="5"/>
  <c r="AK43" i="5"/>
  <c r="AK44" i="5"/>
  <c r="AK45" i="5"/>
  <c r="AK46" i="5"/>
  <c r="AK47" i="5"/>
  <c r="AK48" i="5"/>
  <c r="AK49" i="5"/>
  <c r="AA6" i="6"/>
  <c r="AA7" i="6" l="1"/>
  <c r="AA8" i="6"/>
  <c r="AA9" i="6"/>
  <c r="AA10" i="6"/>
  <c r="AA11" i="6"/>
  <c r="AA12" i="6"/>
  <c r="AA13" i="6"/>
  <c r="AA14" i="6"/>
  <c r="AA15" i="6"/>
  <c r="AA16" i="6"/>
  <c r="AA17" i="6"/>
  <c r="AA18" i="6"/>
  <c r="AA19" i="6"/>
  <c r="AA20" i="6"/>
  <c r="AA21" i="6"/>
  <c r="AA22" i="6"/>
  <c r="AA23" i="6"/>
  <c r="AA24" i="6"/>
  <c r="AA25" i="6"/>
  <c r="AA26" i="6"/>
  <c r="AA27" i="6"/>
  <c r="AA28" i="6"/>
  <c r="AA29" i="6"/>
  <c r="AA30" i="6"/>
  <c r="AA31" i="6"/>
  <c r="AA32" i="6"/>
  <c r="AA33" i="6"/>
  <c r="AA34" i="6"/>
  <c r="AA35" i="6"/>
  <c r="AA36" i="6"/>
  <c r="AA37" i="6"/>
  <c r="AA38" i="6"/>
  <c r="AA39" i="6"/>
  <c r="AA40" i="6"/>
  <c r="AA41" i="6"/>
  <c r="AA42" i="6"/>
  <c r="AA43" i="6"/>
  <c r="AA44" i="6"/>
  <c r="AA45" i="6"/>
  <c r="AA46" i="6"/>
  <c r="AA47" i="6"/>
  <c r="AA48" i="6"/>
  <c r="AA49" i="6"/>
  <c r="AA50" i="6"/>
  <c r="AA51" i="6"/>
  <c r="AA52" i="6"/>
  <c r="AA53" i="6"/>
  <c r="AA54" i="6"/>
  <c r="AA55" i="6"/>
  <c r="C136" i="5"/>
  <c r="G136" i="5" s="1"/>
  <c r="G62" i="5"/>
  <c r="C128" i="5"/>
  <c r="E128" i="5" s="1"/>
  <c r="C130" i="5"/>
  <c r="G130" i="5" s="1"/>
  <c r="C132" i="5"/>
  <c r="G132" i="5" s="1"/>
  <c r="C134" i="5"/>
  <c r="E134" i="5" s="1"/>
  <c r="C135" i="5"/>
  <c r="G135" i="5" s="1"/>
  <c r="G59" i="5"/>
  <c r="C91" i="5"/>
  <c r="G91" i="5" s="1"/>
  <c r="C92" i="5"/>
  <c r="G92" i="5" s="1"/>
  <c r="C93" i="5"/>
  <c r="G93" i="5" s="1"/>
  <c r="C94" i="5"/>
  <c r="G94" i="5" s="1"/>
  <c r="C95" i="5"/>
  <c r="E95" i="5" s="1"/>
  <c r="C96" i="5"/>
  <c r="E96" i="5" s="1"/>
  <c r="C97" i="5"/>
  <c r="G97" i="5" s="1"/>
  <c r="C98" i="5"/>
  <c r="G98" i="5" s="1"/>
  <c r="C99" i="5"/>
  <c r="G99" i="5" s="1"/>
  <c r="C100" i="5"/>
  <c r="G100" i="5" s="1"/>
  <c r="C101" i="5"/>
  <c r="G101" i="5" s="1"/>
  <c r="C102" i="5"/>
  <c r="E102" i="5" s="1"/>
  <c r="C103" i="5"/>
  <c r="E103" i="5" s="1"/>
  <c r="C104" i="5"/>
  <c r="E104" i="5" s="1"/>
  <c r="C105" i="5"/>
  <c r="E105" i="5" s="1"/>
  <c r="C106" i="5"/>
  <c r="E106" i="5" s="1"/>
  <c r="C107" i="5"/>
  <c r="G107" i="5" s="1"/>
  <c r="C108" i="5"/>
  <c r="G108" i="5" s="1"/>
  <c r="C109" i="5"/>
  <c r="G109" i="5" s="1"/>
  <c r="C110" i="5"/>
  <c r="G110" i="5" s="1"/>
  <c r="C111" i="5"/>
  <c r="G111" i="5" s="1"/>
  <c r="C112" i="5"/>
  <c r="G112" i="5" s="1"/>
  <c r="C113" i="5"/>
  <c r="G113" i="5" s="1"/>
  <c r="C114" i="5"/>
  <c r="E114" i="5" s="1"/>
  <c r="C115" i="5"/>
  <c r="E115" i="5" s="1"/>
  <c r="C116" i="5"/>
  <c r="E116" i="5" s="1"/>
  <c r="C117" i="5"/>
  <c r="E117" i="5" s="1"/>
  <c r="C118" i="5"/>
  <c r="E118" i="5" s="1"/>
  <c r="L4" i="5"/>
  <c r="G61" i="5"/>
  <c r="G63" i="5"/>
  <c r="G65" i="5"/>
  <c r="G66" i="5"/>
  <c r="G67" i="5"/>
  <c r="G68" i="5"/>
  <c r="G69" i="5"/>
  <c r="G70" i="5"/>
  <c r="G71" i="5"/>
  <c r="G72" i="5"/>
  <c r="G73" i="5"/>
  <c r="G74" i="5"/>
  <c r="F68" i="5"/>
  <c r="F69" i="5"/>
  <c r="F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F28" i="5"/>
  <c r="F37" i="5"/>
  <c r="F46" i="5"/>
  <c r="G19" i="5"/>
  <c r="N7" i="5"/>
  <c r="N8" i="5"/>
  <c r="N9" i="5"/>
  <c r="N10" i="5"/>
  <c r="N11" i="5"/>
  <c r="L7" i="5"/>
  <c r="L8" i="5"/>
  <c r="L9" i="5"/>
  <c r="L10" i="5"/>
  <c r="L11" i="5"/>
  <c r="P9" i="4"/>
  <c r="S9" i="4"/>
  <c r="Q9" i="4"/>
  <c r="F104" i="5" l="1"/>
  <c r="F95" i="5"/>
  <c r="F134" i="5"/>
  <c r="F44" i="5"/>
  <c r="F66" i="5"/>
  <c r="F26" i="5"/>
  <c r="F43" i="5"/>
  <c r="F65" i="5"/>
  <c r="F25" i="5"/>
  <c r="F33" i="5"/>
  <c r="F64" i="5"/>
  <c r="F74" i="5"/>
  <c r="F42" i="5"/>
  <c r="F32" i="5"/>
  <c r="F63" i="5"/>
  <c r="F73" i="5"/>
  <c r="F41" i="5"/>
  <c r="F31" i="5"/>
  <c r="F62" i="5"/>
  <c r="F72" i="5"/>
  <c r="F22" i="5"/>
  <c r="F40" i="5"/>
  <c r="F49" i="5"/>
  <c r="F24" i="5"/>
  <c r="F35" i="5"/>
  <c r="F23" i="5"/>
  <c r="F118" i="5"/>
  <c r="F34" i="5"/>
  <c r="F103" i="5"/>
  <c r="F102" i="5"/>
  <c r="E113" i="5"/>
  <c r="F113" i="5" s="1"/>
  <c r="E101" i="5"/>
  <c r="F101" i="5" s="1"/>
  <c r="G134" i="5"/>
  <c r="E112" i="5"/>
  <c r="F112" i="5" s="1"/>
  <c r="E100" i="5"/>
  <c r="F100" i="5" s="1"/>
  <c r="G102" i="5"/>
  <c r="G114" i="5"/>
  <c r="E111" i="5"/>
  <c r="F111" i="5" s="1"/>
  <c r="E99" i="5"/>
  <c r="G103" i="5"/>
  <c r="G115" i="5"/>
  <c r="E110" i="5"/>
  <c r="F110" i="5" s="1"/>
  <c r="E98" i="5"/>
  <c r="G104" i="5"/>
  <c r="G116" i="5"/>
  <c r="E109" i="5"/>
  <c r="F109" i="5" s="1"/>
  <c r="E97" i="5"/>
  <c r="G105" i="5"/>
  <c r="G117" i="5"/>
  <c r="E108" i="5"/>
  <c r="G106" i="5"/>
  <c r="G118" i="5"/>
  <c r="E107" i="5"/>
  <c r="G128" i="5"/>
  <c r="E135" i="5"/>
  <c r="F135" i="5" s="1"/>
  <c r="E136" i="5"/>
  <c r="E130" i="5"/>
  <c r="E132" i="5"/>
  <c r="F132" i="5" s="1"/>
  <c r="G95" i="5"/>
  <c r="G96" i="5"/>
  <c r="E91" i="5" a="1"/>
  <c r="E91" i="5" s="1"/>
  <c r="F91" i="5" s="1"/>
  <c r="E92" i="5"/>
  <c r="F92" i="5" s="1"/>
  <c r="E94" i="5"/>
  <c r="F94" i="5" s="1"/>
  <c r="E93" i="5"/>
  <c r="F93" i="5" s="1"/>
  <c r="G60" i="5"/>
  <c r="C133" i="5"/>
  <c r="F59" i="5"/>
  <c r="C131" i="5"/>
  <c r="G64" i="5"/>
  <c r="C129" i="5"/>
  <c r="G131" i="5" l="1"/>
  <c r="E131" i="5"/>
  <c r="F131" i="5" s="1"/>
  <c r="G133" i="5"/>
  <c r="E133" i="5"/>
  <c r="F133" i="5" s="1"/>
  <c r="G129" i="5"/>
  <c r="E129" i="5"/>
  <c r="A72" i="6" l="1"/>
  <c r="B72" i="6"/>
  <c r="C72" i="6"/>
  <c r="D72" i="6"/>
  <c r="E72" i="6"/>
  <c r="F72" i="6"/>
  <c r="G72" i="6"/>
  <c r="H72" i="6"/>
  <c r="I72" i="6"/>
  <c r="K72" i="6" s="1"/>
  <c r="J72" i="6"/>
  <c r="L72" i="6"/>
  <c r="M72" i="6" s="1"/>
  <c r="N72" i="6"/>
  <c r="P72" i="6"/>
  <c r="R72" i="6"/>
  <c r="T72" i="6"/>
  <c r="V72" i="6"/>
  <c r="X72" i="6"/>
  <c r="A73" i="6"/>
  <c r="B73" i="6"/>
  <c r="C73" i="6"/>
  <c r="D73" i="6"/>
  <c r="E73" i="6"/>
  <c r="F73" i="6"/>
  <c r="G73" i="6"/>
  <c r="H73" i="6"/>
  <c r="I73" i="6"/>
  <c r="K73" i="6" s="1"/>
  <c r="J73" i="6"/>
  <c r="L73" i="6"/>
  <c r="M73" i="6" s="1"/>
  <c r="N73" i="6"/>
  <c r="P73" i="6"/>
  <c r="R73" i="6"/>
  <c r="T73" i="6"/>
  <c r="V73" i="6"/>
  <c r="X73" i="6"/>
  <c r="A74" i="6"/>
  <c r="B74" i="6"/>
  <c r="C74" i="6"/>
  <c r="D74" i="6"/>
  <c r="E74" i="6"/>
  <c r="F74" i="6"/>
  <c r="G74" i="6"/>
  <c r="H74" i="6"/>
  <c r="I74" i="6"/>
  <c r="K74" i="6" s="1"/>
  <c r="J74" i="6"/>
  <c r="L74" i="6"/>
  <c r="M74" i="6"/>
  <c r="N74" i="6"/>
  <c r="P74" i="6"/>
  <c r="R74" i="6"/>
  <c r="T74" i="6"/>
  <c r="V74" i="6"/>
  <c r="X74" i="6"/>
  <c r="A75" i="6"/>
  <c r="B75" i="6"/>
  <c r="C75" i="6"/>
  <c r="D75" i="6"/>
  <c r="E75" i="6"/>
  <c r="F75" i="6"/>
  <c r="G75" i="6"/>
  <c r="H75" i="6"/>
  <c r="I75" i="6"/>
  <c r="K75" i="6" s="1"/>
  <c r="J75" i="6"/>
  <c r="L75" i="6"/>
  <c r="M75" i="6" s="1"/>
  <c r="N75" i="6"/>
  <c r="P75" i="6"/>
  <c r="R75" i="6"/>
  <c r="T75" i="6"/>
  <c r="V75" i="6"/>
  <c r="X75" i="6"/>
  <c r="A76" i="6"/>
  <c r="B76" i="6"/>
  <c r="C76" i="6"/>
  <c r="D76" i="6"/>
  <c r="E76" i="6"/>
  <c r="F76" i="6"/>
  <c r="G76" i="6"/>
  <c r="H76" i="6"/>
  <c r="I76" i="6"/>
  <c r="K76" i="6" s="1"/>
  <c r="J76" i="6"/>
  <c r="L76" i="6"/>
  <c r="M76" i="6" s="1"/>
  <c r="N76" i="6"/>
  <c r="P76" i="6"/>
  <c r="R76" i="6"/>
  <c r="T76" i="6"/>
  <c r="V76" i="6"/>
  <c r="X76" i="6"/>
  <c r="A77" i="6"/>
  <c r="B77" i="6"/>
  <c r="C77" i="6"/>
  <c r="D77" i="6"/>
  <c r="E77" i="6"/>
  <c r="F77" i="6"/>
  <c r="G77" i="6"/>
  <c r="H77" i="6"/>
  <c r="I77" i="6"/>
  <c r="K77" i="6" s="1"/>
  <c r="J77" i="6"/>
  <c r="L77" i="6"/>
  <c r="M77" i="6" s="1"/>
  <c r="N77" i="6"/>
  <c r="P77" i="6"/>
  <c r="R77" i="6"/>
  <c r="T77" i="6"/>
  <c r="V77" i="6"/>
  <c r="X77" i="6"/>
  <c r="A78" i="6"/>
  <c r="B78" i="6"/>
  <c r="C78" i="6"/>
  <c r="D78" i="6"/>
  <c r="E78" i="6"/>
  <c r="F78" i="6"/>
  <c r="G78" i="6"/>
  <c r="H78" i="6"/>
  <c r="I78" i="6"/>
  <c r="K78" i="6" s="1"/>
  <c r="J78" i="6"/>
  <c r="L78" i="6"/>
  <c r="M78" i="6" s="1"/>
  <c r="N78" i="6"/>
  <c r="P78" i="6"/>
  <c r="R78" i="6"/>
  <c r="T78" i="6"/>
  <c r="V78" i="6"/>
  <c r="X78" i="6"/>
  <c r="A79" i="6"/>
  <c r="B79" i="6"/>
  <c r="C79" i="6"/>
  <c r="D79" i="6"/>
  <c r="E79" i="6"/>
  <c r="F79" i="6"/>
  <c r="G79" i="6"/>
  <c r="H79" i="6"/>
  <c r="I79" i="6"/>
  <c r="K79" i="6" s="1"/>
  <c r="J79" i="6"/>
  <c r="L79" i="6"/>
  <c r="M79" i="6" s="1"/>
  <c r="N79" i="6"/>
  <c r="P79" i="6"/>
  <c r="R79" i="6"/>
  <c r="T79" i="6"/>
  <c r="V79" i="6"/>
  <c r="X79" i="6"/>
  <c r="A80" i="6"/>
  <c r="B80" i="6"/>
  <c r="C80" i="6"/>
  <c r="D80" i="6"/>
  <c r="E80" i="6"/>
  <c r="F80" i="6"/>
  <c r="G80" i="6"/>
  <c r="H80" i="6"/>
  <c r="I80" i="6"/>
  <c r="K80" i="6" s="1"/>
  <c r="J80" i="6"/>
  <c r="L80" i="6"/>
  <c r="M80" i="6" s="1"/>
  <c r="N80" i="6"/>
  <c r="P80" i="6"/>
  <c r="R80" i="6"/>
  <c r="T80" i="6"/>
  <c r="V80" i="6"/>
  <c r="X80" i="6"/>
  <c r="A81" i="6"/>
  <c r="B81" i="6"/>
  <c r="C81" i="6"/>
  <c r="D81" i="6"/>
  <c r="E81" i="6"/>
  <c r="F81" i="6"/>
  <c r="G81" i="6"/>
  <c r="H81" i="6"/>
  <c r="I81" i="6"/>
  <c r="K81" i="6" s="1"/>
  <c r="J81" i="6"/>
  <c r="L81" i="6"/>
  <c r="M81" i="6" s="1"/>
  <c r="N81" i="6"/>
  <c r="P81" i="6"/>
  <c r="R81" i="6"/>
  <c r="T81" i="6"/>
  <c r="V81" i="6"/>
  <c r="X81" i="6"/>
  <c r="A82" i="6"/>
  <c r="B82" i="6"/>
  <c r="C82" i="6"/>
  <c r="D82" i="6"/>
  <c r="E82" i="6"/>
  <c r="F82" i="6"/>
  <c r="G82" i="6"/>
  <c r="H82" i="6"/>
  <c r="I82" i="6"/>
  <c r="K82" i="6" s="1"/>
  <c r="J82" i="6"/>
  <c r="L82" i="6"/>
  <c r="M82" i="6" s="1"/>
  <c r="N82" i="6"/>
  <c r="P82" i="6"/>
  <c r="R82" i="6"/>
  <c r="T82" i="6"/>
  <c r="V82" i="6"/>
  <c r="X82" i="6"/>
  <c r="A83" i="6"/>
  <c r="B83" i="6"/>
  <c r="C83" i="6"/>
  <c r="D83" i="6"/>
  <c r="E83" i="6"/>
  <c r="F83" i="6"/>
  <c r="G83" i="6"/>
  <c r="H83" i="6"/>
  <c r="I83" i="6"/>
  <c r="K83" i="6" s="1"/>
  <c r="J83" i="6"/>
  <c r="L83" i="6"/>
  <c r="M83" i="6" s="1"/>
  <c r="N83" i="6"/>
  <c r="P83" i="6"/>
  <c r="R83" i="6"/>
  <c r="T83" i="6"/>
  <c r="V83" i="6"/>
  <c r="X83" i="6"/>
  <c r="A84" i="6"/>
  <c r="B84" i="6"/>
  <c r="C84" i="6"/>
  <c r="D84" i="6"/>
  <c r="E84" i="6"/>
  <c r="F84" i="6"/>
  <c r="G84" i="6"/>
  <c r="H84" i="6"/>
  <c r="I84" i="6"/>
  <c r="K84" i="6" s="1"/>
  <c r="J84" i="6"/>
  <c r="L84" i="6"/>
  <c r="M84" i="6" s="1"/>
  <c r="N84" i="6"/>
  <c r="P84" i="6"/>
  <c r="R84" i="6"/>
  <c r="T84" i="6"/>
  <c r="V84" i="6"/>
  <c r="X84" i="6"/>
  <c r="A85" i="6"/>
  <c r="B85" i="6"/>
  <c r="C85" i="6"/>
  <c r="D85" i="6"/>
  <c r="E85" i="6"/>
  <c r="F85" i="6"/>
  <c r="G85" i="6"/>
  <c r="H85" i="6"/>
  <c r="I85" i="6"/>
  <c r="K85" i="6" s="1"/>
  <c r="J85" i="6"/>
  <c r="L85" i="6"/>
  <c r="M85" i="6" s="1"/>
  <c r="N85" i="6"/>
  <c r="P85" i="6"/>
  <c r="R85" i="6"/>
  <c r="T85" i="6"/>
  <c r="V85" i="6"/>
  <c r="X85" i="6"/>
  <c r="A86" i="6"/>
  <c r="B86" i="6"/>
  <c r="C86" i="6"/>
  <c r="D86" i="6"/>
  <c r="E86" i="6"/>
  <c r="F86" i="6"/>
  <c r="G86" i="6"/>
  <c r="H86" i="6"/>
  <c r="I86" i="6"/>
  <c r="K86" i="6" s="1"/>
  <c r="J86" i="6"/>
  <c r="L86" i="6"/>
  <c r="M86" i="6" s="1"/>
  <c r="N86" i="6"/>
  <c r="P86" i="6"/>
  <c r="R86" i="6"/>
  <c r="T86" i="6"/>
  <c r="V86" i="6"/>
  <c r="X86" i="6"/>
  <c r="A87" i="6"/>
  <c r="B87" i="6"/>
  <c r="C87" i="6"/>
  <c r="D87" i="6"/>
  <c r="E87" i="6"/>
  <c r="F87" i="6"/>
  <c r="G87" i="6"/>
  <c r="H87" i="6"/>
  <c r="I87" i="6"/>
  <c r="K87" i="6" s="1"/>
  <c r="J87" i="6"/>
  <c r="L87" i="6"/>
  <c r="M87" i="6" s="1"/>
  <c r="N87" i="6"/>
  <c r="P87" i="6"/>
  <c r="R87" i="6"/>
  <c r="T87" i="6"/>
  <c r="V87" i="6"/>
  <c r="W87" i="6" s="1"/>
  <c r="X87" i="6"/>
  <c r="A88" i="6"/>
  <c r="B88" i="6"/>
  <c r="C88" i="6"/>
  <c r="D88" i="6"/>
  <c r="E88" i="6"/>
  <c r="F88" i="6"/>
  <c r="G88" i="6"/>
  <c r="H88" i="6"/>
  <c r="I88" i="6"/>
  <c r="K88" i="6" s="1"/>
  <c r="J88" i="6"/>
  <c r="L88" i="6"/>
  <c r="M88" i="6" s="1"/>
  <c r="N88" i="6"/>
  <c r="P88" i="6"/>
  <c r="R88" i="6"/>
  <c r="T88" i="6"/>
  <c r="V88" i="6"/>
  <c r="X88" i="6"/>
  <c r="A89" i="6"/>
  <c r="B89" i="6"/>
  <c r="C89" i="6"/>
  <c r="D89" i="6"/>
  <c r="E89" i="6"/>
  <c r="F89" i="6"/>
  <c r="G89" i="6"/>
  <c r="H89" i="6"/>
  <c r="I89" i="6"/>
  <c r="K89" i="6" s="1"/>
  <c r="J89" i="6"/>
  <c r="L89" i="6"/>
  <c r="M89" i="6" s="1"/>
  <c r="N89" i="6"/>
  <c r="P89" i="6"/>
  <c r="R89" i="6"/>
  <c r="T89" i="6"/>
  <c r="V89" i="6"/>
  <c r="X89" i="6"/>
  <c r="A90" i="6"/>
  <c r="B90" i="6"/>
  <c r="C90" i="6"/>
  <c r="D90" i="6"/>
  <c r="E90" i="6"/>
  <c r="F90" i="6"/>
  <c r="G90" i="6"/>
  <c r="H90" i="6"/>
  <c r="I90" i="6"/>
  <c r="K90" i="6" s="1"/>
  <c r="J90" i="6"/>
  <c r="L90" i="6"/>
  <c r="M90" i="6" s="1"/>
  <c r="N90" i="6"/>
  <c r="P90" i="6"/>
  <c r="R90" i="6"/>
  <c r="T90" i="6"/>
  <c r="V90" i="6"/>
  <c r="X90" i="6"/>
  <c r="A91" i="6"/>
  <c r="B91" i="6"/>
  <c r="C91" i="6"/>
  <c r="D91" i="6"/>
  <c r="E91" i="6"/>
  <c r="F91" i="6"/>
  <c r="G91" i="6"/>
  <c r="H91" i="6"/>
  <c r="I91" i="6"/>
  <c r="K91" i="6" s="1"/>
  <c r="J91" i="6"/>
  <c r="L91" i="6"/>
  <c r="M91" i="6" s="1"/>
  <c r="N91" i="6"/>
  <c r="P91" i="6"/>
  <c r="R91" i="6"/>
  <c r="T91" i="6"/>
  <c r="V91" i="6"/>
  <c r="X91" i="6"/>
  <c r="A92" i="6"/>
  <c r="B92" i="6"/>
  <c r="C92" i="6"/>
  <c r="D92" i="6"/>
  <c r="E92" i="6"/>
  <c r="F92" i="6"/>
  <c r="G92" i="6"/>
  <c r="H92" i="6"/>
  <c r="I92" i="6"/>
  <c r="K92" i="6" s="1"/>
  <c r="J92" i="6"/>
  <c r="L92" i="6"/>
  <c r="M92" i="6" s="1"/>
  <c r="N92" i="6"/>
  <c r="P92" i="6"/>
  <c r="R92" i="6"/>
  <c r="T92" i="6"/>
  <c r="V92" i="6"/>
  <c r="X92" i="6"/>
  <c r="A93" i="6"/>
  <c r="B93" i="6"/>
  <c r="C93" i="6"/>
  <c r="D93" i="6"/>
  <c r="E93" i="6"/>
  <c r="F93" i="6"/>
  <c r="G93" i="6"/>
  <c r="H93" i="6"/>
  <c r="I93" i="6"/>
  <c r="K93" i="6" s="1"/>
  <c r="J93" i="6"/>
  <c r="L93" i="6"/>
  <c r="M93" i="6" s="1"/>
  <c r="N93" i="6"/>
  <c r="P93" i="6"/>
  <c r="R93" i="6"/>
  <c r="T93" i="6"/>
  <c r="V93" i="6"/>
  <c r="X93" i="6"/>
  <c r="A94" i="6"/>
  <c r="B94" i="6"/>
  <c r="C94" i="6"/>
  <c r="D94" i="6"/>
  <c r="E94" i="6"/>
  <c r="F94" i="6"/>
  <c r="G94" i="6"/>
  <c r="H94" i="6"/>
  <c r="I94" i="6"/>
  <c r="K94" i="6" s="1"/>
  <c r="J94" i="6"/>
  <c r="L94" i="6"/>
  <c r="M94" i="6" s="1"/>
  <c r="N94" i="6"/>
  <c r="P94" i="6"/>
  <c r="R94" i="6"/>
  <c r="T94" i="6"/>
  <c r="V94" i="6"/>
  <c r="X94" i="6"/>
  <c r="A95" i="6"/>
  <c r="B95" i="6"/>
  <c r="C95" i="6"/>
  <c r="D95" i="6"/>
  <c r="E95" i="6"/>
  <c r="F95" i="6"/>
  <c r="G95" i="6"/>
  <c r="H95" i="6"/>
  <c r="I95" i="6"/>
  <c r="K95" i="6" s="1"/>
  <c r="J95" i="6"/>
  <c r="L95" i="6"/>
  <c r="M95" i="6" s="1"/>
  <c r="N95" i="6"/>
  <c r="P95" i="6"/>
  <c r="R95" i="6"/>
  <c r="T95" i="6"/>
  <c r="V95" i="6"/>
  <c r="X95" i="6"/>
  <c r="A96" i="6"/>
  <c r="B96" i="6"/>
  <c r="C96" i="6"/>
  <c r="D96" i="6"/>
  <c r="E96" i="6"/>
  <c r="F96" i="6"/>
  <c r="G96" i="6"/>
  <c r="H96" i="6"/>
  <c r="I96" i="6"/>
  <c r="K96" i="6" s="1"/>
  <c r="J96" i="6"/>
  <c r="L96" i="6"/>
  <c r="M96" i="6" s="1"/>
  <c r="N96" i="6"/>
  <c r="P96" i="6"/>
  <c r="R96" i="6"/>
  <c r="T96" i="6"/>
  <c r="V96" i="6"/>
  <c r="X96" i="6"/>
  <c r="A97" i="6"/>
  <c r="B97" i="6"/>
  <c r="C97" i="6"/>
  <c r="D97" i="6"/>
  <c r="E97" i="6"/>
  <c r="F97" i="6"/>
  <c r="G97" i="6"/>
  <c r="H97" i="6"/>
  <c r="I97" i="6"/>
  <c r="K97" i="6" s="1"/>
  <c r="J97" i="6"/>
  <c r="L97" i="6"/>
  <c r="M97" i="6" s="1"/>
  <c r="N97" i="6"/>
  <c r="P97" i="6"/>
  <c r="R97" i="6"/>
  <c r="T97" i="6"/>
  <c r="V97" i="6"/>
  <c r="X97" i="6"/>
  <c r="A98" i="6"/>
  <c r="B98" i="6"/>
  <c r="C98" i="6"/>
  <c r="D98" i="6"/>
  <c r="E98" i="6"/>
  <c r="F98" i="6"/>
  <c r="G98" i="6"/>
  <c r="H98" i="6"/>
  <c r="I98" i="6"/>
  <c r="K98" i="6" s="1"/>
  <c r="J98" i="6"/>
  <c r="L98" i="6"/>
  <c r="M98" i="6" s="1"/>
  <c r="N98" i="6"/>
  <c r="P98" i="6"/>
  <c r="R98" i="6"/>
  <c r="T98" i="6"/>
  <c r="V98" i="6"/>
  <c r="X98" i="6"/>
  <c r="A99" i="6"/>
  <c r="B99" i="6"/>
  <c r="C99" i="6"/>
  <c r="D99" i="6"/>
  <c r="E99" i="6"/>
  <c r="F99" i="6"/>
  <c r="G99" i="6"/>
  <c r="H99" i="6"/>
  <c r="I99" i="6"/>
  <c r="J99" i="6"/>
  <c r="L99" i="6"/>
  <c r="M99" i="6" s="1"/>
  <c r="N99" i="6"/>
  <c r="P99" i="6"/>
  <c r="R99" i="6"/>
  <c r="T99" i="6"/>
  <c r="V99" i="6"/>
  <c r="X99" i="6"/>
  <c r="A100" i="6"/>
  <c r="B100" i="6"/>
  <c r="C100" i="6"/>
  <c r="D100" i="6"/>
  <c r="E100" i="6"/>
  <c r="F100" i="6"/>
  <c r="G100" i="6"/>
  <c r="H100" i="6"/>
  <c r="I100" i="6"/>
  <c r="J100" i="6"/>
  <c r="L100" i="6"/>
  <c r="M100" i="6" s="1"/>
  <c r="N100" i="6"/>
  <c r="P100" i="6"/>
  <c r="R100" i="6"/>
  <c r="T100" i="6"/>
  <c r="V100" i="6"/>
  <c r="X100" i="6"/>
  <c r="A101" i="6"/>
  <c r="B101" i="6"/>
  <c r="C101" i="6"/>
  <c r="D101" i="6"/>
  <c r="E101" i="6"/>
  <c r="F101" i="6"/>
  <c r="G101" i="6"/>
  <c r="H101" i="6"/>
  <c r="I101" i="6"/>
  <c r="J101" i="6"/>
  <c r="L101" i="6"/>
  <c r="M101" i="6" s="1"/>
  <c r="N101" i="6"/>
  <c r="P101" i="6"/>
  <c r="R101" i="6"/>
  <c r="T101" i="6"/>
  <c r="V101" i="6"/>
  <c r="X101" i="6"/>
  <c r="A102" i="6"/>
  <c r="B102" i="6"/>
  <c r="C102" i="6"/>
  <c r="D102" i="6"/>
  <c r="E102" i="6"/>
  <c r="F102" i="6"/>
  <c r="G102" i="6"/>
  <c r="H102" i="6"/>
  <c r="I102" i="6"/>
  <c r="J102" i="6"/>
  <c r="L102" i="6"/>
  <c r="M102" i="6" s="1"/>
  <c r="N102" i="6"/>
  <c r="P102" i="6"/>
  <c r="R102" i="6"/>
  <c r="T102" i="6"/>
  <c r="V102" i="6"/>
  <c r="X102" i="6"/>
  <c r="A103" i="6"/>
  <c r="B103" i="6"/>
  <c r="C103" i="6"/>
  <c r="D103" i="6"/>
  <c r="E103" i="6"/>
  <c r="F103" i="6"/>
  <c r="G103" i="6"/>
  <c r="H103" i="6"/>
  <c r="I103" i="6"/>
  <c r="J103" i="6"/>
  <c r="L103" i="6"/>
  <c r="M103" i="6" s="1"/>
  <c r="N103" i="6"/>
  <c r="P103" i="6"/>
  <c r="R103" i="6"/>
  <c r="T103" i="6"/>
  <c r="V103" i="6"/>
  <c r="X103" i="6"/>
  <c r="A104" i="6"/>
  <c r="B104" i="6"/>
  <c r="C104" i="6"/>
  <c r="D104" i="6"/>
  <c r="E104" i="6"/>
  <c r="F104" i="6"/>
  <c r="G104" i="6"/>
  <c r="H104" i="6"/>
  <c r="I104" i="6"/>
  <c r="J104" i="6"/>
  <c r="L104" i="6"/>
  <c r="M104" i="6" s="1"/>
  <c r="Q104" i="6" s="1"/>
  <c r="N104" i="6"/>
  <c r="P104" i="6"/>
  <c r="R104" i="6"/>
  <c r="T104" i="6"/>
  <c r="V104" i="6"/>
  <c r="X104" i="6"/>
  <c r="A105" i="6"/>
  <c r="B105" i="6"/>
  <c r="C105" i="6"/>
  <c r="D105" i="6"/>
  <c r="E105" i="6"/>
  <c r="F105" i="6"/>
  <c r="G105" i="6"/>
  <c r="H105" i="6"/>
  <c r="I105" i="6"/>
  <c r="J105" i="6"/>
  <c r="L105" i="6"/>
  <c r="M105" i="6" s="1"/>
  <c r="N105" i="6"/>
  <c r="P105" i="6"/>
  <c r="R105" i="6"/>
  <c r="T105" i="6"/>
  <c r="V105" i="6"/>
  <c r="X105" i="6"/>
  <c r="A106" i="6"/>
  <c r="B106" i="6"/>
  <c r="C106" i="6"/>
  <c r="D106" i="6"/>
  <c r="E106" i="6"/>
  <c r="F106" i="6"/>
  <c r="G106" i="6"/>
  <c r="H106" i="6"/>
  <c r="I106" i="6"/>
  <c r="J106" i="6"/>
  <c r="L106" i="6"/>
  <c r="M106" i="6" s="1"/>
  <c r="N106" i="6"/>
  <c r="AA106" i="6" s="1"/>
  <c r="P106" i="6"/>
  <c r="R106" i="6"/>
  <c r="T106" i="6"/>
  <c r="V106" i="6"/>
  <c r="X106" i="6"/>
  <c r="A107" i="6"/>
  <c r="B107" i="6"/>
  <c r="C107" i="6"/>
  <c r="D107" i="6"/>
  <c r="E107" i="6"/>
  <c r="F107" i="6"/>
  <c r="G107" i="6"/>
  <c r="H107" i="6"/>
  <c r="I107" i="6"/>
  <c r="J107" i="6"/>
  <c r="L107" i="6"/>
  <c r="M107" i="6" s="1"/>
  <c r="N107" i="6"/>
  <c r="P107" i="6"/>
  <c r="R107" i="6"/>
  <c r="T107" i="6"/>
  <c r="V107" i="6"/>
  <c r="X107" i="6"/>
  <c r="A108" i="6"/>
  <c r="B108" i="6"/>
  <c r="C108" i="6"/>
  <c r="D108" i="6"/>
  <c r="E108" i="6"/>
  <c r="F108" i="6"/>
  <c r="G108" i="6"/>
  <c r="H108" i="6"/>
  <c r="I108" i="6"/>
  <c r="J108" i="6"/>
  <c r="L108" i="6"/>
  <c r="M108" i="6" s="1"/>
  <c r="N108" i="6"/>
  <c r="P108" i="6"/>
  <c r="R108" i="6"/>
  <c r="T108" i="6"/>
  <c r="V108" i="6"/>
  <c r="X108" i="6"/>
  <c r="A109" i="6"/>
  <c r="B109" i="6"/>
  <c r="C109" i="6"/>
  <c r="D109" i="6"/>
  <c r="E109" i="6"/>
  <c r="F109" i="6"/>
  <c r="G109" i="6"/>
  <c r="H109" i="6"/>
  <c r="I109" i="6"/>
  <c r="J109" i="6"/>
  <c r="L109" i="6"/>
  <c r="M109" i="6" s="1"/>
  <c r="N109" i="6"/>
  <c r="P109" i="6"/>
  <c r="R109" i="6"/>
  <c r="T109" i="6"/>
  <c r="V109" i="6"/>
  <c r="X109" i="6"/>
  <c r="A110" i="6"/>
  <c r="B110" i="6"/>
  <c r="C110" i="6"/>
  <c r="D110" i="6"/>
  <c r="E110" i="6"/>
  <c r="F110" i="6"/>
  <c r="G110" i="6"/>
  <c r="H110" i="6"/>
  <c r="I110" i="6"/>
  <c r="J110" i="6"/>
  <c r="L110" i="6"/>
  <c r="M110" i="6" s="1"/>
  <c r="N110" i="6"/>
  <c r="AA110" i="6" s="1"/>
  <c r="P110" i="6"/>
  <c r="R110" i="6"/>
  <c r="T110" i="6"/>
  <c r="V110" i="6"/>
  <c r="X110" i="6"/>
  <c r="A111" i="6"/>
  <c r="B111" i="6"/>
  <c r="C111" i="6"/>
  <c r="D111" i="6"/>
  <c r="E111" i="6"/>
  <c r="F111" i="6"/>
  <c r="G111" i="6"/>
  <c r="H111" i="6"/>
  <c r="I111" i="6"/>
  <c r="J111" i="6"/>
  <c r="L111" i="6"/>
  <c r="M111" i="6" s="1"/>
  <c r="O111" i="6" s="1"/>
  <c r="N111" i="6"/>
  <c r="P111" i="6"/>
  <c r="R111" i="6"/>
  <c r="T111" i="6"/>
  <c r="V111" i="6"/>
  <c r="X111" i="6"/>
  <c r="A112" i="6"/>
  <c r="B112" i="6"/>
  <c r="C112" i="6"/>
  <c r="D112" i="6"/>
  <c r="E112" i="6"/>
  <c r="F112" i="6"/>
  <c r="G112" i="6"/>
  <c r="H112" i="6"/>
  <c r="I112" i="6"/>
  <c r="J112" i="6"/>
  <c r="L112" i="6"/>
  <c r="M112" i="6" s="1"/>
  <c r="W112" i="6" s="1"/>
  <c r="N112" i="6"/>
  <c r="AA112" i="6" s="1"/>
  <c r="P112" i="6"/>
  <c r="R112" i="6"/>
  <c r="T112" i="6"/>
  <c r="V112" i="6"/>
  <c r="X112" i="6"/>
  <c r="A113" i="6"/>
  <c r="B113" i="6"/>
  <c r="C113" i="6"/>
  <c r="D113" i="6"/>
  <c r="E113" i="6"/>
  <c r="F113" i="6"/>
  <c r="G113" i="6"/>
  <c r="H113" i="6"/>
  <c r="I113" i="6"/>
  <c r="J113" i="6"/>
  <c r="L113" i="6"/>
  <c r="M113" i="6" s="1"/>
  <c r="N113" i="6"/>
  <c r="P113" i="6"/>
  <c r="R113" i="6"/>
  <c r="T113" i="6"/>
  <c r="V113" i="6"/>
  <c r="X113" i="6"/>
  <c r="AA98" i="6" l="1"/>
  <c r="AA86" i="6"/>
  <c r="AA72" i="6"/>
  <c r="AA107" i="6"/>
  <c r="AA105" i="6"/>
  <c r="AA100" i="6"/>
  <c r="Y75" i="6"/>
  <c r="AA109" i="6"/>
  <c r="AA111" i="6"/>
  <c r="AA102" i="6"/>
  <c r="AA113" i="6"/>
  <c r="AA104" i="6"/>
  <c r="Q75" i="6"/>
  <c r="AA99" i="6"/>
  <c r="AA108" i="6"/>
  <c r="AA101" i="6"/>
  <c r="AA103" i="6"/>
  <c r="AA80" i="6"/>
  <c r="AA92" i="6"/>
  <c r="AA93" i="6"/>
  <c r="AA95" i="6"/>
  <c r="AA83" i="6"/>
  <c r="AA90" i="6"/>
  <c r="AA78" i="6"/>
  <c r="AA97" i="6"/>
  <c r="AA85" i="6"/>
  <c r="AA75" i="6"/>
  <c r="AA73" i="6"/>
  <c r="AA74" i="6"/>
  <c r="AA82" i="6"/>
  <c r="AA81" i="6"/>
  <c r="AA88" i="6"/>
  <c r="AA76" i="6"/>
  <c r="AA87" i="6"/>
  <c r="AA94" i="6"/>
  <c r="AA89" i="6"/>
  <c r="AA77" i="6"/>
  <c r="AA96" i="6"/>
  <c r="AA84" i="6"/>
  <c r="AA91" i="6"/>
  <c r="AA79" i="6"/>
  <c r="U86" i="6"/>
  <c r="Q86" i="6"/>
  <c r="Y86" i="6"/>
  <c r="O75" i="6"/>
  <c r="Y74" i="6"/>
  <c r="O109" i="6"/>
  <c r="U109" i="6"/>
  <c r="Y109" i="6"/>
  <c r="U110" i="6"/>
  <c r="Y110" i="6"/>
  <c r="Q80" i="6"/>
  <c r="U80" i="6"/>
  <c r="Y80" i="6"/>
  <c r="U76" i="6"/>
  <c r="Y76" i="6"/>
  <c r="Q76" i="6"/>
  <c r="Q82" i="6"/>
  <c r="U82" i="6"/>
  <c r="Y82" i="6"/>
  <c r="O72" i="6"/>
  <c r="Q72" i="6"/>
  <c r="S72" i="6"/>
  <c r="U72" i="6"/>
  <c r="W72" i="6"/>
  <c r="Y72" i="6"/>
  <c r="O73" i="6"/>
  <c r="Q73" i="6"/>
  <c r="U73" i="6"/>
  <c r="Y73" i="6"/>
  <c r="Q84" i="6"/>
  <c r="U84" i="6"/>
  <c r="Y84" i="6"/>
  <c r="Q78" i="6"/>
  <c r="U78" i="6"/>
  <c r="Y78" i="6"/>
  <c r="S80" i="6"/>
  <c r="W107" i="6"/>
  <c r="S78" i="6"/>
  <c r="U107" i="6"/>
  <c r="U74" i="6"/>
  <c r="U111" i="6"/>
  <c r="Y104" i="6"/>
  <c r="S76" i="6"/>
  <c r="S107" i="6"/>
  <c r="S74" i="6"/>
  <c r="Q111" i="6"/>
  <c r="AB111" i="6" s="1"/>
  <c r="Q74" i="6"/>
  <c r="Q107" i="6"/>
  <c r="U75" i="6"/>
  <c r="W80" i="6"/>
  <c r="O107" i="6"/>
  <c r="O74" i="6"/>
  <c r="W78" i="6"/>
  <c r="Y107" i="6"/>
  <c r="S87" i="6"/>
  <c r="W74" i="6"/>
  <c r="Y112" i="6"/>
  <c r="O106" i="6"/>
  <c r="Y111" i="6"/>
  <c r="Y88" i="6"/>
  <c r="W76" i="6"/>
  <c r="O108" i="6"/>
  <c r="Q108" i="6"/>
  <c r="Y108" i="6"/>
  <c r="U108" i="6"/>
  <c r="O102" i="6"/>
  <c r="Q102" i="6"/>
  <c r="Y102" i="6"/>
  <c r="U102" i="6"/>
  <c r="Q113" i="6"/>
  <c r="U113" i="6"/>
  <c r="Y113" i="6"/>
  <c r="S113" i="6"/>
  <c r="O113" i="6"/>
  <c r="W113" i="6"/>
  <c r="Q105" i="6"/>
  <c r="U105" i="6"/>
  <c r="Y105" i="6"/>
  <c r="O105" i="6"/>
  <c r="W105" i="6"/>
  <c r="S105" i="6"/>
  <c r="Q109" i="6"/>
  <c r="Q112" i="6"/>
  <c r="W111" i="6"/>
  <c r="S111" i="6"/>
  <c r="O110" i="6"/>
  <c r="U106" i="6"/>
  <c r="Q106" i="6"/>
  <c r="O104" i="6"/>
  <c r="U112" i="6"/>
  <c r="Q110" i="6"/>
  <c r="W109" i="6"/>
  <c r="S109" i="6"/>
  <c r="Y106" i="6"/>
  <c r="U104" i="6"/>
  <c r="Q103" i="6"/>
  <c r="U103" i="6"/>
  <c r="Y103" i="6"/>
  <c r="O103" i="6"/>
  <c r="S103" i="6"/>
  <c r="W103" i="6"/>
  <c r="Q101" i="6"/>
  <c r="U101" i="6"/>
  <c r="Y101" i="6"/>
  <c r="O101" i="6"/>
  <c r="S101" i="6"/>
  <c r="W101" i="6"/>
  <c r="O97" i="6"/>
  <c r="S97" i="6"/>
  <c r="W97" i="6"/>
  <c r="Q97" i="6"/>
  <c r="U97" i="6"/>
  <c r="Y97" i="6"/>
  <c r="Q96" i="6"/>
  <c r="U96" i="6"/>
  <c r="Y96" i="6"/>
  <c r="O96" i="6"/>
  <c r="S96" i="6"/>
  <c r="W96" i="6"/>
  <c r="O95" i="6"/>
  <c r="S95" i="6"/>
  <c r="W95" i="6"/>
  <c r="Q95" i="6"/>
  <c r="U95" i="6"/>
  <c r="Y95" i="6"/>
  <c r="Q94" i="6"/>
  <c r="U94" i="6"/>
  <c r="Y94" i="6"/>
  <c r="O94" i="6"/>
  <c r="S94" i="6"/>
  <c r="W94" i="6"/>
  <c r="O93" i="6"/>
  <c r="S93" i="6"/>
  <c r="W93" i="6"/>
  <c r="Q93" i="6"/>
  <c r="U93" i="6"/>
  <c r="Y93" i="6"/>
  <c r="Q100" i="6"/>
  <c r="U100" i="6"/>
  <c r="Y100" i="6"/>
  <c r="O100" i="6"/>
  <c r="S100" i="6"/>
  <c r="W100" i="6"/>
  <c r="S112" i="6"/>
  <c r="O112" i="6"/>
  <c r="W110" i="6"/>
  <c r="S110" i="6"/>
  <c r="W108" i="6"/>
  <c r="S108" i="6"/>
  <c r="W106" i="6"/>
  <c r="S106" i="6"/>
  <c r="W104" i="6"/>
  <c r="S104" i="6"/>
  <c r="W102" i="6"/>
  <c r="S102" i="6"/>
  <c r="O99" i="6"/>
  <c r="S99" i="6"/>
  <c r="W99" i="6"/>
  <c r="Q99" i="6"/>
  <c r="U99" i="6"/>
  <c r="Y99" i="6"/>
  <c r="Q90" i="6"/>
  <c r="U90" i="6"/>
  <c r="Y90" i="6"/>
  <c r="O90" i="6"/>
  <c r="S90" i="6"/>
  <c r="W90" i="6"/>
  <c r="O89" i="6"/>
  <c r="S89" i="6"/>
  <c r="W89" i="6"/>
  <c r="Q89" i="6"/>
  <c r="U89" i="6"/>
  <c r="Y89" i="6"/>
  <c r="Q98" i="6"/>
  <c r="U98" i="6"/>
  <c r="Y98" i="6"/>
  <c r="O98" i="6"/>
  <c r="S98" i="6"/>
  <c r="W98" i="6"/>
  <c r="Q92" i="6"/>
  <c r="U92" i="6"/>
  <c r="Y92" i="6"/>
  <c r="O92" i="6"/>
  <c r="S92" i="6"/>
  <c r="W92" i="6"/>
  <c r="O91" i="6"/>
  <c r="S91" i="6"/>
  <c r="W91" i="6"/>
  <c r="Q91" i="6"/>
  <c r="U91" i="6"/>
  <c r="Y91" i="6"/>
  <c r="Q87" i="6"/>
  <c r="U87" i="6"/>
  <c r="Y87" i="6"/>
  <c r="O84" i="6"/>
  <c r="O88" i="6"/>
  <c r="S88" i="6"/>
  <c r="W88" i="6"/>
  <c r="O83" i="6"/>
  <c r="S83" i="6"/>
  <c r="W83" i="6"/>
  <c r="Q83" i="6"/>
  <c r="U83" i="6"/>
  <c r="Y83" i="6"/>
  <c r="O79" i="6"/>
  <c r="S79" i="6"/>
  <c r="W79" i="6"/>
  <c r="Q79" i="6"/>
  <c r="U79" i="6"/>
  <c r="Y79" i="6"/>
  <c r="O78" i="6"/>
  <c r="Q88" i="6"/>
  <c r="O87" i="6"/>
  <c r="O86" i="6"/>
  <c r="O82" i="6"/>
  <c r="U88" i="6"/>
  <c r="O85" i="6"/>
  <c r="S85" i="6"/>
  <c r="W85" i="6"/>
  <c r="Q85" i="6"/>
  <c r="U85" i="6"/>
  <c r="Y85" i="6"/>
  <c r="O81" i="6"/>
  <c r="S81" i="6"/>
  <c r="W81" i="6"/>
  <c r="Q81" i="6"/>
  <c r="U81" i="6"/>
  <c r="Y81" i="6"/>
  <c r="O80" i="6"/>
  <c r="O77" i="6"/>
  <c r="S77" i="6"/>
  <c r="W77" i="6"/>
  <c r="Q77" i="6"/>
  <c r="U77" i="6"/>
  <c r="Y77" i="6"/>
  <c r="O76" i="6"/>
  <c r="W86" i="6"/>
  <c r="S86" i="6"/>
  <c r="W84" i="6"/>
  <c r="S84" i="6"/>
  <c r="W82" i="6"/>
  <c r="S82" i="6"/>
  <c r="W75" i="6"/>
  <c r="S75" i="6"/>
  <c r="W73" i="6"/>
  <c r="S73" i="6"/>
  <c r="K14" i="6"/>
  <c r="M14" i="6"/>
  <c r="O14" i="6" s="1"/>
  <c r="S14" i="6"/>
  <c r="K15" i="6"/>
  <c r="M15" i="6" s="1"/>
  <c r="S15" i="6" s="1"/>
  <c r="K16" i="6"/>
  <c r="M16" i="6"/>
  <c r="S16" i="6" s="1"/>
  <c r="K17" i="6"/>
  <c r="M17" i="6"/>
  <c r="S17" i="6" s="1"/>
  <c r="Q17" i="6"/>
  <c r="K18" i="6"/>
  <c r="M18" i="6"/>
  <c r="S18" i="6" s="1"/>
  <c r="K19" i="6"/>
  <c r="M19" i="6"/>
  <c r="S19" i="6" s="1"/>
  <c r="K20" i="6"/>
  <c r="M20" i="6" s="1"/>
  <c r="S20" i="6" s="1"/>
  <c r="K21" i="6"/>
  <c r="M21" i="6" s="1"/>
  <c r="S21" i="6" s="1"/>
  <c r="K22" i="6"/>
  <c r="M22" i="6"/>
  <c r="S22" i="6" s="1"/>
  <c r="K23" i="6"/>
  <c r="M23" i="6"/>
  <c r="S23" i="6" s="1"/>
  <c r="K24" i="6"/>
  <c r="M24" i="6"/>
  <c r="S24" i="6" s="1"/>
  <c r="K25" i="6"/>
  <c r="M25" i="6"/>
  <c r="Q25" i="6" s="1"/>
  <c r="K26" i="6"/>
  <c r="M26" i="6" s="1"/>
  <c r="Q26" i="6" s="1"/>
  <c r="K27" i="6"/>
  <c r="M27" i="6" s="1"/>
  <c r="K28" i="6"/>
  <c r="M28" i="6"/>
  <c r="U28" i="6" s="1"/>
  <c r="K29" i="6"/>
  <c r="M29" i="6"/>
  <c r="Q29" i="6" s="1"/>
  <c r="U29" i="6"/>
  <c r="K30" i="6"/>
  <c r="M30" i="6"/>
  <c r="Q30" i="6" s="1"/>
  <c r="K31" i="6"/>
  <c r="M31" i="6"/>
  <c r="K32" i="6"/>
  <c r="M32" i="6"/>
  <c r="U32" i="6" s="1"/>
  <c r="K33" i="6"/>
  <c r="M33" i="6"/>
  <c r="Q33" i="6" s="1"/>
  <c r="U33" i="6"/>
  <c r="K34" i="6"/>
  <c r="M34" i="6"/>
  <c r="Q34" i="6" s="1"/>
  <c r="K35" i="6"/>
  <c r="M35" i="6"/>
  <c r="S35" i="6" s="1"/>
  <c r="K36" i="6"/>
  <c r="M36" i="6"/>
  <c r="S36" i="6" s="1"/>
  <c r="Q36" i="6"/>
  <c r="K37" i="6"/>
  <c r="M37" i="6"/>
  <c r="S37" i="6" s="1"/>
  <c r="K38" i="6"/>
  <c r="M38" i="6"/>
  <c r="S38" i="6" s="1"/>
  <c r="K39" i="6"/>
  <c r="M39" i="6"/>
  <c r="S39" i="6" s="1"/>
  <c r="K40" i="6"/>
  <c r="M40" i="6"/>
  <c r="S40" i="6" s="1"/>
  <c r="K41" i="6"/>
  <c r="M41" i="6"/>
  <c r="S41" i="6" s="1"/>
  <c r="K42" i="6"/>
  <c r="M42" i="6"/>
  <c r="S42" i="6" s="1"/>
  <c r="K43" i="6"/>
  <c r="M43" i="6"/>
  <c r="S43" i="6" s="1"/>
  <c r="K44" i="6"/>
  <c r="M44" i="6"/>
  <c r="S44" i="6" s="1"/>
  <c r="K45" i="6"/>
  <c r="M45" i="6"/>
  <c r="S45" i="6" s="1"/>
  <c r="K46" i="6"/>
  <c r="M46" i="6"/>
  <c r="S46" i="6" s="1"/>
  <c r="K47" i="6"/>
  <c r="M47" i="6"/>
  <c r="S47" i="6" s="1"/>
  <c r="K48" i="6"/>
  <c r="M48" i="6"/>
  <c r="S48" i="6" s="1"/>
  <c r="K49" i="6"/>
  <c r="M49" i="6"/>
  <c r="S49" i="6" s="1"/>
  <c r="K50" i="6"/>
  <c r="M50" i="6"/>
  <c r="S50" i="6" s="1"/>
  <c r="K51" i="6"/>
  <c r="M51" i="6"/>
  <c r="S51" i="6" s="1"/>
  <c r="K52" i="6"/>
  <c r="M52" i="6"/>
  <c r="S52" i="6" s="1"/>
  <c r="K53" i="6"/>
  <c r="M53" i="6"/>
  <c r="S53" i="6" s="1"/>
  <c r="K54" i="6"/>
  <c r="M54" i="6"/>
  <c r="S54" i="6" s="1"/>
  <c r="K55" i="6"/>
  <c r="M55" i="6"/>
  <c r="S55" i="6" s="1"/>
  <c r="AB101" i="6" l="1"/>
  <c r="AB100" i="6"/>
  <c r="AB83" i="6"/>
  <c r="AC83" i="6" s="1"/>
  <c r="AB105" i="6"/>
  <c r="AC105" i="6" s="1"/>
  <c r="AB102" i="6"/>
  <c r="AC102" i="6" s="1"/>
  <c r="AB104" i="6"/>
  <c r="AC104" i="6" s="1"/>
  <c r="AB103" i="6"/>
  <c r="AB107" i="6"/>
  <c r="AC107" i="6" s="1"/>
  <c r="Y37" i="6"/>
  <c r="AB110" i="6"/>
  <c r="AC110" i="6" s="1"/>
  <c r="AB113" i="6"/>
  <c r="AC113" i="6" s="1"/>
  <c r="AB108" i="6"/>
  <c r="AC108" i="6" s="1"/>
  <c r="U37" i="6"/>
  <c r="AB112" i="6"/>
  <c r="AC112" i="6" s="1"/>
  <c r="Q37" i="6"/>
  <c r="AB89" i="6"/>
  <c r="AB99" i="6"/>
  <c r="AB109" i="6"/>
  <c r="AC109" i="6" s="1"/>
  <c r="AB106" i="6"/>
  <c r="AC106" i="6" s="1"/>
  <c r="AB88" i="6"/>
  <c r="AC88" i="6" s="1"/>
  <c r="AB92" i="6"/>
  <c r="AC92" i="6" s="1"/>
  <c r="AB76" i="6"/>
  <c r="AC76" i="6" s="1"/>
  <c r="AB82" i="6"/>
  <c r="AC82" i="6" s="1"/>
  <c r="AB77" i="6"/>
  <c r="AC77" i="6" s="1"/>
  <c r="AB98" i="6"/>
  <c r="AC98" i="6" s="1"/>
  <c r="AB94" i="6"/>
  <c r="AC94" i="6" s="1"/>
  <c r="AB97" i="6"/>
  <c r="AC97" i="6" s="1"/>
  <c r="AB80" i="6"/>
  <c r="AC80" i="6" s="1"/>
  <c r="AB91" i="6"/>
  <c r="AC91" i="6" s="1"/>
  <c r="AB85" i="6"/>
  <c r="AC85" i="6" s="1"/>
  <c r="AB84" i="6"/>
  <c r="AC84" i="6" s="1"/>
  <c r="AB90" i="6"/>
  <c r="AC90" i="6" s="1"/>
  <c r="AB72" i="6"/>
  <c r="AC72" i="6" s="1"/>
  <c r="AB96" i="6"/>
  <c r="AC96" i="6" s="1"/>
  <c r="Q23" i="6"/>
  <c r="AB79" i="6"/>
  <c r="AC79" i="6" s="1"/>
  <c r="AB74" i="6"/>
  <c r="AC74" i="6" s="1"/>
  <c r="AB87" i="6"/>
  <c r="AC87" i="6" s="1"/>
  <c r="AB75" i="6"/>
  <c r="AC75" i="6" s="1"/>
  <c r="AB86" i="6"/>
  <c r="AC86" i="6" s="1"/>
  <c r="AB81" i="6"/>
  <c r="AC81" i="6" s="1"/>
  <c r="AB93" i="6"/>
  <c r="AC93" i="6" s="1"/>
  <c r="AB73" i="6"/>
  <c r="AC73" i="6" s="1"/>
  <c r="AB78" i="6"/>
  <c r="AC78" i="6" s="1"/>
  <c r="AB95" i="6"/>
  <c r="AC95" i="6" s="1"/>
  <c r="Q14" i="6"/>
  <c r="Q32" i="6"/>
  <c r="U25" i="6"/>
  <c r="Y14" i="6"/>
  <c r="Q38" i="6"/>
  <c r="W14" i="6"/>
  <c r="Y36" i="6"/>
  <c r="Y40" i="6"/>
  <c r="Y38" i="6"/>
  <c r="U36" i="6"/>
  <c r="Q19" i="6"/>
  <c r="U40" i="6"/>
  <c r="Q40" i="6"/>
  <c r="Q15" i="6"/>
  <c r="Q28" i="6"/>
  <c r="Q21" i="6"/>
  <c r="Y41" i="6"/>
  <c r="Y39" i="6"/>
  <c r="U39" i="6"/>
  <c r="U41" i="6"/>
  <c r="Q41" i="6"/>
  <c r="Q39" i="6"/>
  <c r="U14" i="6"/>
  <c r="Q35" i="6"/>
  <c r="Q24" i="6"/>
  <c r="Q22" i="6"/>
  <c r="Q20" i="6"/>
  <c r="Q18" i="6"/>
  <c r="Q16" i="6"/>
  <c r="AC111" i="6"/>
  <c r="U38" i="6"/>
  <c r="Y54" i="6"/>
  <c r="Y53" i="6"/>
  <c r="Y51" i="6"/>
  <c r="Y49" i="6"/>
  <c r="Y47" i="6"/>
  <c r="Y45" i="6"/>
  <c r="Y44" i="6"/>
  <c r="Y43" i="6"/>
  <c r="U55" i="6"/>
  <c r="U53" i="6"/>
  <c r="U51" i="6"/>
  <c r="U49" i="6"/>
  <c r="U46" i="6"/>
  <c r="U45" i="6"/>
  <c r="U44" i="6"/>
  <c r="U43" i="6"/>
  <c r="U42" i="6"/>
  <c r="Y55" i="6"/>
  <c r="Y52" i="6"/>
  <c r="Y50" i="6"/>
  <c r="Y48" i="6"/>
  <c r="Y46" i="6"/>
  <c r="Y42" i="6"/>
  <c r="U54" i="6"/>
  <c r="U52" i="6"/>
  <c r="U50" i="6"/>
  <c r="U48" i="6"/>
  <c r="U47" i="6"/>
  <c r="Q55" i="6"/>
  <c r="Q54" i="6"/>
  <c r="Q53" i="6"/>
  <c r="Q52" i="6"/>
  <c r="Q51" i="6"/>
  <c r="Q50" i="6"/>
  <c r="Q49" i="6"/>
  <c r="Q48" i="6"/>
  <c r="Q47" i="6"/>
  <c r="Q46" i="6"/>
  <c r="Q45" i="6"/>
  <c r="Q44" i="6"/>
  <c r="Q43" i="6"/>
  <c r="Q42" i="6"/>
  <c r="AC89" i="6"/>
  <c r="AC100" i="6"/>
  <c r="AC101" i="6"/>
  <c r="AC103" i="6"/>
  <c r="AC99" i="6"/>
  <c r="Y35" i="6"/>
  <c r="U35" i="6"/>
  <c r="Y34" i="6"/>
  <c r="Y32" i="6"/>
  <c r="Y30" i="6"/>
  <c r="Y28" i="6"/>
  <c r="Y26" i="6"/>
  <c r="Y24" i="6"/>
  <c r="Y23" i="6"/>
  <c r="Y22" i="6"/>
  <c r="Y21" i="6"/>
  <c r="Y20" i="6"/>
  <c r="Y19" i="6"/>
  <c r="Y18" i="6"/>
  <c r="Y17" i="6"/>
  <c r="Y16" i="6"/>
  <c r="Y15" i="6"/>
  <c r="U24" i="6"/>
  <c r="U23" i="6"/>
  <c r="U22" i="6"/>
  <c r="U21" i="6"/>
  <c r="U20" i="6"/>
  <c r="U19" i="6"/>
  <c r="U18" i="6"/>
  <c r="U17" i="6"/>
  <c r="U16" i="6"/>
  <c r="U15" i="6"/>
  <c r="S31" i="6"/>
  <c r="O31" i="6"/>
  <c r="W31" i="6"/>
  <c r="S27" i="6"/>
  <c r="O27" i="6"/>
  <c r="W27" i="6"/>
  <c r="W55" i="6"/>
  <c r="O55" i="6"/>
  <c r="W54" i="6"/>
  <c r="O54" i="6"/>
  <c r="W53" i="6"/>
  <c r="O53" i="6"/>
  <c r="W52" i="6"/>
  <c r="O52" i="6"/>
  <c r="W51" i="6"/>
  <c r="O51" i="6"/>
  <c r="AB51" i="6" s="1"/>
  <c r="W50" i="6"/>
  <c r="O50" i="6"/>
  <c r="W49" i="6"/>
  <c r="O49" i="6"/>
  <c r="W48" i="6"/>
  <c r="O48" i="6"/>
  <c r="W47" i="6"/>
  <c r="O47" i="6"/>
  <c r="W46" i="6"/>
  <c r="O46" i="6"/>
  <c r="AB46" i="6" s="1"/>
  <c r="W45" i="6"/>
  <c r="O45" i="6"/>
  <c r="AB45" i="6" s="1"/>
  <c r="W44" i="6"/>
  <c r="O44" i="6"/>
  <c r="W43" i="6"/>
  <c r="O43" i="6"/>
  <c r="W42" i="6"/>
  <c r="O42" i="6"/>
  <c r="W41" i="6"/>
  <c r="O41" i="6"/>
  <c r="W40" i="6"/>
  <c r="O40" i="6"/>
  <c r="W39" i="6"/>
  <c r="O39" i="6"/>
  <c r="W38" i="6"/>
  <c r="O38" i="6"/>
  <c r="W37" i="6"/>
  <c r="O37" i="6"/>
  <c r="W36" i="6"/>
  <c r="O36" i="6"/>
  <c r="S34" i="6"/>
  <c r="O34" i="6"/>
  <c r="W34" i="6"/>
  <c r="Y31" i="6"/>
  <c r="S30" i="6"/>
  <c r="O30" i="6"/>
  <c r="W30" i="6"/>
  <c r="Y27" i="6"/>
  <c r="S26" i="6"/>
  <c r="O26" i="6"/>
  <c r="W26" i="6"/>
  <c r="S33" i="6"/>
  <c r="O33" i="6"/>
  <c r="W33" i="6"/>
  <c r="U31" i="6"/>
  <c r="S29" i="6"/>
  <c r="O29" i="6"/>
  <c r="W29" i="6"/>
  <c r="U27" i="6"/>
  <c r="S25" i="6"/>
  <c r="O25" i="6"/>
  <c r="W25" i="6"/>
  <c r="O35" i="6"/>
  <c r="W35" i="6"/>
  <c r="U34" i="6"/>
  <c r="Y33" i="6"/>
  <c r="S32" i="6"/>
  <c r="O32" i="6"/>
  <c r="W32" i="6"/>
  <c r="Q31" i="6"/>
  <c r="U30" i="6"/>
  <c r="Y29" i="6"/>
  <c r="S28" i="6"/>
  <c r="O28" i="6"/>
  <c r="W28" i="6"/>
  <c r="Q27" i="6"/>
  <c r="U26" i="6"/>
  <c r="Y25" i="6"/>
  <c r="W24" i="6"/>
  <c r="O24" i="6"/>
  <c r="W23" i="6"/>
  <c r="O23" i="6"/>
  <c r="W22" i="6"/>
  <c r="O22" i="6"/>
  <c r="W21" i="6"/>
  <c r="O21" i="6"/>
  <c r="W20" i="6"/>
  <c r="O20" i="6"/>
  <c r="W19" i="6"/>
  <c r="O19" i="6"/>
  <c r="W18" i="6"/>
  <c r="O18" i="6"/>
  <c r="W17" i="6"/>
  <c r="O17" i="6"/>
  <c r="W16" i="6"/>
  <c r="O16" i="6"/>
  <c r="W15" i="6"/>
  <c r="O15" i="6"/>
  <c r="D24" i="4"/>
  <c r="AB52" i="6" l="1"/>
  <c r="AC52" i="6" s="1"/>
  <c r="AB41" i="6"/>
  <c r="AC41" i="6" s="1"/>
  <c r="AB47" i="6"/>
  <c r="AC47" i="6" s="1"/>
  <c r="AB53" i="6"/>
  <c r="AC53" i="6" s="1"/>
  <c r="AB42" i="6"/>
  <c r="AB48" i="6"/>
  <c r="AC48" i="6" s="1"/>
  <c r="AB54" i="6"/>
  <c r="AB43" i="6"/>
  <c r="AB49" i="6"/>
  <c r="AC49" i="6" s="1"/>
  <c r="AB55" i="6"/>
  <c r="AB44" i="6"/>
  <c r="AC44" i="6" s="1"/>
  <c r="AB50" i="6"/>
  <c r="AB37" i="6"/>
  <c r="AC37" i="6" s="1"/>
  <c r="AB14" i="6"/>
  <c r="AC14" i="6" s="1"/>
  <c r="AB22" i="6"/>
  <c r="AC22" i="6" s="1"/>
  <c r="AB35" i="6"/>
  <c r="AB23" i="6"/>
  <c r="AC23" i="6" s="1"/>
  <c r="AB16" i="6"/>
  <c r="AC16" i="6" s="1"/>
  <c r="AB26" i="6"/>
  <c r="AC26" i="6" s="1"/>
  <c r="AB24" i="6"/>
  <c r="AB29" i="6"/>
  <c r="AC29" i="6" s="1"/>
  <c r="AB32" i="6"/>
  <c r="AC32" i="6" s="1"/>
  <c r="AB38" i="6"/>
  <c r="AC38" i="6" s="1"/>
  <c r="AB36" i="6"/>
  <c r="AC36" i="6" s="1"/>
  <c r="AB18" i="6"/>
  <c r="AC18" i="6" s="1"/>
  <c r="AB27" i="6"/>
  <c r="AC27" i="6" s="1"/>
  <c r="AB39" i="6"/>
  <c r="AC39" i="6" s="1"/>
  <c r="AB20" i="6"/>
  <c r="AC20" i="6" s="1"/>
  <c r="AB33" i="6"/>
  <c r="AC33" i="6" s="1"/>
  <c r="AB40" i="6"/>
  <c r="AC40" i="6" s="1"/>
  <c r="AB28" i="6"/>
  <c r="AC28" i="6" s="1"/>
  <c r="AB31" i="6"/>
  <c r="AC31" i="6" s="1"/>
  <c r="AB17" i="6"/>
  <c r="AC17" i="6" s="1"/>
  <c r="AB19" i="6"/>
  <c r="AC19" i="6" s="1"/>
  <c r="AB30" i="6"/>
  <c r="AC30" i="6" s="1"/>
  <c r="AB15" i="6"/>
  <c r="AC15" i="6" s="1"/>
  <c r="AB21" i="6"/>
  <c r="AC21" i="6" s="1"/>
  <c r="AB25" i="6"/>
  <c r="AC25" i="6" s="1"/>
  <c r="AB34" i="6"/>
  <c r="AC34" i="6" s="1"/>
  <c r="AC35" i="6"/>
  <c r="AC43" i="6"/>
  <c r="AC51" i="6"/>
  <c r="AC55" i="6"/>
  <c r="AC24" i="6"/>
  <c r="AC42" i="6"/>
  <c r="AC46" i="6"/>
  <c r="AC50" i="6"/>
  <c r="AC54" i="6"/>
  <c r="AC45" i="6"/>
  <c r="N12" i="5"/>
  <c r="F136" i="5" s="1"/>
  <c r="N6" i="5"/>
  <c r="F130" i="5" s="1"/>
  <c r="N5" i="5"/>
  <c r="F129" i="5" s="1"/>
  <c r="N4" i="5"/>
  <c r="F128" i="5" s="1"/>
  <c r="L6" i="5"/>
  <c r="L12" i="5"/>
  <c r="F67" i="5" s="1"/>
  <c r="L5" i="5"/>
  <c r="F60" i="5" l="1"/>
  <c r="F70" i="5"/>
  <c r="F61" i="5"/>
  <c r="F71" i="5"/>
  <c r="F45" i="5"/>
  <c r="F36" i="5"/>
  <c r="F27" i="5"/>
  <c r="F117" i="5"/>
  <c r="F108" i="5"/>
  <c r="F99" i="5"/>
  <c r="F116" i="5"/>
  <c r="F98" i="5"/>
  <c r="F107" i="5"/>
  <c r="F20" i="5"/>
  <c r="F47" i="5"/>
  <c r="F38" i="5"/>
  <c r="F29" i="5"/>
  <c r="F21" i="5"/>
  <c r="F48" i="5"/>
  <c r="F30" i="5"/>
  <c r="F39" i="5"/>
  <c r="F106" i="5"/>
  <c r="F115" i="5"/>
  <c r="F97" i="5"/>
  <c r="F96" i="5"/>
  <c r="F114" i="5"/>
  <c r="F105" i="5"/>
  <c r="I19" i="5"/>
  <c r="J65" i="6" l="1"/>
  <c r="J66" i="6"/>
  <c r="J67" i="6"/>
  <c r="J68" i="6"/>
  <c r="J69" i="6"/>
  <c r="J70" i="6"/>
  <c r="J71" i="6"/>
  <c r="I65" i="6"/>
  <c r="K65" i="6" s="1"/>
  <c r="I66" i="6"/>
  <c r="K66" i="6" s="1"/>
  <c r="I67" i="6"/>
  <c r="K67" i="6" s="1"/>
  <c r="I68" i="6"/>
  <c r="K68" i="6" s="1"/>
  <c r="I69" i="6"/>
  <c r="K69" i="6" s="1"/>
  <c r="I70" i="6"/>
  <c r="K70" i="6" s="1"/>
  <c r="I71" i="6"/>
  <c r="K71" i="6" s="1"/>
  <c r="I64" i="6"/>
  <c r="K64" i="6" s="1"/>
  <c r="H6" i="13" l="1"/>
  <c r="G6" i="13"/>
  <c r="F6" i="13"/>
  <c r="E6" i="13"/>
  <c r="D6" i="13"/>
  <c r="N10" i="4" l="1"/>
  <c r="N11" i="4"/>
  <c r="N12" i="4"/>
  <c r="N13" i="4"/>
  <c r="N9" i="4"/>
  <c r="N15" i="4" l="1"/>
  <c r="D6" i="12" l="1"/>
  <c r="A143" i="8"/>
  <c r="A8" i="8"/>
  <c r="A62" i="6"/>
  <c r="A4" i="6"/>
  <c r="A84" i="5"/>
  <c r="A15" i="5"/>
  <c r="L17" i="5"/>
  <c r="A2" i="12" l="1"/>
  <c r="A2" i="13" l="1"/>
  <c r="P10" i="4" l="1"/>
  <c r="Q10" i="4"/>
  <c r="S10" i="4"/>
  <c r="V10" i="4"/>
  <c r="X10" i="4"/>
  <c r="P11" i="4"/>
  <c r="Q11" i="4"/>
  <c r="S11" i="4"/>
  <c r="V11" i="4"/>
  <c r="X11" i="4"/>
  <c r="P12" i="4"/>
  <c r="Q12" i="4"/>
  <c r="S12" i="4"/>
  <c r="V12" i="4"/>
  <c r="X12" i="4"/>
  <c r="P13" i="4"/>
  <c r="Q13" i="4"/>
  <c r="S13" i="4"/>
  <c r="V13" i="4"/>
  <c r="X13" i="4"/>
  <c r="X9" i="4"/>
  <c r="V9" i="4"/>
  <c r="H47" i="13"/>
  <c r="G47" i="13"/>
  <c r="F47" i="13"/>
  <c r="E47" i="13"/>
  <c r="D47" i="13"/>
  <c r="A1" i="13"/>
  <c r="H47" i="12"/>
  <c r="G47" i="12"/>
  <c r="F47" i="12"/>
  <c r="E47" i="12"/>
  <c r="D47" i="12"/>
  <c r="H6" i="12"/>
  <c r="G6" i="12"/>
  <c r="F6" i="12"/>
  <c r="E6" i="12"/>
  <c r="A1" i="12"/>
  <c r="K10" i="8" l="1"/>
  <c r="G10" i="8"/>
  <c r="E10" i="8"/>
  <c r="O229" i="8"/>
  <c r="M229" i="8"/>
  <c r="K229" i="8"/>
  <c r="I229" i="8"/>
  <c r="G229" i="8"/>
  <c r="E229" i="8"/>
  <c r="O209" i="8"/>
  <c r="M209" i="8"/>
  <c r="K209" i="8"/>
  <c r="I209" i="8"/>
  <c r="G209" i="8"/>
  <c r="E209" i="8"/>
  <c r="O179" i="8"/>
  <c r="M179" i="8"/>
  <c r="K179" i="8"/>
  <c r="I179" i="8"/>
  <c r="G179" i="8"/>
  <c r="E179" i="8"/>
  <c r="O145" i="8"/>
  <c r="M145" i="8"/>
  <c r="K145" i="8"/>
  <c r="I145" i="8"/>
  <c r="G145" i="8"/>
  <c r="E145" i="8"/>
  <c r="O94" i="8"/>
  <c r="M94" i="8"/>
  <c r="K94" i="8"/>
  <c r="I94" i="8"/>
  <c r="G94" i="8"/>
  <c r="E94" i="8"/>
  <c r="O74" i="8"/>
  <c r="M74" i="8"/>
  <c r="K74" i="8"/>
  <c r="I74" i="8"/>
  <c r="G74" i="8"/>
  <c r="E74" i="8"/>
  <c r="O44" i="8"/>
  <c r="M44" i="8"/>
  <c r="K44" i="8"/>
  <c r="I44" i="8"/>
  <c r="G44" i="8"/>
  <c r="E44" i="8"/>
  <c r="X62" i="6"/>
  <c r="V62" i="6"/>
  <c r="T62" i="6"/>
  <c r="R62" i="6"/>
  <c r="P62" i="6"/>
  <c r="N62" i="6"/>
  <c r="AF126" i="5"/>
  <c r="AB126" i="5"/>
  <c r="X126" i="5"/>
  <c r="T126" i="5"/>
  <c r="P126" i="5"/>
  <c r="L126" i="5"/>
  <c r="AF86" i="5"/>
  <c r="AB86" i="5"/>
  <c r="X86" i="5"/>
  <c r="T86" i="5"/>
  <c r="P86" i="5"/>
  <c r="L86" i="5"/>
  <c r="AF57" i="5"/>
  <c r="AB57" i="5"/>
  <c r="X57" i="5"/>
  <c r="T57" i="5"/>
  <c r="P57" i="5"/>
  <c r="L57" i="5"/>
  <c r="I57" i="6" l="1"/>
  <c r="D175" i="8" l="1"/>
  <c r="B9" i="13" s="1"/>
  <c r="N66" i="6" l="1"/>
  <c r="L65" i="6"/>
  <c r="L66" i="6"/>
  <c r="L67" i="6"/>
  <c r="L68" i="6"/>
  <c r="L69" i="6"/>
  <c r="L70" i="6"/>
  <c r="L71" i="6"/>
  <c r="L64" i="6"/>
  <c r="G69" i="6"/>
  <c r="H64" i="6"/>
  <c r="G65" i="6" l="1"/>
  <c r="H65" i="6"/>
  <c r="G66" i="6"/>
  <c r="H66" i="6"/>
  <c r="G67" i="6"/>
  <c r="H67" i="6"/>
  <c r="G68" i="6"/>
  <c r="H68" i="6"/>
  <c r="H69" i="6"/>
  <c r="G70" i="6"/>
  <c r="H70" i="6"/>
  <c r="G71" i="6"/>
  <c r="H71" i="6"/>
  <c r="G64" i="6"/>
  <c r="X71" i="6" l="1"/>
  <c r="X70" i="6"/>
  <c r="X69" i="6"/>
  <c r="X68" i="6"/>
  <c r="X67" i="6"/>
  <c r="X66" i="6"/>
  <c r="X65" i="6"/>
  <c r="X64" i="6"/>
  <c r="V71" i="6"/>
  <c r="V70" i="6"/>
  <c r="V69" i="6"/>
  <c r="V68" i="6"/>
  <c r="V67" i="6"/>
  <c r="V66" i="6"/>
  <c r="V65" i="6"/>
  <c r="V64" i="6"/>
  <c r="T71" i="6"/>
  <c r="T70" i="6"/>
  <c r="T69" i="6"/>
  <c r="T68" i="6"/>
  <c r="T67" i="6"/>
  <c r="T66" i="6"/>
  <c r="T65" i="6"/>
  <c r="T64" i="6"/>
  <c r="R71" i="6"/>
  <c r="R70" i="6"/>
  <c r="R69" i="6"/>
  <c r="R68" i="6"/>
  <c r="R67" i="6"/>
  <c r="R66" i="6"/>
  <c r="R65" i="6"/>
  <c r="R64" i="6"/>
  <c r="P71" i="6"/>
  <c r="P70" i="6"/>
  <c r="P69" i="6"/>
  <c r="P68" i="6"/>
  <c r="P67" i="6"/>
  <c r="P66" i="6"/>
  <c r="P65" i="6"/>
  <c r="P64" i="6"/>
  <c r="N65" i="6"/>
  <c r="N67" i="6"/>
  <c r="N68" i="6"/>
  <c r="N69" i="6"/>
  <c r="N70" i="6"/>
  <c r="N71" i="6"/>
  <c r="N64" i="6"/>
  <c r="AA64" i="6" s="1"/>
  <c r="AA68" i="6" l="1"/>
  <c r="AA67" i="6"/>
  <c r="AA66" i="6"/>
  <c r="AA69" i="6"/>
  <c r="AA70" i="6"/>
  <c r="AA71" i="6"/>
  <c r="AA65" i="6"/>
  <c r="T139" i="5"/>
  <c r="L130" i="5" l="1"/>
  <c r="L129" i="5"/>
  <c r="L128" i="5"/>
  <c r="AF143" i="5"/>
  <c r="AF142" i="5"/>
  <c r="AF141" i="5"/>
  <c r="AF140" i="5"/>
  <c r="AF139" i="5"/>
  <c r="AF138" i="5"/>
  <c r="AF137" i="5"/>
  <c r="AF136" i="5"/>
  <c r="AF135" i="5"/>
  <c r="AF134" i="5"/>
  <c r="AF133" i="5"/>
  <c r="AF132" i="5"/>
  <c r="AF131" i="5"/>
  <c r="AF130" i="5"/>
  <c r="AF129" i="5"/>
  <c r="AF128" i="5"/>
  <c r="AB143" i="5"/>
  <c r="AB142" i="5"/>
  <c r="AB141" i="5"/>
  <c r="AB140" i="5"/>
  <c r="AB139" i="5"/>
  <c r="AB138" i="5"/>
  <c r="AB137" i="5"/>
  <c r="AB136" i="5"/>
  <c r="AB135" i="5"/>
  <c r="AB134" i="5"/>
  <c r="AB133" i="5"/>
  <c r="AB132" i="5"/>
  <c r="AB131" i="5"/>
  <c r="AB130" i="5"/>
  <c r="AB129" i="5"/>
  <c r="AB128" i="5"/>
  <c r="X143" i="5"/>
  <c r="X142" i="5"/>
  <c r="X141" i="5"/>
  <c r="X140" i="5"/>
  <c r="X139" i="5"/>
  <c r="X138" i="5"/>
  <c r="X137" i="5"/>
  <c r="X136" i="5"/>
  <c r="X135" i="5"/>
  <c r="X134" i="5"/>
  <c r="X133" i="5"/>
  <c r="X132" i="5"/>
  <c r="X131" i="5"/>
  <c r="X130" i="5"/>
  <c r="X129" i="5"/>
  <c r="X128" i="5"/>
  <c r="T143" i="5"/>
  <c r="T142" i="5"/>
  <c r="T141" i="5"/>
  <c r="T140" i="5"/>
  <c r="T138" i="5"/>
  <c r="T137" i="5"/>
  <c r="T136" i="5"/>
  <c r="T135" i="5"/>
  <c r="T134" i="5"/>
  <c r="T133" i="5"/>
  <c r="T132" i="5"/>
  <c r="T131" i="5"/>
  <c r="T130" i="5"/>
  <c r="T129" i="5"/>
  <c r="T128" i="5"/>
  <c r="P143" i="5"/>
  <c r="P142" i="5"/>
  <c r="P141" i="5"/>
  <c r="P140" i="5"/>
  <c r="P139" i="5"/>
  <c r="P138" i="5"/>
  <c r="P137" i="5"/>
  <c r="P136" i="5"/>
  <c r="P135" i="5"/>
  <c r="P134" i="5"/>
  <c r="P133" i="5"/>
  <c r="P132" i="5"/>
  <c r="P131" i="5"/>
  <c r="P130" i="5"/>
  <c r="P129" i="5"/>
  <c r="P128" i="5"/>
  <c r="L131" i="5"/>
  <c r="L132" i="5"/>
  <c r="L133" i="5"/>
  <c r="L134" i="5"/>
  <c r="L135" i="5"/>
  <c r="L136" i="5"/>
  <c r="L137" i="5"/>
  <c r="L138" i="5"/>
  <c r="L139" i="5"/>
  <c r="L140" i="5"/>
  <c r="L141" i="5"/>
  <c r="L142" i="5"/>
  <c r="AK142" i="5" s="1"/>
  <c r="L143" i="5"/>
  <c r="AF118" i="5"/>
  <c r="AF117" i="5"/>
  <c r="AF116" i="5"/>
  <c r="AF115" i="5"/>
  <c r="AF114" i="5"/>
  <c r="AF113" i="5"/>
  <c r="AF112" i="5"/>
  <c r="AF111" i="5"/>
  <c r="AF110" i="5"/>
  <c r="AF109" i="5"/>
  <c r="AF108" i="5"/>
  <c r="AF107" i="5"/>
  <c r="AF106" i="5"/>
  <c r="AF105" i="5"/>
  <c r="AF104" i="5"/>
  <c r="AF103" i="5"/>
  <c r="AF102" i="5"/>
  <c r="AF101" i="5"/>
  <c r="AF100" i="5"/>
  <c r="AF99" i="5"/>
  <c r="AF98" i="5"/>
  <c r="AF97" i="5"/>
  <c r="AF96" i="5"/>
  <c r="AF95" i="5"/>
  <c r="AF94" i="5"/>
  <c r="AF93" i="5"/>
  <c r="AF92" i="5"/>
  <c r="AF91" i="5"/>
  <c r="AF90" i="5"/>
  <c r="AF89" i="5"/>
  <c r="AF88" i="5"/>
  <c r="AB118" i="5"/>
  <c r="AB117" i="5"/>
  <c r="AB116" i="5"/>
  <c r="AB115" i="5"/>
  <c r="AB114" i="5"/>
  <c r="AB113" i="5"/>
  <c r="AB112" i="5"/>
  <c r="AB111" i="5"/>
  <c r="AB110" i="5"/>
  <c r="AB109" i="5"/>
  <c r="AB108" i="5"/>
  <c r="AB107" i="5"/>
  <c r="AB106" i="5"/>
  <c r="AB105" i="5"/>
  <c r="AB104" i="5"/>
  <c r="AB103" i="5"/>
  <c r="AB102" i="5"/>
  <c r="AB101" i="5"/>
  <c r="AB100" i="5"/>
  <c r="AB99" i="5"/>
  <c r="AB98" i="5"/>
  <c r="AB97" i="5"/>
  <c r="AB96" i="5"/>
  <c r="AB95" i="5"/>
  <c r="AB94" i="5"/>
  <c r="AB93" i="5"/>
  <c r="AB92" i="5"/>
  <c r="AB91" i="5"/>
  <c r="AB90" i="5"/>
  <c r="AB89" i="5"/>
  <c r="AB88" i="5"/>
  <c r="X118" i="5"/>
  <c r="X117" i="5"/>
  <c r="X116" i="5"/>
  <c r="X115" i="5"/>
  <c r="X114" i="5"/>
  <c r="X113" i="5"/>
  <c r="X112" i="5"/>
  <c r="X111" i="5"/>
  <c r="X110" i="5"/>
  <c r="X109" i="5"/>
  <c r="X108" i="5"/>
  <c r="X107" i="5"/>
  <c r="X106" i="5"/>
  <c r="X105" i="5"/>
  <c r="X104" i="5"/>
  <c r="X103" i="5"/>
  <c r="X102" i="5"/>
  <c r="X101" i="5"/>
  <c r="X100" i="5"/>
  <c r="X99" i="5"/>
  <c r="X98" i="5"/>
  <c r="X97" i="5"/>
  <c r="X96" i="5"/>
  <c r="X95" i="5"/>
  <c r="X94" i="5"/>
  <c r="X93" i="5"/>
  <c r="X92" i="5"/>
  <c r="X91" i="5"/>
  <c r="X90" i="5"/>
  <c r="X89" i="5"/>
  <c r="X88" i="5"/>
  <c r="T118" i="5"/>
  <c r="T117" i="5"/>
  <c r="T116" i="5"/>
  <c r="T115" i="5"/>
  <c r="T114" i="5"/>
  <c r="T113" i="5"/>
  <c r="T112" i="5"/>
  <c r="T111" i="5"/>
  <c r="T110" i="5"/>
  <c r="T109" i="5"/>
  <c r="T108" i="5"/>
  <c r="T107" i="5"/>
  <c r="T106" i="5"/>
  <c r="T105" i="5"/>
  <c r="T104" i="5"/>
  <c r="T103" i="5"/>
  <c r="T102" i="5"/>
  <c r="T101" i="5"/>
  <c r="T100" i="5"/>
  <c r="T99" i="5"/>
  <c r="T98" i="5"/>
  <c r="T97" i="5"/>
  <c r="T96" i="5"/>
  <c r="T95" i="5"/>
  <c r="T94" i="5"/>
  <c r="T93" i="5"/>
  <c r="T92" i="5"/>
  <c r="T91" i="5"/>
  <c r="T90" i="5"/>
  <c r="T89" i="5"/>
  <c r="T88" i="5"/>
  <c r="P118" i="5"/>
  <c r="P117" i="5"/>
  <c r="P116" i="5"/>
  <c r="P115" i="5"/>
  <c r="P114" i="5"/>
  <c r="P113" i="5"/>
  <c r="P112" i="5"/>
  <c r="P111" i="5"/>
  <c r="P110" i="5"/>
  <c r="P109" i="5"/>
  <c r="P108" i="5"/>
  <c r="P107" i="5"/>
  <c r="P106" i="5"/>
  <c r="P105" i="5"/>
  <c r="P104" i="5"/>
  <c r="P103" i="5"/>
  <c r="P102" i="5"/>
  <c r="P101" i="5"/>
  <c r="P100" i="5"/>
  <c r="P99" i="5"/>
  <c r="P98" i="5"/>
  <c r="P97" i="5"/>
  <c r="P96" i="5"/>
  <c r="P95" i="5"/>
  <c r="P94" i="5"/>
  <c r="P93" i="5"/>
  <c r="P92" i="5"/>
  <c r="P91" i="5"/>
  <c r="P90" i="5"/>
  <c r="P89" i="5"/>
  <c r="P88" i="5"/>
  <c r="L89" i="5"/>
  <c r="L90" i="5"/>
  <c r="AK90" i="5" s="1"/>
  <c r="L91" i="5"/>
  <c r="L92" i="5"/>
  <c r="L93" i="5"/>
  <c r="L94" i="5"/>
  <c r="L95" i="5"/>
  <c r="L96" i="5"/>
  <c r="L97" i="5"/>
  <c r="L98" i="5"/>
  <c r="L99" i="5"/>
  <c r="L100" i="5"/>
  <c r="AK100" i="5" s="1"/>
  <c r="L101" i="5"/>
  <c r="L102" i="5"/>
  <c r="AK102" i="5" s="1"/>
  <c r="L103" i="5"/>
  <c r="L104" i="5"/>
  <c r="L105" i="5"/>
  <c r="L106" i="5"/>
  <c r="L107" i="5"/>
  <c r="L108" i="5"/>
  <c r="L109" i="5"/>
  <c r="L110" i="5"/>
  <c r="L111" i="5"/>
  <c r="L112" i="5"/>
  <c r="AK112" i="5" s="1"/>
  <c r="L113" i="5"/>
  <c r="L114" i="5"/>
  <c r="L115" i="5"/>
  <c r="L116" i="5"/>
  <c r="L117" i="5"/>
  <c r="L118" i="5"/>
  <c r="L88" i="5"/>
  <c r="H129" i="5"/>
  <c r="H130" i="5"/>
  <c r="H131" i="5"/>
  <c r="H132" i="5"/>
  <c r="H133" i="5"/>
  <c r="H134" i="5"/>
  <c r="H135" i="5"/>
  <c r="H136" i="5"/>
  <c r="H137" i="5"/>
  <c r="H138" i="5"/>
  <c r="H139" i="5"/>
  <c r="H140" i="5"/>
  <c r="H141" i="5"/>
  <c r="H142" i="5"/>
  <c r="H143" i="5"/>
  <c r="H12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88" i="5"/>
  <c r="AK132" i="5" l="1"/>
  <c r="AK114" i="5"/>
  <c r="AK141" i="5"/>
  <c r="AK140" i="5"/>
  <c r="AK139" i="5"/>
  <c r="AK143" i="5"/>
  <c r="AK138" i="5"/>
  <c r="AK137" i="5"/>
  <c r="AK136" i="5"/>
  <c r="AK131" i="5"/>
  <c r="AK135" i="5"/>
  <c r="AK128" i="5"/>
  <c r="AK134" i="5"/>
  <c r="AK129" i="5"/>
  <c r="AK133" i="5"/>
  <c r="AK130" i="5"/>
  <c r="AK101" i="5"/>
  <c r="AK107" i="5"/>
  <c r="AK89" i="5"/>
  <c r="AK113" i="5"/>
  <c r="AK96" i="5"/>
  <c r="AK108" i="5"/>
  <c r="AK95" i="5"/>
  <c r="AK118" i="5"/>
  <c r="AK106" i="5"/>
  <c r="AK94" i="5"/>
  <c r="AK117" i="5"/>
  <c r="AK105" i="5"/>
  <c r="AK93" i="5"/>
  <c r="AK116" i="5"/>
  <c r="AK104" i="5"/>
  <c r="AK92" i="5"/>
  <c r="AK115" i="5"/>
  <c r="AK103" i="5"/>
  <c r="AK91" i="5"/>
  <c r="AK109" i="5"/>
  <c r="AK97" i="5"/>
  <c r="AK111" i="5"/>
  <c r="AK98" i="5"/>
  <c r="AK88" i="5"/>
  <c r="AK99" i="5"/>
  <c r="AK110" i="5"/>
  <c r="M68" i="6"/>
  <c r="F65" i="6"/>
  <c r="O10" i="8"/>
  <c r="M10" i="8"/>
  <c r="I10" i="8"/>
  <c r="P269" i="8"/>
  <c r="P268" i="8"/>
  <c r="P267" i="8"/>
  <c r="P266" i="8"/>
  <c r="P265" i="8"/>
  <c r="P264" i="8"/>
  <c r="P263" i="8"/>
  <c r="P262" i="8"/>
  <c r="P261" i="8"/>
  <c r="P260" i="8"/>
  <c r="P259" i="8"/>
  <c r="P258" i="8"/>
  <c r="P257" i="8"/>
  <c r="P256" i="8"/>
  <c r="P255" i="8"/>
  <c r="P254" i="8"/>
  <c r="P253" i="8"/>
  <c r="P252" i="8"/>
  <c r="P251" i="8"/>
  <c r="P250" i="8"/>
  <c r="P249" i="8"/>
  <c r="P248" i="8"/>
  <c r="P247" i="8"/>
  <c r="P246" i="8"/>
  <c r="P245" i="8"/>
  <c r="P244" i="8"/>
  <c r="P243" i="8"/>
  <c r="P242" i="8"/>
  <c r="P241" i="8"/>
  <c r="P240" i="8"/>
  <c r="P239" i="8"/>
  <c r="P238" i="8"/>
  <c r="P237" i="8"/>
  <c r="P236" i="8"/>
  <c r="P235" i="8"/>
  <c r="P234" i="8"/>
  <c r="P233" i="8"/>
  <c r="P232" i="8"/>
  <c r="N269" i="8"/>
  <c r="N268" i="8"/>
  <c r="N267" i="8"/>
  <c r="N266" i="8"/>
  <c r="N265" i="8"/>
  <c r="N264" i="8"/>
  <c r="N263" i="8"/>
  <c r="N262" i="8"/>
  <c r="N261" i="8"/>
  <c r="N260" i="8"/>
  <c r="N259" i="8"/>
  <c r="N258" i="8"/>
  <c r="N257" i="8"/>
  <c r="N256" i="8"/>
  <c r="N255" i="8"/>
  <c r="N254" i="8"/>
  <c r="N253" i="8"/>
  <c r="N252" i="8"/>
  <c r="N251" i="8"/>
  <c r="N250" i="8"/>
  <c r="N249" i="8"/>
  <c r="N248" i="8"/>
  <c r="N247" i="8"/>
  <c r="N246" i="8"/>
  <c r="N245" i="8"/>
  <c r="N244" i="8"/>
  <c r="N243" i="8"/>
  <c r="N242" i="8"/>
  <c r="N241" i="8"/>
  <c r="N240" i="8"/>
  <c r="N239" i="8"/>
  <c r="N238" i="8"/>
  <c r="N237" i="8"/>
  <c r="N236" i="8"/>
  <c r="N235" i="8"/>
  <c r="N234" i="8"/>
  <c r="N233" i="8"/>
  <c r="N232" i="8"/>
  <c r="L269" i="8"/>
  <c r="L268" i="8"/>
  <c r="L267" i="8"/>
  <c r="L266" i="8"/>
  <c r="L265" i="8"/>
  <c r="L264" i="8"/>
  <c r="L263" i="8"/>
  <c r="L262" i="8"/>
  <c r="L261" i="8"/>
  <c r="L260" i="8"/>
  <c r="L259" i="8"/>
  <c r="L258" i="8"/>
  <c r="L257" i="8"/>
  <c r="L256" i="8"/>
  <c r="L255" i="8"/>
  <c r="L254" i="8"/>
  <c r="L253" i="8"/>
  <c r="L252" i="8"/>
  <c r="L251" i="8"/>
  <c r="L250" i="8"/>
  <c r="L249" i="8"/>
  <c r="L248" i="8"/>
  <c r="L247" i="8"/>
  <c r="L246" i="8"/>
  <c r="L245" i="8"/>
  <c r="L244" i="8"/>
  <c r="L243" i="8"/>
  <c r="L242" i="8"/>
  <c r="L241" i="8"/>
  <c r="L240" i="8"/>
  <c r="L239" i="8"/>
  <c r="L238" i="8"/>
  <c r="L237" i="8"/>
  <c r="L236" i="8"/>
  <c r="L235" i="8"/>
  <c r="L234" i="8"/>
  <c r="L233" i="8"/>
  <c r="L232" i="8"/>
  <c r="J269" i="8"/>
  <c r="J268" i="8"/>
  <c r="J267" i="8"/>
  <c r="J266" i="8"/>
  <c r="J265" i="8"/>
  <c r="J264" i="8"/>
  <c r="J263" i="8"/>
  <c r="J262" i="8"/>
  <c r="J261" i="8"/>
  <c r="J260" i="8"/>
  <c r="J259" i="8"/>
  <c r="J258" i="8"/>
  <c r="J257" i="8"/>
  <c r="J256" i="8"/>
  <c r="J255" i="8"/>
  <c r="J254" i="8"/>
  <c r="J253" i="8"/>
  <c r="J252" i="8"/>
  <c r="J251" i="8"/>
  <c r="J250" i="8"/>
  <c r="J249" i="8"/>
  <c r="J248" i="8"/>
  <c r="J247" i="8"/>
  <c r="J246" i="8"/>
  <c r="J245" i="8"/>
  <c r="J244" i="8"/>
  <c r="J243" i="8"/>
  <c r="J242" i="8"/>
  <c r="J241" i="8"/>
  <c r="J240" i="8"/>
  <c r="J239" i="8"/>
  <c r="J238" i="8"/>
  <c r="J237" i="8"/>
  <c r="J236" i="8"/>
  <c r="J235" i="8"/>
  <c r="J234" i="8"/>
  <c r="J233" i="8"/>
  <c r="J232" i="8"/>
  <c r="H269" i="8"/>
  <c r="H268" i="8"/>
  <c r="H267" i="8"/>
  <c r="H266" i="8"/>
  <c r="H265" i="8"/>
  <c r="H264" i="8"/>
  <c r="H263" i="8"/>
  <c r="H262" i="8"/>
  <c r="H261" i="8"/>
  <c r="H260" i="8"/>
  <c r="H259" i="8"/>
  <c r="H258" i="8"/>
  <c r="H257" i="8"/>
  <c r="H256" i="8"/>
  <c r="H255" i="8"/>
  <c r="H254" i="8"/>
  <c r="H253" i="8"/>
  <c r="H252" i="8"/>
  <c r="H251" i="8"/>
  <c r="H250" i="8"/>
  <c r="H249" i="8"/>
  <c r="H248" i="8"/>
  <c r="H247" i="8"/>
  <c r="H246" i="8"/>
  <c r="H245" i="8"/>
  <c r="H244" i="8"/>
  <c r="H243" i="8"/>
  <c r="H242" i="8"/>
  <c r="H241" i="8"/>
  <c r="H240" i="8"/>
  <c r="H239" i="8"/>
  <c r="H238" i="8"/>
  <c r="H237" i="8"/>
  <c r="H236" i="8"/>
  <c r="H235" i="8"/>
  <c r="H234" i="8"/>
  <c r="H233" i="8"/>
  <c r="H232" i="8"/>
  <c r="S240" i="8"/>
  <c r="S252" i="8"/>
  <c r="S262" i="8"/>
  <c r="S264" i="8"/>
  <c r="P223" i="8"/>
  <c r="P222" i="8"/>
  <c r="P221" i="8"/>
  <c r="P220" i="8"/>
  <c r="P219" i="8"/>
  <c r="P218" i="8"/>
  <c r="P217" i="8"/>
  <c r="P216" i="8"/>
  <c r="P215" i="8"/>
  <c r="P214" i="8"/>
  <c r="P213" i="8"/>
  <c r="P212" i="8"/>
  <c r="N223" i="8"/>
  <c r="N222" i="8"/>
  <c r="N221" i="8"/>
  <c r="N220" i="8"/>
  <c r="N219" i="8"/>
  <c r="N218" i="8"/>
  <c r="N217" i="8"/>
  <c r="N216" i="8"/>
  <c r="N215" i="8"/>
  <c r="N214" i="8"/>
  <c r="N213" i="8"/>
  <c r="N212" i="8"/>
  <c r="L223" i="8"/>
  <c r="L222" i="8"/>
  <c r="L221" i="8"/>
  <c r="L220" i="8"/>
  <c r="L219" i="8"/>
  <c r="L218" i="8"/>
  <c r="L217" i="8"/>
  <c r="L216" i="8"/>
  <c r="L215" i="8"/>
  <c r="L214" i="8"/>
  <c r="L213" i="8"/>
  <c r="L212" i="8"/>
  <c r="J223" i="8"/>
  <c r="J222" i="8"/>
  <c r="J221" i="8"/>
  <c r="J220" i="8"/>
  <c r="J219" i="8"/>
  <c r="J218" i="8"/>
  <c r="J217" i="8"/>
  <c r="J216" i="8"/>
  <c r="J215" i="8"/>
  <c r="J214" i="8"/>
  <c r="J213" i="8"/>
  <c r="J212" i="8"/>
  <c r="H223" i="8"/>
  <c r="H222" i="8"/>
  <c r="H221" i="8"/>
  <c r="H220" i="8"/>
  <c r="H219" i="8"/>
  <c r="H218" i="8"/>
  <c r="H217" i="8"/>
  <c r="H216" i="8"/>
  <c r="H215" i="8"/>
  <c r="H214" i="8"/>
  <c r="H213" i="8"/>
  <c r="H212" i="8"/>
  <c r="F212" i="8"/>
  <c r="F213" i="8"/>
  <c r="F214" i="8"/>
  <c r="F215" i="8"/>
  <c r="F216" i="8"/>
  <c r="F217" i="8"/>
  <c r="F218" i="8"/>
  <c r="F219" i="8"/>
  <c r="F220" i="8"/>
  <c r="F221" i="8"/>
  <c r="F222" i="8"/>
  <c r="F223" i="8"/>
  <c r="S223" i="8" s="1"/>
  <c r="P203" i="8"/>
  <c r="P202" i="8"/>
  <c r="P201" i="8"/>
  <c r="P200" i="8"/>
  <c r="P199" i="8"/>
  <c r="P198" i="8"/>
  <c r="P197" i="8"/>
  <c r="P196" i="8"/>
  <c r="P195" i="8"/>
  <c r="P194" i="8"/>
  <c r="P193" i="8"/>
  <c r="P192" i="8"/>
  <c r="P191" i="8"/>
  <c r="P190" i="8"/>
  <c r="P189" i="8"/>
  <c r="P188" i="8"/>
  <c r="P187" i="8"/>
  <c r="P186" i="8"/>
  <c r="P185" i="8"/>
  <c r="P184" i="8"/>
  <c r="P183" i="8"/>
  <c r="P182" i="8"/>
  <c r="N203" i="8"/>
  <c r="N202" i="8"/>
  <c r="N201" i="8"/>
  <c r="N200" i="8"/>
  <c r="N199" i="8"/>
  <c r="N198" i="8"/>
  <c r="N197" i="8"/>
  <c r="N196" i="8"/>
  <c r="N195" i="8"/>
  <c r="N194" i="8"/>
  <c r="N193" i="8"/>
  <c r="N192" i="8"/>
  <c r="N191" i="8"/>
  <c r="N190" i="8"/>
  <c r="N189" i="8"/>
  <c r="N188" i="8"/>
  <c r="N187" i="8"/>
  <c r="N186" i="8"/>
  <c r="N185" i="8"/>
  <c r="N184" i="8"/>
  <c r="N183" i="8"/>
  <c r="N182" i="8"/>
  <c r="L203" i="8"/>
  <c r="L202" i="8"/>
  <c r="L201" i="8"/>
  <c r="L200" i="8"/>
  <c r="L199" i="8"/>
  <c r="L198" i="8"/>
  <c r="L197" i="8"/>
  <c r="L196" i="8"/>
  <c r="L195" i="8"/>
  <c r="L194" i="8"/>
  <c r="L193" i="8"/>
  <c r="L192" i="8"/>
  <c r="L191" i="8"/>
  <c r="L190" i="8"/>
  <c r="L189" i="8"/>
  <c r="L188" i="8"/>
  <c r="L187" i="8"/>
  <c r="L186" i="8"/>
  <c r="L185" i="8"/>
  <c r="L184" i="8"/>
  <c r="L183" i="8"/>
  <c r="L182" i="8"/>
  <c r="J203" i="8"/>
  <c r="J202" i="8"/>
  <c r="J201" i="8"/>
  <c r="J200" i="8"/>
  <c r="J199" i="8"/>
  <c r="J198" i="8"/>
  <c r="J197" i="8"/>
  <c r="J196" i="8"/>
  <c r="J195" i="8"/>
  <c r="J194" i="8"/>
  <c r="J193" i="8"/>
  <c r="J192" i="8"/>
  <c r="J191" i="8"/>
  <c r="J190" i="8"/>
  <c r="J189" i="8"/>
  <c r="J188" i="8"/>
  <c r="J187" i="8"/>
  <c r="J186" i="8"/>
  <c r="J185" i="8"/>
  <c r="J184" i="8"/>
  <c r="J183" i="8"/>
  <c r="J182" i="8"/>
  <c r="H203" i="8"/>
  <c r="H202" i="8"/>
  <c r="H201" i="8"/>
  <c r="H200" i="8"/>
  <c r="H199" i="8"/>
  <c r="H198" i="8"/>
  <c r="H197" i="8"/>
  <c r="H196" i="8"/>
  <c r="H195" i="8"/>
  <c r="H194" i="8"/>
  <c r="H193" i="8"/>
  <c r="H192" i="8"/>
  <c r="H191" i="8"/>
  <c r="H190" i="8"/>
  <c r="H189" i="8"/>
  <c r="H188" i="8"/>
  <c r="H187" i="8"/>
  <c r="H186" i="8"/>
  <c r="H185" i="8"/>
  <c r="H184" i="8"/>
  <c r="H183" i="8"/>
  <c r="H182" i="8"/>
  <c r="F182" i="8"/>
  <c r="F183" i="8"/>
  <c r="F184" i="8"/>
  <c r="S184" i="8" s="1"/>
  <c r="F185" i="8"/>
  <c r="S185" i="8" s="1"/>
  <c r="F186" i="8"/>
  <c r="S186" i="8" s="1"/>
  <c r="F187" i="8"/>
  <c r="S187" i="8" s="1"/>
  <c r="F188" i="8"/>
  <c r="F189" i="8"/>
  <c r="F190" i="8"/>
  <c r="F191" i="8"/>
  <c r="F192" i="8"/>
  <c r="F193" i="8"/>
  <c r="F194" i="8"/>
  <c r="F195" i="8"/>
  <c r="F196" i="8"/>
  <c r="S196" i="8" s="1"/>
  <c r="F197" i="8"/>
  <c r="S197" i="8" s="1"/>
  <c r="F198" i="8"/>
  <c r="S198" i="8" s="1"/>
  <c r="F199" i="8"/>
  <c r="S199" i="8" s="1"/>
  <c r="F200" i="8"/>
  <c r="F201" i="8"/>
  <c r="F202" i="8"/>
  <c r="F203" i="8"/>
  <c r="P173" i="8"/>
  <c r="P172" i="8"/>
  <c r="P171" i="8"/>
  <c r="P170" i="8"/>
  <c r="P169" i="8"/>
  <c r="P168" i="8"/>
  <c r="P167" i="8"/>
  <c r="P166" i="8"/>
  <c r="P165" i="8"/>
  <c r="P164" i="8"/>
  <c r="P163" i="8"/>
  <c r="P162" i="8"/>
  <c r="P161" i="8"/>
  <c r="P160" i="8"/>
  <c r="P159" i="8"/>
  <c r="P158" i="8"/>
  <c r="P157" i="8"/>
  <c r="P156" i="8"/>
  <c r="P155" i="8"/>
  <c r="P154" i="8"/>
  <c r="P153" i="8"/>
  <c r="P152" i="8"/>
  <c r="P151" i="8"/>
  <c r="P150" i="8"/>
  <c r="P149" i="8"/>
  <c r="P148" i="8"/>
  <c r="N173" i="8"/>
  <c r="N172" i="8"/>
  <c r="N171" i="8"/>
  <c r="N170" i="8"/>
  <c r="N169" i="8"/>
  <c r="N168" i="8"/>
  <c r="N167" i="8"/>
  <c r="N166" i="8"/>
  <c r="N165" i="8"/>
  <c r="N164" i="8"/>
  <c r="N163" i="8"/>
  <c r="N162" i="8"/>
  <c r="N161" i="8"/>
  <c r="N160" i="8"/>
  <c r="N159" i="8"/>
  <c r="N158" i="8"/>
  <c r="N157" i="8"/>
  <c r="N156" i="8"/>
  <c r="N155" i="8"/>
  <c r="N154" i="8"/>
  <c r="N153" i="8"/>
  <c r="N152" i="8"/>
  <c r="N151" i="8"/>
  <c r="N150" i="8"/>
  <c r="N149" i="8"/>
  <c r="N148" i="8"/>
  <c r="L173" i="8"/>
  <c r="L172" i="8"/>
  <c r="L171" i="8"/>
  <c r="L170" i="8"/>
  <c r="L169" i="8"/>
  <c r="L168" i="8"/>
  <c r="L167" i="8"/>
  <c r="L166" i="8"/>
  <c r="L165" i="8"/>
  <c r="L164" i="8"/>
  <c r="L163" i="8"/>
  <c r="L162" i="8"/>
  <c r="L161" i="8"/>
  <c r="L160" i="8"/>
  <c r="L159" i="8"/>
  <c r="L158" i="8"/>
  <c r="L157" i="8"/>
  <c r="L156" i="8"/>
  <c r="L155" i="8"/>
  <c r="L154" i="8"/>
  <c r="L153" i="8"/>
  <c r="L152" i="8"/>
  <c r="L151" i="8"/>
  <c r="L150" i="8"/>
  <c r="L149" i="8"/>
  <c r="L148"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H173" i="8"/>
  <c r="H172" i="8"/>
  <c r="H171" i="8"/>
  <c r="H170" i="8"/>
  <c r="H169" i="8"/>
  <c r="H168" i="8"/>
  <c r="H167" i="8"/>
  <c r="H166" i="8"/>
  <c r="H165" i="8"/>
  <c r="H164" i="8"/>
  <c r="H163" i="8"/>
  <c r="H162" i="8"/>
  <c r="H161" i="8"/>
  <c r="H160" i="8"/>
  <c r="H159" i="8"/>
  <c r="H158" i="8"/>
  <c r="H157" i="8"/>
  <c r="H156" i="8"/>
  <c r="H155" i="8"/>
  <c r="H154" i="8"/>
  <c r="H153" i="8"/>
  <c r="H152" i="8"/>
  <c r="H151" i="8"/>
  <c r="H150" i="8"/>
  <c r="H149" i="8"/>
  <c r="H148" i="8"/>
  <c r="F148" i="8"/>
  <c r="F149" i="8"/>
  <c r="F150" i="8"/>
  <c r="S150" i="8" s="1"/>
  <c r="F151" i="8"/>
  <c r="S151" i="8" s="1"/>
  <c r="F152" i="8"/>
  <c r="F153" i="8"/>
  <c r="F154" i="8"/>
  <c r="F155" i="8"/>
  <c r="F156" i="8"/>
  <c r="F157" i="8"/>
  <c r="F158" i="8"/>
  <c r="F159" i="8"/>
  <c r="F160" i="8"/>
  <c r="F161" i="8"/>
  <c r="F162" i="8"/>
  <c r="S162" i="8" s="1"/>
  <c r="F163" i="8"/>
  <c r="S163" i="8" s="1"/>
  <c r="F164" i="8"/>
  <c r="F165" i="8"/>
  <c r="F166" i="8"/>
  <c r="F167" i="8"/>
  <c r="F168" i="8"/>
  <c r="F169" i="8"/>
  <c r="F170" i="8"/>
  <c r="F171" i="8"/>
  <c r="F172" i="8"/>
  <c r="F173"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N134" i="8"/>
  <c r="N133" i="8"/>
  <c r="N132" i="8"/>
  <c r="N131" i="8"/>
  <c r="N130" i="8"/>
  <c r="N129" i="8"/>
  <c r="N128" i="8"/>
  <c r="N127" i="8"/>
  <c r="N126" i="8"/>
  <c r="N125" i="8"/>
  <c r="N124" i="8"/>
  <c r="N123" i="8"/>
  <c r="N122" i="8"/>
  <c r="N121" i="8"/>
  <c r="N120" i="8"/>
  <c r="N119" i="8"/>
  <c r="N118" i="8"/>
  <c r="N117" i="8"/>
  <c r="N116" i="8"/>
  <c r="N115" i="8"/>
  <c r="N114" i="8"/>
  <c r="N113" i="8"/>
  <c r="N112" i="8"/>
  <c r="N111" i="8"/>
  <c r="N110" i="8"/>
  <c r="N109" i="8"/>
  <c r="N108" i="8"/>
  <c r="N107" i="8"/>
  <c r="N106" i="8"/>
  <c r="N105" i="8"/>
  <c r="N104" i="8"/>
  <c r="N103" i="8"/>
  <c r="N102" i="8"/>
  <c r="N101" i="8"/>
  <c r="N100" i="8"/>
  <c r="N99" i="8"/>
  <c r="N98" i="8"/>
  <c r="N97" i="8"/>
  <c r="L134" i="8"/>
  <c r="L133" i="8"/>
  <c r="L132" i="8"/>
  <c r="L131" i="8"/>
  <c r="L130" i="8"/>
  <c r="L129" i="8"/>
  <c r="L128" i="8"/>
  <c r="L127" i="8"/>
  <c r="L126" i="8"/>
  <c r="L125" i="8"/>
  <c r="L124" i="8"/>
  <c r="L123" i="8"/>
  <c r="L122" i="8"/>
  <c r="L121" i="8"/>
  <c r="L120" i="8"/>
  <c r="L119" i="8"/>
  <c r="L118" i="8"/>
  <c r="L117" i="8"/>
  <c r="L116" i="8"/>
  <c r="L115" i="8"/>
  <c r="L114" i="8"/>
  <c r="L113" i="8"/>
  <c r="L112" i="8"/>
  <c r="L111" i="8"/>
  <c r="L110" i="8"/>
  <c r="L109" i="8"/>
  <c r="L108" i="8"/>
  <c r="L107" i="8"/>
  <c r="L106" i="8"/>
  <c r="L105" i="8"/>
  <c r="L104" i="8"/>
  <c r="L103" i="8"/>
  <c r="L102" i="8"/>
  <c r="L101" i="8"/>
  <c r="L100" i="8"/>
  <c r="L99" i="8"/>
  <c r="L98" i="8"/>
  <c r="L97"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H134" i="8"/>
  <c r="H133" i="8"/>
  <c r="H132" i="8"/>
  <c r="H131" i="8"/>
  <c r="H130" i="8"/>
  <c r="H129" i="8"/>
  <c r="H128" i="8"/>
  <c r="H127" i="8"/>
  <c r="H126" i="8"/>
  <c r="H125" i="8"/>
  <c r="H124" i="8"/>
  <c r="H123" i="8"/>
  <c r="H122" i="8"/>
  <c r="H121" i="8"/>
  <c r="H120" i="8"/>
  <c r="H119" i="8"/>
  <c r="H118" i="8"/>
  <c r="H117" i="8"/>
  <c r="H116" i="8"/>
  <c r="H115" i="8"/>
  <c r="H114" i="8"/>
  <c r="H113" i="8"/>
  <c r="H112" i="8"/>
  <c r="H111" i="8"/>
  <c r="H110" i="8"/>
  <c r="H109" i="8"/>
  <c r="H108" i="8"/>
  <c r="H107" i="8"/>
  <c r="H106" i="8"/>
  <c r="H105" i="8"/>
  <c r="H104" i="8"/>
  <c r="H103" i="8"/>
  <c r="H102" i="8"/>
  <c r="H101" i="8"/>
  <c r="H100" i="8"/>
  <c r="H99" i="8"/>
  <c r="H98" i="8"/>
  <c r="H97"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S129" i="8" s="1"/>
  <c r="F130" i="8"/>
  <c r="S130" i="8" s="1"/>
  <c r="F131" i="8"/>
  <c r="F132" i="8"/>
  <c r="F133" i="8"/>
  <c r="F134" i="8"/>
  <c r="P88" i="8"/>
  <c r="P87" i="8"/>
  <c r="P86" i="8"/>
  <c r="P85" i="8"/>
  <c r="P84" i="8"/>
  <c r="P83" i="8"/>
  <c r="P82" i="8"/>
  <c r="P81" i="8"/>
  <c r="P80" i="8"/>
  <c r="P79" i="8"/>
  <c r="P78" i="8"/>
  <c r="P77" i="8"/>
  <c r="N88" i="8"/>
  <c r="N87" i="8"/>
  <c r="N86" i="8"/>
  <c r="N85" i="8"/>
  <c r="N84" i="8"/>
  <c r="N83" i="8"/>
  <c r="N82" i="8"/>
  <c r="N81" i="8"/>
  <c r="N80" i="8"/>
  <c r="N79" i="8"/>
  <c r="N78" i="8"/>
  <c r="N77" i="8"/>
  <c r="L88" i="8"/>
  <c r="L87" i="8"/>
  <c r="L86" i="8"/>
  <c r="L85" i="8"/>
  <c r="L84" i="8"/>
  <c r="L83" i="8"/>
  <c r="L82" i="8"/>
  <c r="L81" i="8"/>
  <c r="L80" i="8"/>
  <c r="L79" i="8"/>
  <c r="L78" i="8"/>
  <c r="L77" i="8"/>
  <c r="J88" i="8"/>
  <c r="J87" i="8"/>
  <c r="J86" i="8"/>
  <c r="J85" i="8"/>
  <c r="J84" i="8"/>
  <c r="J83" i="8"/>
  <c r="J82" i="8"/>
  <c r="J81" i="8"/>
  <c r="J80" i="8"/>
  <c r="J79" i="8"/>
  <c r="J78" i="8"/>
  <c r="J77" i="8"/>
  <c r="H88" i="8"/>
  <c r="H87" i="8"/>
  <c r="H86" i="8"/>
  <c r="H85" i="8"/>
  <c r="H84" i="8"/>
  <c r="H83" i="8"/>
  <c r="H82" i="8"/>
  <c r="H81" i="8"/>
  <c r="H80" i="8"/>
  <c r="H79" i="8"/>
  <c r="H78" i="8"/>
  <c r="H77" i="8"/>
  <c r="F77" i="8"/>
  <c r="S77" i="8" s="1"/>
  <c r="F78" i="8"/>
  <c r="S78" i="8" s="1"/>
  <c r="F79" i="8"/>
  <c r="F80" i="8"/>
  <c r="F81" i="8"/>
  <c r="F82" i="8"/>
  <c r="F83" i="8"/>
  <c r="F84" i="8"/>
  <c r="F85" i="8"/>
  <c r="F86" i="8"/>
  <c r="F87" i="8"/>
  <c r="F88" i="8"/>
  <c r="P68" i="8"/>
  <c r="P67" i="8"/>
  <c r="P66" i="8"/>
  <c r="P65" i="8"/>
  <c r="P64" i="8"/>
  <c r="P63" i="8"/>
  <c r="P62" i="8"/>
  <c r="P61" i="8"/>
  <c r="P60" i="8"/>
  <c r="P59" i="8"/>
  <c r="P58" i="8"/>
  <c r="P57" i="8"/>
  <c r="P56" i="8"/>
  <c r="P55" i="8"/>
  <c r="P54" i="8"/>
  <c r="P53" i="8"/>
  <c r="P52" i="8"/>
  <c r="P51" i="8"/>
  <c r="P50" i="8"/>
  <c r="P49" i="8"/>
  <c r="P48" i="8"/>
  <c r="P47" i="8"/>
  <c r="N68" i="8"/>
  <c r="N67" i="8"/>
  <c r="N66" i="8"/>
  <c r="N65" i="8"/>
  <c r="N64" i="8"/>
  <c r="N63" i="8"/>
  <c r="N62" i="8"/>
  <c r="N61" i="8"/>
  <c r="N60" i="8"/>
  <c r="N59" i="8"/>
  <c r="N58" i="8"/>
  <c r="N57" i="8"/>
  <c r="N56" i="8"/>
  <c r="N55" i="8"/>
  <c r="N54" i="8"/>
  <c r="N53" i="8"/>
  <c r="N52" i="8"/>
  <c r="N51" i="8"/>
  <c r="N50" i="8"/>
  <c r="N49" i="8"/>
  <c r="N48" i="8"/>
  <c r="N47" i="8"/>
  <c r="L68" i="8"/>
  <c r="L67" i="8"/>
  <c r="L66" i="8"/>
  <c r="L65" i="8"/>
  <c r="L64" i="8"/>
  <c r="L63" i="8"/>
  <c r="L62" i="8"/>
  <c r="L61" i="8"/>
  <c r="L60" i="8"/>
  <c r="L59" i="8"/>
  <c r="L58" i="8"/>
  <c r="L57" i="8"/>
  <c r="L56" i="8"/>
  <c r="L55" i="8"/>
  <c r="L54" i="8"/>
  <c r="L53" i="8"/>
  <c r="L52" i="8"/>
  <c r="L51" i="8"/>
  <c r="L50" i="8"/>
  <c r="L49" i="8"/>
  <c r="L48" i="8"/>
  <c r="L47" i="8"/>
  <c r="H68" i="8"/>
  <c r="H67" i="8"/>
  <c r="H66" i="8"/>
  <c r="H65" i="8"/>
  <c r="H64" i="8"/>
  <c r="H63" i="8"/>
  <c r="H62" i="8"/>
  <c r="H61" i="8"/>
  <c r="H60" i="8"/>
  <c r="H59" i="8"/>
  <c r="H58" i="8"/>
  <c r="H57" i="8"/>
  <c r="H56" i="8"/>
  <c r="H55" i="8"/>
  <c r="H54" i="8"/>
  <c r="H53" i="8"/>
  <c r="H52" i="8"/>
  <c r="H51" i="8"/>
  <c r="H50" i="8"/>
  <c r="H49" i="8"/>
  <c r="H48" i="8"/>
  <c r="H47" i="8"/>
  <c r="J68" i="8"/>
  <c r="J67" i="8"/>
  <c r="J66" i="8"/>
  <c r="J65" i="8"/>
  <c r="J64" i="8"/>
  <c r="J63" i="8"/>
  <c r="J62" i="8"/>
  <c r="J61" i="8"/>
  <c r="J60" i="8"/>
  <c r="J59" i="8"/>
  <c r="J58" i="8"/>
  <c r="J57" i="8"/>
  <c r="J56" i="8"/>
  <c r="J55" i="8"/>
  <c r="J54" i="8"/>
  <c r="J53" i="8"/>
  <c r="J52" i="8"/>
  <c r="J51" i="8"/>
  <c r="J50" i="8"/>
  <c r="J49" i="8"/>
  <c r="J48" i="8"/>
  <c r="J47" i="8"/>
  <c r="F47" i="8"/>
  <c r="F48" i="8"/>
  <c r="F49" i="8"/>
  <c r="F50" i="8"/>
  <c r="F51" i="8"/>
  <c r="F52" i="8"/>
  <c r="F53" i="8"/>
  <c r="F54" i="8"/>
  <c r="F55" i="8"/>
  <c r="F56" i="8"/>
  <c r="F57" i="8"/>
  <c r="F58" i="8"/>
  <c r="F59" i="8"/>
  <c r="F60" i="8"/>
  <c r="F61" i="8"/>
  <c r="F62" i="8"/>
  <c r="F63" i="8"/>
  <c r="F64" i="8"/>
  <c r="F65" i="8"/>
  <c r="F66" i="8"/>
  <c r="F67" i="8"/>
  <c r="F68" i="8"/>
  <c r="P38" i="8"/>
  <c r="P37" i="8"/>
  <c r="P36" i="8"/>
  <c r="P35" i="8"/>
  <c r="P34" i="8"/>
  <c r="P33" i="8"/>
  <c r="P32" i="8"/>
  <c r="P31" i="8"/>
  <c r="P30" i="8"/>
  <c r="P29" i="8"/>
  <c r="P28" i="8"/>
  <c r="P27" i="8"/>
  <c r="P26" i="8"/>
  <c r="P25" i="8"/>
  <c r="P24" i="8"/>
  <c r="P23" i="8"/>
  <c r="P22" i="8"/>
  <c r="P21" i="8"/>
  <c r="P20" i="8"/>
  <c r="P19" i="8"/>
  <c r="P18" i="8"/>
  <c r="P17" i="8"/>
  <c r="P16" i="8"/>
  <c r="P15" i="8"/>
  <c r="P14" i="8"/>
  <c r="P13" i="8"/>
  <c r="N38" i="8"/>
  <c r="N37" i="8"/>
  <c r="N36" i="8"/>
  <c r="N35" i="8"/>
  <c r="N34" i="8"/>
  <c r="N33" i="8"/>
  <c r="N32" i="8"/>
  <c r="N31" i="8"/>
  <c r="N30" i="8"/>
  <c r="N29" i="8"/>
  <c r="N28" i="8"/>
  <c r="N27" i="8"/>
  <c r="N26" i="8"/>
  <c r="N25" i="8"/>
  <c r="N24" i="8"/>
  <c r="N23" i="8"/>
  <c r="N22" i="8"/>
  <c r="N21" i="8"/>
  <c r="N20" i="8"/>
  <c r="N19" i="8"/>
  <c r="N18" i="8"/>
  <c r="N17" i="8"/>
  <c r="N16" i="8"/>
  <c r="N15" i="8"/>
  <c r="N14" i="8"/>
  <c r="N13" i="8"/>
  <c r="L38" i="8"/>
  <c r="L37" i="8"/>
  <c r="L36" i="8"/>
  <c r="L35" i="8"/>
  <c r="L34" i="8"/>
  <c r="L33" i="8"/>
  <c r="L32" i="8"/>
  <c r="L31" i="8"/>
  <c r="L30" i="8"/>
  <c r="L29" i="8"/>
  <c r="L28" i="8"/>
  <c r="L27" i="8"/>
  <c r="L26" i="8"/>
  <c r="L25" i="8"/>
  <c r="L24" i="8"/>
  <c r="L23" i="8"/>
  <c r="L22" i="8"/>
  <c r="L21" i="8"/>
  <c r="L20" i="8"/>
  <c r="L19" i="8"/>
  <c r="L18" i="8"/>
  <c r="L17" i="8"/>
  <c r="L16" i="8"/>
  <c r="L15" i="8"/>
  <c r="L14" i="8"/>
  <c r="L13" i="8"/>
  <c r="J38" i="8"/>
  <c r="J37" i="8"/>
  <c r="J36" i="8"/>
  <c r="J35" i="8"/>
  <c r="J34" i="8"/>
  <c r="J33" i="8"/>
  <c r="J32" i="8"/>
  <c r="J31" i="8"/>
  <c r="J30" i="8"/>
  <c r="J29" i="8"/>
  <c r="J28" i="8"/>
  <c r="J27" i="8"/>
  <c r="J26" i="8"/>
  <c r="J25" i="8"/>
  <c r="J24" i="8"/>
  <c r="J23" i="8"/>
  <c r="J22" i="8"/>
  <c r="J21" i="8"/>
  <c r="J20" i="8"/>
  <c r="J19" i="8"/>
  <c r="J18" i="8"/>
  <c r="J17" i="8"/>
  <c r="J16" i="8"/>
  <c r="J15" i="8"/>
  <c r="J14" i="8"/>
  <c r="J13" i="8"/>
  <c r="H38" i="8"/>
  <c r="H37" i="8"/>
  <c r="H36" i="8"/>
  <c r="H35" i="8"/>
  <c r="H34" i="8"/>
  <c r="H33" i="8"/>
  <c r="H32" i="8"/>
  <c r="H31" i="8"/>
  <c r="H30" i="8"/>
  <c r="H29" i="8"/>
  <c r="H28" i="8"/>
  <c r="H27" i="8"/>
  <c r="H26" i="8"/>
  <c r="H25" i="8"/>
  <c r="H24" i="8"/>
  <c r="H23" i="8"/>
  <c r="H22" i="8"/>
  <c r="H21" i="8"/>
  <c r="H20" i="8"/>
  <c r="H19" i="8"/>
  <c r="H18" i="8"/>
  <c r="H17" i="8"/>
  <c r="H16" i="8"/>
  <c r="H15" i="8"/>
  <c r="H14" i="8"/>
  <c r="H13" i="8"/>
  <c r="F13" i="8"/>
  <c r="F14" i="8"/>
  <c r="F15" i="8"/>
  <c r="S15" i="8" s="1"/>
  <c r="F16" i="8"/>
  <c r="S16" i="8" s="1"/>
  <c r="F17" i="8"/>
  <c r="F18" i="8"/>
  <c r="F19" i="8"/>
  <c r="F20" i="8"/>
  <c r="F21" i="8"/>
  <c r="F22" i="8"/>
  <c r="F23" i="8"/>
  <c r="F24" i="8"/>
  <c r="F25" i="8"/>
  <c r="F26" i="8"/>
  <c r="F27" i="8"/>
  <c r="S27" i="8" s="1"/>
  <c r="F28" i="8"/>
  <c r="S28" i="8" s="1"/>
  <c r="F29" i="8"/>
  <c r="F30" i="8"/>
  <c r="F31" i="8"/>
  <c r="F32" i="8"/>
  <c r="F33" i="8"/>
  <c r="F34" i="8"/>
  <c r="F35" i="8"/>
  <c r="F36" i="8"/>
  <c r="F37" i="8"/>
  <c r="F38" i="8"/>
  <c r="A232" i="8"/>
  <c r="B232" i="8"/>
  <c r="A233" i="8"/>
  <c r="B233" i="8"/>
  <c r="A234" i="8"/>
  <c r="B234" i="8"/>
  <c r="A235" i="8"/>
  <c r="B235" i="8"/>
  <c r="A236" i="8"/>
  <c r="B236" i="8"/>
  <c r="A237" i="8"/>
  <c r="B237" i="8"/>
  <c r="A238" i="8"/>
  <c r="B238" i="8"/>
  <c r="A239" i="8"/>
  <c r="B239" i="8"/>
  <c r="A240" i="8"/>
  <c r="B240" i="8"/>
  <c r="A241" i="8"/>
  <c r="B241" i="8"/>
  <c r="A242" i="8"/>
  <c r="B242" i="8"/>
  <c r="A243" i="8"/>
  <c r="B243" i="8"/>
  <c r="A244" i="8"/>
  <c r="B244" i="8"/>
  <c r="A245" i="8"/>
  <c r="B245" i="8"/>
  <c r="A246" i="8"/>
  <c r="B246" i="8"/>
  <c r="A247" i="8"/>
  <c r="B247" i="8"/>
  <c r="A248" i="8"/>
  <c r="B248" i="8"/>
  <c r="A249" i="8"/>
  <c r="B249" i="8"/>
  <c r="A250" i="8"/>
  <c r="B250" i="8"/>
  <c r="A251" i="8"/>
  <c r="B251" i="8"/>
  <c r="A252" i="8"/>
  <c r="B252" i="8"/>
  <c r="A253" i="8"/>
  <c r="B253" i="8"/>
  <c r="A254" i="8"/>
  <c r="B254" i="8"/>
  <c r="A255" i="8"/>
  <c r="B255" i="8"/>
  <c r="A256" i="8"/>
  <c r="B256" i="8"/>
  <c r="A257" i="8"/>
  <c r="B257" i="8"/>
  <c r="A258" i="8"/>
  <c r="B258" i="8"/>
  <c r="A259" i="8"/>
  <c r="B259" i="8"/>
  <c r="A260" i="8"/>
  <c r="B260" i="8"/>
  <c r="A261" i="8"/>
  <c r="B261" i="8"/>
  <c r="A262" i="8"/>
  <c r="B262" i="8"/>
  <c r="A263" i="8"/>
  <c r="B263" i="8"/>
  <c r="A264" i="8"/>
  <c r="B264" i="8"/>
  <c r="A265" i="8"/>
  <c r="B265" i="8"/>
  <c r="A266" i="8"/>
  <c r="B266" i="8"/>
  <c r="A267" i="8"/>
  <c r="B267" i="8"/>
  <c r="A268" i="8"/>
  <c r="B268" i="8"/>
  <c r="A269" i="8"/>
  <c r="B269" i="8"/>
  <c r="A231" i="8"/>
  <c r="A211" i="8"/>
  <c r="A212" i="8"/>
  <c r="B212" i="8"/>
  <c r="A213" i="8"/>
  <c r="B213" i="8"/>
  <c r="A214" i="8"/>
  <c r="B214" i="8"/>
  <c r="A215" i="8"/>
  <c r="B215" i="8"/>
  <c r="A216" i="8"/>
  <c r="B216" i="8"/>
  <c r="A217" i="8"/>
  <c r="B217" i="8"/>
  <c r="A218" i="8"/>
  <c r="B218" i="8"/>
  <c r="A219" i="8"/>
  <c r="B219" i="8"/>
  <c r="A220" i="8"/>
  <c r="B220" i="8"/>
  <c r="A221" i="8"/>
  <c r="B221" i="8"/>
  <c r="A222" i="8"/>
  <c r="B222" i="8"/>
  <c r="A223" i="8"/>
  <c r="B223" i="8"/>
  <c r="A182" i="8"/>
  <c r="A183" i="8"/>
  <c r="A184" i="8"/>
  <c r="A185" i="8"/>
  <c r="A186" i="8"/>
  <c r="A187" i="8"/>
  <c r="A188" i="8"/>
  <c r="A189" i="8"/>
  <c r="A190" i="8"/>
  <c r="A191" i="8"/>
  <c r="A192" i="8"/>
  <c r="A193" i="8"/>
  <c r="A194" i="8"/>
  <c r="A195" i="8"/>
  <c r="A196" i="8"/>
  <c r="A197" i="8"/>
  <c r="A198" i="8"/>
  <c r="A199" i="8"/>
  <c r="A200" i="8"/>
  <c r="A201" i="8"/>
  <c r="A202" i="8"/>
  <c r="A203" i="8"/>
  <c r="A181" i="8"/>
  <c r="A148" i="8"/>
  <c r="A149" i="8"/>
  <c r="A150" i="8"/>
  <c r="A151" i="8"/>
  <c r="A152" i="8"/>
  <c r="A153" i="8"/>
  <c r="A154" i="8"/>
  <c r="A155" i="8"/>
  <c r="A156" i="8"/>
  <c r="A157" i="8"/>
  <c r="A158" i="8"/>
  <c r="A159" i="8"/>
  <c r="A160" i="8"/>
  <c r="A161" i="8"/>
  <c r="A162" i="8"/>
  <c r="B162" i="8"/>
  <c r="A163" i="8"/>
  <c r="B163" i="8"/>
  <c r="A164" i="8"/>
  <c r="B164" i="8"/>
  <c r="A165" i="8"/>
  <c r="B165" i="8"/>
  <c r="A166" i="8"/>
  <c r="B166" i="8"/>
  <c r="A167" i="8"/>
  <c r="B167" i="8"/>
  <c r="A168" i="8"/>
  <c r="B168" i="8"/>
  <c r="A169" i="8"/>
  <c r="B169" i="8"/>
  <c r="A170" i="8"/>
  <c r="B170" i="8"/>
  <c r="A171" i="8"/>
  <c r="B171" i="8"/>
  <c r="A172" i="8"/>
  <c r="B172" i="8"/>
  <c r="A173" i="8"/>
  <c r="B173" i="8"/>
  <c r="B147" i="8"/>
  <c r="A147" i="8"/>
  <c r="D271" i="8"/>
  <c r="B15" i="13" s="1"/>
  <c r="D225" i="8"/>
  <c r="B13" i="13" s="1"/>
  <c r="D205" i="8"/>
  <c r="B11" i="13" s="1"/>
  <c r="D136" i="8"/>
  <c r="B15" i="12" s="1"/>
  <c r="B13" i="12"/>
  <c r="D70" i="8"/>
  <c r="B11" i="12" s="1"/>
  <c r="D40" i="8"/>
  <c r="B9" i="12" s="1"/>
  <c r="S250" i="8" l="1"/>
  <c r="S238" i="8"/>
  <c r="S106" i="8"/>
  <c r="S118" i="8"/>
  <c r="S80" i="8"/>
  <c r="S52" i="8"/>
  <c r="S50" i="8"/>
  <c r="T50" i="8" s="1"/>
  <c r="S51" i="8"/>
  <c r="T51" i="8" s="1"/>
  <c r="S212" i="8"/>
  <c r="S213" i="8"/>
  <c r="T213" i="8" s="1"/>
  <c r="S215" i="8"/>
  <c r="S183" i="8"/>
  <c r="S195" i="8"/>
  <c r="S117" i="8"/>
  <c r="S105" i="8"/>
  <c r="T105" i="8" s="1"/>
  <c r="S49" i="8"/>
  <c r="T49" i="8" s="1"/>
  <c r="S48" i="8"/>
  <c r="T48" i="8" s="1"/>
  <c r="S38" i="8"/>
  <c r="S103" i="8"/>
  <c r="S172" i="8"/>
  <c r="S248" i="8"/>
  <c r="T248" i="8" s="1"/>
  <c r="S35" i="8"/>
  <c r="S47" i="8"/>
  <c r="S125" i="8"/>
  <c r="T125" i="8" s="1"/>
  <c r="S113" i="8"/>
  <c r="T113" i="8" s="1"/>
  <c r="S101" i="8"/>
  <c r="T101" i="8" s="1"/>
  <c r="S170" i="8"/>
  <c r="T170" i="8" s="1"/>
  <c r="S158" i="8"/>
  <c r="T158" i="8" s="1"/>
  <c r="S194" i="8"/>
  <c r="T194" i="8" s="1"/>
  <c r="S182" i="8"/>
  <c r="S220" i="8"/>
  <c r="S259" i="8"/>
  <c r="S247" i="8"/>
  <c r="T247" i="8" s="1"/>
  <c r="S235" i="8"/>
  <c r="S263" i="8"/>
  <c r="S116" i="8"/>
  <c r="T116" i="8" s="1"/>
  <c r="S161" i="8"/>
  <c r="T161" i="8" s="1"/>
  <c r="S127" i="8"/>
  <c r="S261" i="8"/>
  <c r="S171" i="8"/>
  <c r="S34" i="8"/>
  <c r="S58" i="8"/>
  <c r="T58" i="8" s="1"/>
  <c r="S84" i="8"/>
  <c r="S124" i="8"/>
  <c r="S112" i="8"/>
  <c r="S100" i="8"/>
  <c r="S169" i="8"/>
  <c r="S157" i="8"/>
  <c r="T157" i="8" s="1"/>
  <c r="S193" i="8"/>
  <c r="T193" i="8" s="1"/>
  <c r="S219" i="8"/>
  <c r="S258" i="8"/>
  <c r="S246" i="8"/>
  <c r="T246" i="8" s="1"/>
  <c r="S234" i="8"/>
  <c r="T234" i="8" s="1"/>
  <c r="S128" i="8"/>
  <c r="S222" i="8"/>
  <c r="S249" i="8"/>
  <c r="S36" i="8"/>
  <c r="S221" i="8"/>
  <c r="T221" i="8" s="1"/>
  <c r="S260" i="8"/>
  <c r="S33" i="8"/>
  <c r="S57" i="8"/>
  <c r="T57" i="8" s="1"/>
  <c r="S83" i="8"/>
  <c r="S123" i="8"/>
  <c r="S111" i="8"/>
  <c r="S99" i="8"/>
  <c r="S168" i="8"/>
  <c r="S156" i="8"/>
  <c r="S192" i="8"/>
  <c r="S218" i="8"/>
  <c r="T218" i="8" s="1"/>
  <c r="S257" i="8"/>
  <c r="T257" i="8" s="1"/>
  <c r="S245" i="8"/>
  <c r="T245" i="8" s="1"/>
  <c r="S233" i="8"/>
  <c r="T233" i="8" s="1"/>
  <c r="S251" i="8"/>
  <c r="S160" i="8"/>
  <c r="S32" i="8"/>
  <c r="S56" i="8"/>
  <c r="S82" i="8"/>
  <c r="T82" i="8" s="1"/>
  <c r="S134" i="8"/>
  <c r="S122" i="8"/>
  <c r="S110" i="8"/>
  <c r="T110" i="8" s="1"/>
  <c r="S98" i="8"/>
  <c r="T98" i="8" s="1"/>
  <c r="S167" i="8"/>
  <c r="S155" i="8"/>
  <c r="S203" i="8"/>
  <c r="T203" i="8" s="1"/>
  <c r="S191" i="8"/>
  <c r="T191" i="8" s="1"/>
  <c r="S217" i="8"/>
  <c r="T217" i="8" s="1"/>
  <c r="S268" i="8"/>
  <c r="S256" i="8"/>
  <c r="T256" i="8" s="1"/>
  <c r="S244" i="8"/>
  <c r="T244" i="8" s="1"/>
  <c r="S232" i="8"/>
  <c r="T232" i="8" s="1"/>
  <c r="S173" i="8"/>
  <c r="S37" i="8"/>
  <c r="S115" i="8"/>
  <c r="T115" i="8" s="1"/>
  <c r="S114" i="8"/>
  <c r="T114" i="8" s="1"/>
  <c r="S236" i="8"/>
  <c r="T236" i="8" s="1"/>
  <c r="S31" i="8"/>
  <c r="S55" i="8"/>
  <c r="T55" i="8" s="1"/>
  <c r="S81" i="8"/>
  <c r="S133" i="8"/>
  <c r="S121" i="8"/>
  <c r="S109" i="8"/>
  <c r="T109" i="8" s="1"/>
  <c r="S97" i="8"/>
  <c r="S166" i="8"/>
  <c r="S154" i="8"/>
  <c r="T154" i="8" s="1"/>
  <c r="S202" i="8"/>
  <c r="T202" i="8" s="1"/>
  <c r="S190" i="8"/>
  <c r="T190" i="8" s="1"/>
  <c r="S216" i="8"/>
  <c r="S267" i="8"/>
  <c r="S255" i="8"/>
  <c r="S243" i="8"/>
  <c r="T243" i="8" s="1"/>
  <c r="S269" i="8"/>
  <c r="S239" i="8"/>
  <c r="S148" i="8"/>
  <c r="S102" i="8"/>
  <c r="T102" i="8" s="1"/>
  <c r="S159" i="8"/>
  <c r="S30" i="8"/>
  <c r="S54" i="8"/>
  <c r="S132" i="8"/>
  <c r="T132" i="8" s="1"/>
  <c r="S120" i="8"/>
  <c r="S108" i="8"/>
  <c r="S165" i="8"/>
  <c r="S153" i="8"/>
  <c r="T153" i="8" s="1"/>
  <c r="S201" i="8"/>
  <c r="S189" i="8"/>
  <c r="T189" i="8" s="1"/>
  <c r="S266" i="8"/>
  <c r="S254" i="8"/>
  <c r="T254" i="8" s="1"/>
  <c r="S242" i="8"/>
  <c r="T242" i="8" s="1"/>
  <c r="S104" i="8"/>
  <c r="S149" i="8"/>
  <c r="S237" i="8"/>
  <c r="T237" i="8" s="1"/>
  <c r="S126" i="8"/>
  <c r="T126" i="8" s="1"/>
  <c r="S53" i="8"/>
  <c r="T53" i="8" s="1"/>
  <c r="S79" i="8"/>
  <c r="S131" i="8"/>
  <c r="T131" i="8" s="1"/>
  <c r="S119" i="8"/>
  <c r="S107" i="8"/>
  <c r="T107" i="8" s="1"/>
  <c r="S164" i="8"/>
  <c r="T164" i="8" s="1"/>
  <c r="S152" i="8"/>
  <c r="T152" i="8" s="1"/>
  <c r="S200" i="8"/>
  <c r="S188" i="8"/>
  <c r="S214" i="8"/>
  <c r="T214" i="8" s="1"/>
  <c r="S265" i="8"/>
  <c r="S253" i="8"/>
  <c r="T253" i="8" s="1"/>
  <c r="S241" i="8"/>
  <c r="S26" i="8"/>
  <c r="S14" i="8"/>
  <c r="S24" i="8"/>
  <c r="S23" i="8"/>
  <c r="S22" i="8"/>
  <c r="S25" i="8"/>
  <c r="S20" i="8"/>
  <c r="S13" i="8"/>
  <c r="S21" i="8"/>
  <c r="S19" i="8"/>
  <c r="S18" i="8"/>
  <c r="S29" i="8"/>
  <c r="S17" i="8"/>
  <c r="T197" i="8"/>
  <c r="T86" i="8"/>
  <c r="T268" i="8"/>
  <c r="T85" i="8"/>
  <c r="T216" i="8"/>
  <c r="T80" i="8"/>
  <c r="T65" i="8"/>
  <c r="T64" i="8"/>
  <c r="T78" i="8"/>
  <c r="T106" i="8"/>
  <c r="T264" i="8"/>
  <c r="T252" i="8"/>
  <c r="T63" i="8"/>
  <c r="T77" i="8"/>
  <c r="T129" i="8"/>
  <c r="T186" i="8"/>
  <c r="T88" i="8"/>
  <c r="T184" i="8"/>
  <c r="T222" i="8"/>
  <c r="T261" i="8"/>
  <c r="T199" i="8"/>
  <c r="T198" i="8"/>
  <c r="T166" i="8"/>
  <c r="T163" i="8"/>
  <c r="T162" i="8"/>
  <c r="T172" i="8"/>
  <c r="T168" i="8"/>
  <c r="T160" i="8"/>
  <c r="T124" i="8"/>
  <c r="T123" i="8"/>
  <c r="T130" i="8"/>
  <c r="T122" i="8"/>
  <c r="T133" i="8"/>
  <c r="T61" i="8"/>
  <c r="T241" i="8"/>
  <c r="T81" i="8"/>
  <c r="T263" i="8"/>
  <c r="T269" i="8"/>
  <c r="T262" i="8"/>
  <c r="T173" i="8"/>
  <c r="T165" i="8"/>
  <c r="T118" i="8"/>
  <c r="T223" i="8"/>
  <c r="T238" i="8"/>
  <c r="T187" i="8"/>
  <c r="F70" i="8"/>
  <c r="H70" i="8"/>
  <c r="D11" i="12" s="1"/>
  <c r="F136" i="8"/>
  <c r="F225" i="8"/>
  <c r="T220" i="8"/>
  <c r="F271" i="8"/>
  <c r="F175" i="8"/>
  <c r="F205" i="8"/>
  <c r="F90" i="8"/>
  <c r="O35" i="13" l="1"/>
  <c r="C35" i="12"/>
  <c r="C15" i="12" s="1"/>
  <c r="O35" i="12"/>
  <c r="C33" i="12"/>
  <c r="C13" i="12" s="1"/>
  <c r="O33" i="13"/>
  <c r="O33" i="12"/>
  <c r="C31" i="12"/>
  <c r="C11" i="12" s="1"/>
  <c r="O31" i="12"/>
  <c r="O31" i="13"/>
  <c r="C33" i="13"/>
  <c r="C13" i="13" s="1"/>
  <c r="P33" i="13"/>
  <c r="P33" i="12"/>
  <c r="C29" i="13"/>
  <c r="C9" i="13" s="1"/>
  <c r="P29" i="12"/>
  <c r="P29" i="13"/>
  <c r="C35" i="13"/>
  <c r="C15" i="13" s="1"/>
  <c r="P35" i="13"/>
  <c r="P35" i="12"/>
  <c r="C31" i="13"/>
  <c r="C11" i="13" s="1"/>
  <c r="P31" i="12"/>
  <c r="P31" i="13"/>
  <c r="T104" i="8"/>
  <c r="T103" i="8"/>
  <c r="T265" i="8"/>
  <c r="T167" i="8"/>
  <c r="T266" i="8"/>
  <c r="T192" i="8"/>
  <c r="T159" i="8"/>
  <c r="T155" i="8"/>
  <c r="T255" i="8"/>
  <c r="T200" i="8"/>
  <c r="T196" i="8"/>
  <c r="T267" i="8"/>
  <c r="T171" i="8"/>
  <c r="T212" i="8"/>
  <c r="T183" i="8"/>
  <c r="T185" i="8"/>
  <c r="T169" i="8"/>
  <c r="T249" i="8"/>
  <c r="L271" i="8"/>
  <c r="T259" i="8"/>
  <c r="H271" i="8"/>
  <c r="T235" i="8"/>
  <c r="T251" i="8"/>
  <c r="T201" i="8"/>
  <c r="T156" i="8"/>
  <c r="T151" i="8"/>
  <c r="H175" i="8"/>
  <c r="T148" i="8"/>
  <c r="T239" i="8"/>
  <c r="T150" i="8"/>
  <c r="T188" i="8"/>
  <c r="T195" i="8"/>
  <c r="T219" i="8"/>
  <c r="T215" i="8"/>
  <c r="T258" i="8"/>
  <c r="T240" i="8"/>
  <c r="J205" i="8"/>
  <c r="T260" i="8"/>
  <c r="L175" i="8"/>
  <c r="F9" i="13" s="1"/>
  <c r="J271" i="8"/>
  <c r="H225" i="8"/>
  <c r="D13" i="13" s="1"/>
  <c r="T149" i="8"/>
  <c r="T250" i="8"/>
  <c r="T182" i="8"/>
  <c r="H205" i="8"/>
  <c r="L205" i="8"/>
  <c r="J175" i="8"/>
  <c r="T97" i="8"/>
  <c r="H136" i="8"/>
  <c r="D15" i="12" s="1"/>
  <c r="J136" i="8"/>
  <c r="E15" i="12" s="1"/>
  <c r="T128" i="8"/>
  <c r="T134" i="8"/>
  <c r="T112" i="8"/>
  <c r="T111" i="8"/>
  <c r="T121" i="8"/>
  <c r="T117" i="8"/>
  <c r="T119" i="8"/>
  <c r="T120" i="8"/>
  <c r="T79" i="8"/>
  <c r="T83" i="8"/>
  <c r="T100" i="8"/>
  <c r="T127" i="8"/>
  <c r="L136" i="8"/>
  <c r="F15" i="12" s="1"/>
  <c r="T99" i="8"/>
  <c r="T108" i="8"/>
  <c r="T59" i="8"/>
  <c r="T67" i="8"/>
  <c r="H90" i="8"/>
  <c r="D13" i="12" s="1"/>
  <c r="T87" i="8"/>
  <c r="T84" i="8"/>
  <c r="T47" i="8"/>
  <c r="T68" i="8"/>
  <c r="T56" i="8"/>
  <c r="T54" i="8"/>
  <c r="T52" i="8"/>
  <c r="T66" i="8"/>
  <c r="T60" i="8"/>
  <c r="J70" i="8"/>
  <c r="E11" i="12" s="1"/>
  <c r="T62" i="8"/>
  <c r="T38" i="8"/>
  <c r="T37" i="8"/>
  <c r="T36" i="8"/>
  <c r="E15" i="13" l="1"/>
  <c r="F11" i="13"/>
  <c r="D11" i="13"/>
  <c r="E11" i="13"/>
  <c r="D15" i="13"/>
  <c r="D9" i="13"/>
  <c r="F15" i="13"/>
  <c r="E9" i="13"/>
  <c r="P205" i="8"/>
  <c r="N205" i="8"/>
  <c r="N175" i="8"/>
  <c r="P175" i="8"/>
  <c r="P271" i="8"/>
  <c r="N271" i="8"/>
  <c r="J225" i="8"/>
  <c r="N136" i="8"/>
  <c r="G15" i="12" s="1"/>
  <c r="J90" i="8"/>
  <c r="E13" i="12" s="1"/>
  <c r="L70" i="8"/>
  <c r="F11" i="12" s="1"/>
  <c r="S205" i="8" l="1"/>
  <c r="T205" i="8" s="1"/>
  <c r="S271" i="8"/>
  <c r="T271" i="8" s="1"/>
  <c r="S175" i="8"/>
  <c r="T175" i="8" s="1"/>
  <c r="E13" i="13"/>
  <c r="G15" i="13"/>
  <c r="H15" i="13"/>
  <c r="H9" i="13"/>
  <c r="G9" i="13"/>
  <c r="G11" i="13"/>
  <c r="H11" i="13"/>
  <c r="L225" i="8"/>
  <c r="F13" i="13" s="1"/>
  <c r="P136" i="8"/>
  <c r="H15" i="12" s="1"/>
  <c r="J15" i="12" s="1"/>
  <c r="K15" i="12" s="1"/>
  <c r="L90" i="8"/>
  <c r="P70" i="8"/>
  <c r="H11" i="12" s="1"/>
  <c r="N70" i="8"/>
  <c r="G11" i="12" l="1"/>
  <c r="S70" i="8"/>
  <c r="T70" i="8" s="1"/>
  <c r="S136" i="8"/>
  <c r="T136" i="8" s="1"/>
  <c r="J9" i="13"/>
  <c r="K9" i="13" s="1"/>
  <c r="F13" i="12"/>
  <c r="J15" i="13"/>
  <c r="K15" i="13" s="1"/>
  <c r="J11" i="13"/>
  <c r="K11" i="13" s="1"/>
  <c r="J11" i="12"/>
  <c r="K11" i="12" s="1"/>
  <c r="N225" i="8"/>
  <c r="P225" i="8"/>
  <c r="H13" i="13" s="1"/>
  <c r="P90" i="8"/>
  <c r="H13" i="12" s="1"/>
  <c r="N90" i="8"/>
  <c r="G13" i="12" s="1"/>
  <c r="S90" i="8" l="1"/>
  <c r="T90" i="8" s="1"/>
  <c r="G13" i="13"/>
  <c r="J13" i="13" s="1"/>
  <c r="K13" i="13" s="1"/>
  <c r="S225" i="8"/>
  <c r="T225" i="8" s="1"/>
  <c r="J13" i="12"/>
  <c r="K13" i="12" s="1"/>
  <c r="C64" i="6" l="1"/>
  <c r="D64" i="6"/>
  <c r="E64" i="6"/>
  <c r="F64" i="6"/>
  <c r="C65" i="6"/>
  <c r="D65" i="6"/>
  <c r="E65" i="6"/>
  <c r="C66" i="6"/>
  <c r="D66" i="6"/>
  <c r="E66" i="6"/>
  <c r="F66" i="6"/>
  <c r="C67" i="6"/>
  <c r="D67" i="6"/>
  <c r="E67" i="6"/>
  <c r="F67" i="6"/>
  <c r="C68" i="6"/>
  <c r="D68" i="6"/>
  <c r="E68" i="6"/>
  <c r="F68" i="6"/>
  <c r="C69" i="6"/>
  <c r="D69" i="6"/>
  <c r="E69" i="6"/>
  <c r="F69" i="6"/>
  <c r="C70" i="6"/>
  <c r="D70" i="6"/>
  <c r="E70" i="6"/>
  <c r="F70" i="6"/>
  <c r="C71" i="6"/>
  <c r="D71" i="6"/>
  <c r="E71" i="6"/>
  <c r="F71" i="6"/>
  <c r="B64" i="6"/>
  <c r="B65" i="6"/>
  <c r="B66" i="6"/>
  <c r="B67" i="6"/>
  <c r="B68" i="6"/>
  <c r="B69" i="6"/>
  <c r="B70" i="6"/>
  <c r="B71" i="6"/>
  <c r="A65" i="6"/>
  <c r="A66" i="6"/>
  <c r="A67" i="6"/>
  <c r="A68" i="6"/>
  <c r="A69" i="6"/>
  <c r="A70" i="6"/>
  <c r="A71" i="6"/>
  <c r="A64" i="6"/>
  <c r="M71" i="6"/>
  <c r="M70" i="6"/>
  <c r="M69" i="6"/>
  <c r="Y68" i="6"/>
  <c r="M67" i="6"/>
  <c r="M66" i="6"/>
  <c r="M65" i="6"/>
  <c r="M64" i="6"/>
  <c r="K8" i="6"/>
  <c r="M8" i="6"/>
  <c r="K9" i="6"/>
  <c r="M9" i="6"/>
  <c r="K10" i="6"/>
  <c r="M10" i="6" s="1"/>
  <c r="K11" i="6"/>
  <c r="M11" i="6" s="1"/>
  <c r="K12" i="6"/>
  <c r="M12" i="6" s="1"/>
  <c r="K13" i="6"/>
  <c r="M13" i="6" s="1"/>
  <c r="Y65" i="6" l="1"/>
  <c r="Y69" i="6"/>
  <c r="U70" i="6"/>
  <c r="Q71" i="6"/>
  <c r="U66" i="6"/>
  <c r="Q67" i="6"/>
  <c r="O11" i="6"/>
  <c r="O10" i="6"/>
  <c r="O13" i="6"/>
  <c r="O9" i="6"/>
  <c r="O12" i="6"/>
  <c r="O8" i="6"/>
  <c r="W13" i="6"/>
  <c r="U9" i="6"/>
  <c r="U13" i="6"/>
  <c r="F40" i="8"/>
  <c r="T31" i="8"/>
  <c r="T23" i="8"/>
  <c r="T15" i="8"/>
  <c r="T30" i="8"/>
  <c r="T22" i="8"/>
  <c r="T14" i="8"/>
  <c r="T26" i="8"/>
  <c r="T29" i="8"/>
  <c r="T21" i="8"/>
  <c r="T13" i="8"/>
  <c r="Y11" i="6"/>
  <c r="U11" i="6"/>
  <c r="W66" i="6"/>
  <c r="I115" i="6"/>
  <c r="M115" i="6"/>
  <c r="Y66" i="6"/>
  <c r="W70" i="6"/>
  <c r="Y70" i="6"/>
  <c r="Q64" i="6"/>
  <c r="Q68" i="6"/>
  <c r="O68" i="6"/>
  <c r="U64" i="6"/>
  <c r="U68" i="6"/>
  <c r="S67" i="6"/>
  <c r="S71" i="6"/>
  <c r="U67" i="6"/>
  <c r="U71" i="6"/>
  <c r="O64" i="6"/>
  <c r="Y67" i="6"/>
  <c r="Y71" i="6"/>
  <c r="Y9" i="6"/>
  <c r="W9" i="6"/>
  <c r="S64" i="6"/>
  <c r="O65" i="6"/>
  <c r="W67" i="6"/>
  <c r="S68" i="6"/>
  <c r="O69" i="6"/>
  <c r="W71" i="6"/>
  <c r="Q65" i="6"/>
  <c r="Q69" i="6"/>
  <c r="W64" i="6"/>
  <c r="S65" i="6"/>
  <c r="O66" i="6"/>
  <c r="W68" i="6"/>
  <c r="S69" i="6"/>
  <c r="O70" i="6"/>
  <c r="Y64" i="6"/>
  <c r="U65" i="6"/>
  <c r="Q66" i="6"/>
  <c r="U69" i="6"/>
  <c r="Q70" i="6"/>
  <c r="W65" i="6"/>
  <c r="S66" i="6"/>
  <c r="O67" i="6"/>
  <c r="W69" i="6"/>
  <c r="S70" i="6"/>
  <c r="O71" i="6"/>
  <c r="Y12" i="6"/>
  <c r="W12" i="6"/>
  <c r="U12" i="6"/>
  <c r="Y13" i="6"/>
  <c r="W10" i="6"/>
  <c r="U10" i="6"/>
  <c r="Y8" i="6"/>
  <c r="W8" i="6"/>
  <c r="W11" i="6"/>
  <c r="U8" i="6"/>
  <c r="Y10" i="6"/>
  <c r="S13" i="6"/>
  <c r="S12" i="6"/>
  <c r="S11" i="6"/>
  <c r="S10" i="6"/>
  <c r="S9" i="6"/>
  <c r="S8" i="6"/>
  <c r="Q13" i="6"/>
  <c r="Q12" i="6"/>
  <c r="Q11" i="6"/>
  <c r="Q10" i="6"/>
  <c r="Q9" i="6"/>
  <c r="Q8" i="6"/>
  <c r="AB12" i="6" l="1"/>
  <c r="AB66" i="6"/>
  <c r="AC66" i="6" s="1"/>
  <c r="AB69" i="6"/>
  <c r="AC69" i="6" s="1"/>
  <c r="AB67" i="6"/>
  <c r="AC67" i="6" s="1"/>
  <c r="AB64" i="6"/>
  <c r="AC64" i="6" s="1"/>
  <c r="AB70" i="6"/>
  <c r="AC70" i="6" s="1"/>
  <c r="AB65" i="6"/>
  <c r="AC65" i="6" s="1"/>
  <c r="AB68" i="6"/>
  <c r="AC68" i="6" s="1"/>
  <c r="AB71" i="6"/>
  <c r="AC71" i="6" s="1"/>
  <c r="AB9" i="6"/>
  <c r="AC9" i="6" s="1"/>
  <c r="AB8" i="6"/>
  <c r="AC8" i="6" s="1"/>
  <c r="AB13" i="6"/>
  <c r="AC13" i="6" s="1"/>
  <c r="AB10" i="6"/>
  <c r="AC10" i="6" s="1"/>
  <c r="AB11" i="6"/>
  <c r="AC11" i="6" s="1"/>
  <c r="AC12" i="6"/>
  <c r="O29" i="13"/>
  <c r="O29" i="12"/>
  <c r="C29" i="12"/>
  <c r="C9" i="12" s="1"/>
  <c r="B19" i="13"/>
  <c r="T32" i="8"/>
  <c r="T24" i="8"/>
  <c r="H40" i="8"/>
  <c r="D9" i="12" s="1"/>
  <c r="T16" i="8"/>
  <c r="T27" i="8"/>
  <c r="T19" i="8"/>
  <c r="T35" i="8"/>
  <c r="T17" i="8"/>
  <c r="T33" i="8"/>
  <c r="T20" i="8"/>
  <c r="T18" i="8"/>
  <c r="T25" i="8"/>
  <c r="T34" i="8"/>
  <c r="T28" i="8"/>
  <c r="Q115" i="6"/>
  <c r="U115" i="6"/>
  <c r="Y115" i="6"/>
  <c r="O115" i="6"/>
  <c r="W115" i="6"/>
  <c r="S115" i="6"/>
  <c r="AB115" i="6" l="1"/>
  <c r="AC115" i="6"/>
  <c r="G19" i="13"/>
  <c r="C39" i="13"/>
  <c r="C19" i="13" s="1"/>
  <c r="P39" i="13"/>
  <c r="P39" i="12"/>
  <c r="H19" i="13"/>
  <c r="F19" i="13"/>
  <c r="E19" i="13"/>
  <c r="D19" i="13"/>
  <c r="J40" i="8"/>
  <c r="E9" i="12" l="1"/>
  <c r="J19" i="13"/>
  <c r="K19" i="13" s="1"/>
  <c r="L40" i="8"/>
  <c r="F9" i="12" s="1"/>
  <c r="K7" i="6"/>
  <c r="M7" i="6" s="1"/>
  <c r="M6" i="6"/>
  <c r="X4" i="6"/>
  <c r="V4" i="6"/>
  <c r="T4" i="6"/>
  <c r="R4" i="6"/>
  <c r="P4" i="6"/>
  <c r="N4" i="6"/>
  <c r="A129" i="5"/>
  <c r="B129" i="5"/>
  <c r="D129" i="5"/>
  <c r="A130" i="5"/>
  <c r="B130" i="5"/>
  <c r="D130" i="5"/>
  <c r="A131" i="5"/>
  <c r="B131" i="5"/>
  <c r="D131" i="5"/>
  <c r="A132" i="5"/>
  <c r="B132" i="5"/>
  <c r="D132" i="5"/>
  <c r="A133" i="5"/>
  <c r="B133" i="5"/>
  <c r="D133" i="5"/>
  <c r="A134" i="5"/>
  <c r="B134" i="5"/>
  <c r="D134" i="5"/>
  <c r="A135" i="5"/>
  <c r="B135" i="5"/>
  <c r="D135" i="5"/>
  <c r="A136" i="5"/>
  <c r="B136" i="5"/>
  <c r="D136" i="5"/>
  <c r="A137" i="5"/>
  <c r="B137" i="5"/>
  <c r="C137" i="5"/>
  <c r="D137" i="5"/>
  <c r="A138" i="5"/>
  <c r="B138" i="5"/>
  <c r="C138" i="5"/>
  <c r="D138" i="5"/>
  <c r="A139" i="5"/>
  <c r="B139" i="5"/>
  <c r="C139" i="5"/>
  <c r="D139" i="5"/>
  <c r="A140" i="5"/>
  <c r="B140" i="5"/>
  <c r="C140" i="5"/>
  <c r="D140" i="5"/>
  <c r="A141" i="5"/>
  <c r="B141" i="5"/>
  <c r="C141" i="5"/>
  <c r="D141" i="5"/>
  <c r="A142" i="5"/>
  <c r="B142" i="5"/>
  <c r="C142" i="5"/>
  <c r="D142" i="5"/>
  <c r="A143" i="5"/>
  <c r="B143" i="5"/>
  <c r="C143" i="5"/>
  <c r="D143" i="5"/>
  <c r="A128" i="5"/>
  <c r="B128" i="5"/>
  <c r="D128" i="5"/>
  <c r="A89" i="5"/>
  <c r="B89" i="5"/>
  <c r="C89" i="5"/>
  <c r="D89" i="5"/>
  <c r="A90" i="5"/>
  <c r="B90" i="5"/>
  <c r="C90" i="5"/>
  <c r="D90" i="5"/>
  <c r="A91" i="5"/>
  <c r="B91" i="5"/>
  <c r="D91" i="5"/>
  <c r="A92" i="5"/>
  <c r="B92" i="5"/>
  <c r="D92" i="5"/>
  <c r="A93" i="5"/>
  <c r="B93" i="5"/>
  <c r="D93" i="5"/>
  <c r="A94" i="5"/>
  <c r="B94" i="5"/>
  <c r="D94" i="5"/>
  <c r="A95" i="5"/>
  <c r="B95" i="5"/>
  <c r="D95" i="5"/>
  <c r="A96" i="5"/>
  <c r="B96" i="5"/>
  <c r="D96" i="5"/>
  <c r="A97" i="5"/>
  <c r="B97" i="5"/>
  <c r="D97" i="5"/>
  <c r="A98" i="5"/>
  <c r="B98" i="5"/>
  <c r="D98" i="5"/>
  <c r="A99" i="5"/>
  <c r="B99" i="5"/>
  <c r="D99" i="5"/>
  <c r="A100" i="5"/>
  <c r="B100" i="5"/>
  <c r="D100" i="5"/>
  <c r="A101" i="5"/>
  <c r="B101" i="5"/>
  <c r="D101" i="5"/>
  <c r="A102" i="5"/>
  <c r="B102" i="5"/>
  <c r="D102" i="5"/>
  <c r="A103" i="5"/>
  <c r="B103" i="5"/>
  <c r="D103" i="5"/>
  <c r="A104" i="5"/>
  <c r="B104" i="5"/>
  <c r="D104" i="5"/>
  <c r="A105" i="5"/>
  <c r="B105" i="5"/>
  <c r="D105" i="5"/>
  <c r="A106" i="5"/>
  <c r="B106" i="5"/>
  <c r="D106" i="5"/>
  <c r="A107" i="5"/>
  <c r="B107" i="5"/>
  <c r="D107" i="5"/>
  <c r="A108" i="5"/>
  <c r="B108" i="5"/>
  <c r="D108" i="5"/>
  <c r="A109" i="5"/>
  <c r="B109" i="5"/>
  <c r="D109" i="5"/>
  <c r="A110" i="5"/>
  <c r="B110" i="5"/>
  <c r="D110" i="5"/>
  <c r="A111" i="5"/>
  <c r="B111" i="5"/>
  <c r="D111" i="5"/>
  <c r="A112" i="5"/>
  <c r="B112" i="5"/>
  <c r="D112" i="5"/>
  <c r="A113" i="5"/>
  <c r="B113" i="5"/>
  <c r="D113" i="5"/>
  <c r="A114" i="5"/>
  <c r="B114" i="5"/>
  <c r="D114" i="5"/>
  <c r="A115" i="5"/>
  <c r="B115" i="5"/>
  <c r="D115" i="5"/>
  <c r="A116" i="5"/>
  <c r="B116" i="5"/>
  <c r="D116" i="5"/>
  <c r="A117" i="5"/>
  <c r="B117" i="5"/>
  <c r="D117" i="5"/>
  <c r="A118" i="5"/>
  <c r="B118" i="5"/>
  <c r="D118" i="5"/>
  <c r="B88" i="5"/>
  <c r="C88" i="5"/>
  <c r="D88" i="5"/>
  <c r="A88" i="5"/>
  <c r="AF122" i="5"/>
  <c r="AB122" i="5"/>
  <c r="X122" i="5"/>
  <c r="T122" i="5"/>
  <c r="P122" i="5"/>
  <c r="L122" i="5"/>
  <c r="H122" i="5"/>
  <c r="D28" i="4" s="1"/>
  <c r="D29" i="4" s="1"/>
  <c r="AF17" i="5"/>
  <c r="AB17" i="5"/>
  <c r="X17" i="5"/>
  <c r="T17" i="5"/>
  <c r="P17" i="5"/>
  <c r="I73" i="5"/>
  <c r="I74" i="5"/>
  <c r="AF53" i="5"/>
  <c r="AB53" i="5"/>
  <c r="X53" i="5"/>
  <c r="T53" i="5"/>
  <c r="P53" i="5"/>
  <c r="L53" i="5"/>
  <c r="H53" i="5"/>
  <c r="D26" i="4" s="1"/>
  <c r="D27" i="4" s="1"/>
  <c r="I72" i="5"/>
  <c r="I71" i="5"/>
  <c r="I68" i="5"/>
  <c r="I67" i="5"/>
  <c r="I65" i="5"/>
  <c r="I64" i="5"/>
  <c r="I63" i="5"/>
  <c r="I48" i="5"/>
  <c r="I49" i="5"/>
  <c r="I21" i="5"/>
  <c r="I22" i="5"/>
  <c r="I24" i="5"/>
  <c r="I25" i="5"/>
  <c r="I26" i="5"/>
  <c r="I28" i="5"/>
  <c r="I29" i="5"/>
  <c r="I30" i="5"/>
  <c r="I31" i="5"/>
  <c r="I32" i="5"/>
  <c r="I33" i="5"/>
  <c r="I34" i="5"/>
  <c r="I35" i="5"/>
  <c r="I36" i="5"/>
  <c r="I37" i="5"/>
  <c r="I38" i="5"/>
  <c r="I41" i="5"/>
  <c r="I42" i="5"/>
  <c r="I43" i="5"/>
  <c r="I46" i="5"/>
  <c r="I20" i="5"/>
  <c r="E142" i="5" l="1"/>
  <c r="F142" i="5" s="1"/>
  <c r="G142" i="5"/>
  <c r="E139" i="5"/>
  <c r="F139" i="5" s="1"/>
  <c r="G139" i="5"/>
  <c r="E141" i="5"/>
  <c r="F141" i="5" s="1"/>
  <c r="G141" i="5"/>
  <c r="E138" i="5"/>
  <c r="F138" i="5" s="1"/>
  <c r="I138" i="5" s="1"/>
  <c r="G138" i="5"/>
  <c r="E143" i="5"/>
  <c r="F143" i="5" s="1"/>
  <c r="G143" i="5"/>
  <c r="E140" i="5"/>
  <c r="F140" i="5" s="1"/>
  <c r="I140" i="5" s="1"/>
  <c r="G140" i="5"/>
  <c r="E137" i="5"/>
  <c r="F137" i="5" s="1"/>
  <c r="I137" i="5" s="1"/>
  <c r="G137" i="5"/>
  <c r="J137" i="5" s="1"/>
  <c r="E88" i="5" a="1"/>
  <c r="E88" i="5" s="1"/>
  <c r="F88" i="5" s="1"/>
  <c r="I88" i="5" s="1"/>
  <c r="G88" i="5"/>
  <c r="E89" i="5" a="1"/>
  <c r="E89" i="5" s="1"/>
  <c r="F89" i="5" s="1"/>
  <c r="G89" i="5"/>
  <c r="E90" i="5" a="1"/>
  <c r="E90" i="5" s="1"/>
  <c r="F90" i="5" s="1"/>
  <c r="I90" i="5" s="1"/>
  <c r="G90" i="5"/>
  <c r="I99" i="5"/>
  <c r="I93" i="5"/>
  <c r="I95" i="5"/>
  <c r="I103" i="5"/>
  <c r="I100" i="5"/>
  <c r="I91" i="5"/>
  <c r="J133" i="5"/>
  <c r="I134" i="5"/>
  <c r="I141" i="5"/>
  <c r="M57" i="6"/>
  <c r="B19" i="12" s="1"/>
  <c r="S6" i="6"/>
  <c r="V71" i="5"/>
  <c r="AD43" i="5"/>
  <c r="V35" i="5"/>
  <c r="Z63" i="5"/>
  <c r="AH68" i="5"/>
  <c r="V72" i="5"/>
  <c r="Z26" i="5"/>
  <c r="Z22" i="5"/>
  <c r="Z64" i="5"/>
  <c r="AH65" i="5"/>
  <c r="N41" i="5"/>
  <c r="N37" i="5"/>
  <c r="J97" i="5"/>
  <c r="U6" i="6"/>
  <c r="W6" i="6"/>
  <c r="Y6" i="6"/>
  <c r="O6" i="6"/>
  <c r="Q6" i="6"/>
  <c r="J101" i="5"/>
  <c r="J105" i="5"/>
  <c r="K109" i="5"/>
  <c r="K113" i="5"/>
  <c r="K117" i="5"/>
  <c r="P40" i="8"/>
  <c r="H9" i="12" s="1"/>
  <c r="N40" i="8"/>
  <c r="O7" i="6"/>
  <c r="Q7" i="6"/>
  <c r="S7" i="6"/>
  <c r="U7" i="6"/>
  <c r="W7" i="6"/>
  <c r="Y7" i="6"/>
  <c r="J116" i="5"/>
  <c r="K118" i="5"/>
  <c r="J96" i="5"/>
  <c r="F51" i="5"/>
  <c r="J94" i="5"/>
  <c r="K102" i="5"/>
  <c r="J130" i="5"/>
  <c r="F76" i="5"/>
  <c r="I105" i="5"/>
  <c r="I109" i="5"/>
  <c r="I116" i="5"/>
  <c r="K26" i="5"/>
  <c r="I101" i="5"/>
  <c r="I117" i="5"/>
  <c r="I97" i="5"/>
  <c r="J74" i="5"/>
  <c r="I94" i="5"/>
  <c r="I102" i="5"/>
  <c r="I113" i="5"/>
  <c r="I118" i="5"/>
  <c r="I130" i="5"/>
  <c r="K27" i="5"/>
  <c r="K74" i="5"/>
  <c r="K60" i="5"/>
  <c r="K61" i="5"/>
  <c r="K59" i="5"/>
  <c r="R73" i="5"/>
  <c r="AD73" i="5"/>
  <c r="V73" i="5"/>
  <c r="AH73" i="5"/>
  <c r="N73" i="5"/>
  <c r="Z73" i="5"/>
  <c r="N74" i="5"/>
  <c r="Z74" i="5"/>
  <c r="R74" i="5"/>
  <c r="AD74" i="5"/>
  <c r="V74" i="5"/>
  <c r="AH74" i="5"/>
  <c r="K73" i="5"/>
  <c r="J73" i="5"/>
  <c r="K45" i="5"/>
  <c r="J27" i="5"/>
  <c r="K23" i="5"/>
  <c r="K62" i="5"/>
  <c r="J63" i="5"/>
  <c r="AH26" i="5"/>
  <c r="K22" i="5"/>
  <c r="K47" i="5"/>
  <c r="AD26" i="5"/>
  <c r="K65" i="5"/>
  <c r="Z68" i="5"/>
  <c r="J70" i="5"/>
  <c r="J30" i="5"/>
  <c r="K39" i="5"/>
  <c r="J42" i="5"/>
  <c r="J71" i="5"/>
  <c r="K64" i="5"/>
  <c r="J69" i="5"/>
  <c r="I27" i="5"/>
  <c r="J67" i="5"/>
  <c r="K42" i="5"/>
  <c r="I23" i="5"/>
  <c r="J61" i="5"/>
  <c r="AD20" i="5"/>
  <c r="R20" i="5"/>
  <c r="AH20" i="5"/>
  <c r="Z20" i="5"/>
  <c r="N20" i="5"/>
  <c r="V20" i="5"/>
  <c r="V67" i="5"/>
  <c r="AH67" i="5"/>
  <c r="Z67" i="5"/>
  <c r="R67" i="5"/>
  <c r="N67" i="5"/>
  <c r="K46" i="5"/>
  <c r="V26" i="5"/>
  <c r="J65" i="5"/>
  <c r="N71" i="5"/>
  <c r="AH72" i="5"/>
  <c r="K43" i="5"/>
  <c r="R65" i="5"/>
  <c r="J68" i="5"/>
  <c r="R71" i="5"/>
  <c r="K49" i="5"/>
  <c r="I62" i="5"/>
  <c r="K68" i="5"/>
  <c r="J72" i="5"/>
  <c r="J47" i="5"/>
  <c r="J26" i="5"/>
  <c r="J22" i="5"/>
  <c r="J49" i="5"/>
  <c r="I61" i="5"/>
  <c r="I69" i="5"/>
  <c r="K71" i="5"/>
  <c r="Z71" i="5"/>
  <c r="K72" i="5"/>
  <c r="J60" i="5"/>
  <c r="K19" i="5"/>
  <c r="J39" i="5"/>
  <c r="K34" i="5"/>
  <c r="K30" i="5"/>
  <c r="AH71" i="5"/>
  <c r="K20" i="5"/>
  <c r="J45" i="5"/>
  <c r="J43" i="5"/>
  <c r="R30" i="5"/>
  <c r="J23" i="5"/>
  <c r="V63" i="5"/>
  <c r="AD63" i="5"/>
  <c r="AD64" i="5"/>
  <c r="N64" i="5"/>
  <c r="V64" i="5"/>
  <c r="J62" i="5"/>
  <c r="J64" i="5"/>
  <c r="K66" i="5"/>
  <c r="I66" i="5"/>
  <c r="I59" i="5"/>
  <c r="N63" i="5"/>
  <c r="N65" i="5"/>
  <c r="V65" i="5"/>
  <c r="Z65" i="5"/>
  <c r="K67" i="5"/>
  <c r="R68" i="5"/>
  <c r="J59" i="5"/>
  <c r="AH63" i="5"/>
  <c r="J66" i="5"/>
  <c r="AD72" i="5"/>
  <c r="R72" i="5"/>
  <c r="N72" i="5"/>
  <c r="I60" i="5"/>
  <c r="R63" i="5"/>
  <c r="AD65" i="5"/>
  <c r="AD68" i="5"/>
  <c r="N68" i="5"/>
  <c r="V68" i="5"/>
  <c r="Z72" i="5"/>
  <c r="K63" i="5"/>
  <c r="R64" i="5"/>
  <c r="AH64" i="5"/>
  <c r="K69" i="5"/>
  <c r="K70" i="5"/>
  <c r="I70" i="5"/>
  <c r="AD67" i="5"/>
  <c r="AD71" i="5"/>
  <c r="AH48" i="5"/>
  <c r="R48" i="5"/>
  <c r="Z48" i="5"/>
  <c r="AD48" i="5"/>
  <c r="N48" i="5"/>
  <c r="V48" i="5"/>
  <c r="N49" i="5"/>
  <c r="Z49" i="5"/>
  <c r="V49" i="5"/>
  <c r="AH49" i="5"/>
  <c r="R49" i="5"/>
  <c r="AD49" i="5"/>
  <c r="K48" i="5"/>
  <c r="J48" i="5"/>
  <c r="V31" i="5"/>
  <c r="AD31" i="5"/>
  <c r="I47" i="5"/>
  <c r="I39" i="5"/>
  <c r="I45" i="5"/>
  <c r="K31" i="5"/>
  <c r="J31" i="5"/>
  <c r="N26" i="5"/>
  <c r="K35" i="5"/>
  <c r="AD22" i="5"/>
  <c r="K38" i="5"/>
  <c r="J35" i="5"/>
  <c r="V22" i="5"/>
  <c r="J41" i="5"/>
  <c r="N22" i="5"/>
  <c r="N38" i="5"/>
  <c r="Z38" i="5"/>
  <c r="R38" i="5"/>
  <c r="AD38" i="5"/>
  <c r="AH38" i="5"/>
  <c r="N34" i="5"/>
  <c r="V34" i="5"/>
  <c r="Z34" i="5"/>
  <c r="R34" i="5"/>
  <c r="AD34" i="5"/>
  <c r="AH34" i="5"/>
  <c r="AD28" i="5"/>
  <c r="V28" i="5"/>
  <c r="AH28" i="5"/>
  <c r="N28" i="5"/>
  <c r="Z28" i="5"/>
  <c r="R28" i="5"/>
  <c r="AD24" i="5"/>
  <c r="V24" i="5"/>
  <c r="AH24" i="5"/>
  <c r="N24" i="5"/>
  <c r="Z24" i="5"/>
  <c r="R24" i="5"/>
  <c r="N46" i="5"/>
  <c r="Z46" i="5"/>
  <c r="R46" i="5"/>
  <c r="AD46" i="5"/>
  <c r="AH46" i="5"/>
  <c r="I40" i="5"/>
  <c r="J40" i="5"/>
  <c r="K40" i="5"/>
  <c r="AD36" i="5"/>
  <c r="V36" i="5"/>
  <c r="AH36" i="5"/>
  <c r="N36" i="5"/>
  <c r="Z36" i="5"/>
  <c r="R36" i="5"/>
  <c r="N42" i="5"/>
  <c r="Z42" i="5"/>
  <c r="R42" i="5"/>
  <c r="AD42" i="5"/>
  <c r="AH42" i="5"/>
  <c r="V38" i="5"/>
  <c r="R29" i="5"/>
  <c r="N29" i="5"/>
  <c r="AD29" i="5"/>
  <c r="V29" i="5"/>
  <c r="AH29" i="5"/>
  <c r="Z29" i="5"/>
  <c r="R25" i="5"/>
  <c r="AD25" i="5"/>
  <c r="V25" i="5"/>
  <c r="N25" i="5"/>
  <c r="AH25" i="5"/>
  <c r="Z25" i="5"/>
  <c r="N33" i="5"/>
  <c r="R33" i="5"/>
  <c r="AD33" i="5"/>
  <c r="V33" i="5"/>
  <c r="AH33" i="5"/>
  <c r="Z33" i="5"/>
  <c r="R37" i="5"/>
  <c r="AD37" i="5"/>
  <c r="V37" i="5"/>
  <c r="AH37" i="5"/>
  <c r="Z37" i="5"/>
  <c r="AD32" i="5"/>
  <c r="V32" i="5"/>
  <c r="AH32" i="5"/>
  <c r="N32" i="5"/>
  <c r="Z32" i="5"/>
  <c r="R32" i="5"/>
  <c r="V43" i="5"/>
  <c r="AH43" i="5"/>
  <c r="N43" i="5"/>
  <c r="Z43" i="5"/>
  <c r="R43" i="5"/>
  <c r="R41" i="5"/>
  <c r="AD41" i="5"/>
  <c r="V41" i="5"/>
  <c r="AH41" i="5"/>
  <c r="Z41" i="5"/>
  <c r="I44" i="5"/>
  <c r="J44" i="5"/>
  <c r="K44" i="5"/>
  <c r="V46" i="5"/>
  <c r="V42" i="5"/>
  <c r="R21" i="5"/>
  <c r="AD21" i="5"/>
  <c r="V21" i="5"/>
  <c r="AH21" i="5"/>
  <c r="N21" i="5"/>
  <c r="Z21" i="5"/>
  <c r="AH22" i="5"/>
  <c r="J46" i="5"/>
  <c r="J38" i="5"/>
  <c r="R35" i="5"/>
  <c r="J34" i="5"/>
  <c r="R31" i="5"/>
  <c r="AD35" i="5"/>
  <c r="K41" i="5"/>
  <c r="K37" i="5"/>
  <c r="K33" i="5"/>
  <c r="K29" i="5"/>
  <c r="K25" i="5"/>
  <c r="K21" i="5"/>
  <c r="J37" i="5"/>
  <c r="Z35" i="5"/>
  <c r="J33" i="5"/>
  <c r="Z31" i="5"/>
  <c r="J29" i="5"/>
  <c r="R26" i="5"/>
  <c r="J25" i="5"/>
  <c r="R22" i="5"/>
  <c r="J21" i="5"/>
  <c r="K36" i="5"/>
  <c r="N35" i="5"/>
  <c r="K32" i="5"/>
  <c r="N31" i="5"/>
  <c r="K28" i="5"/>
  <c r="K24" i="5"/>
  <c r="J36" i="5"/>
  <c r="AH35" i="5"/>
  <c r="J32" i="5"/>
  <c r="AH31" i="5"/>
  <c r="J28" i="5"/>
  <c r="J24" i="5"/>
  <c r="J20" i="5"/>
  <c r="J19" i="5"/>
  <c r="S40" i="8" l="1"/>
  <c r="T40" i="8" s="1"/>
  <c r="AB7" i="6"/>
  <c r="AB6" i="6"/>
  <c r="J89" i="5"/>
  <c r="S89" i="5" s="1"/>
  <c r="J138" i="5"/>
  <c r="W138" i="5" s="1"/>
  <c r="J140" i="5"/>
  <c r="O140" i="5" s="1"/>
  <c r="I89" i="5"/>
  <c r="V89" i="5" s="1"/>
  <c r="K88" i="5"/>
  <c r="AG88" i="5" s="1"/>
  <c r="K104" i="5"/>
  <c r="Y104" i="5" s="1"/>
  <c r="K99" i="5"/>
  <c r="Y99" i="5" s="1"/>
  <c r="K128" i="5"/>
  <c r="U128" i="5" s="1"/>
  <c r="K132" i="5"/>
  <c r="K131" i="5"/>
  <c r="AG131" i="5" s="1"/>
  <c r="K91" i="5"/>
  <c r="I132" i="5"/>
  <c r="K129" i="5"/>
  <c r="J132" i="5"/>
  <c r="K93" i="5"/>
  <c r="J91" i="5"/>
  <c r="AE91" i="5" s="1"/>
  <c r="K98" i="5"/>
  <c r="K92" i="5"/>
  <c r="Y92" i="5" s="1"/>
  <c r="J103" i="5"/>
  <c r="AA103" i="5" s="1"/>
  <c r="AD103" i="5"/>
  <c r="R103" i="5"/>
  <c r="N103" i="5"/>
  <c r="AH103" i="5"/>
  <c r="Z103" i="5"/>
  <c r="V103" i="5"/>
  <c r="R95" i="5"/>
  <c r="Z95" i="5"/>
  <c r="AD95" i="5"/>
  <c r="N95" i="5"/>
  <c r="AH95" i="5"/>
  <c r="V95" i="5"/>
  <c r="N93" i="5"/>
  <c r="AH93" i="5"/>
  <c r="V93" i="5"/>
  <c r="AD93" i="5"/>
  <c r="Z93" i="5"/>
  <c r="R93" i="5"/>
  <c r="V91" i="5"/>
  <c r="Z91" i="5"/>
  <c r="AH91" i="5"/>
  <c r="R91" i="5"/>
  <c r="AD91" i="5"/>
  <c r="N91" i="5"/>
  <c r="AD99" i="5"/>
  <c r="R99" i="5"/>
  <c r="N99" i="5"/>
  <c r="AH99" i="5"/>
  <c r="Z99" i="5"/>
  <c r="V99" i="5"/>
  <c r="J93" i="5"/>
  <c r="AA93" i="5" s="1"/>
  <c r="K95" i="5"/>
  <c r="Q95" i="5" s="1"/>
  <c r="AC7" i="6"/>
  <c r="K135" i="5"/>
  <c r="AG135" i="5" s="1"/>
  <c r="I142" i="5"/>
  <c r="I139" i="5"/>
  <c r="K136" i="5"/>
  <c r="I107" i="5"/>
  <c r="I111" i="5"/>
  <c r="K108" i="5"/>
  <c r="J115" i="5"/>
  <c r="I106" i="5"/>
  <c r="I110" i="5"/>
  <c r="I112" i="5"/>
  <c r="I114" i="5"/>
  <c r="K97" i="5"/>
  <c r="Y97" i="5" s="1"/>
  <c r="J143" i="5"/>
  <c r="K89" i="5"/>
  <c r="AC6" i="6"/>
  <c r="G9" i="12"/>
  <c r="J9" i="12" s="1"/>
  <c r="K9" i="12" s="1"/>
  <c r="J95" i="5"/>
  <c r="AA95" i="5" s="1"/>
  <c r="K94" i="5"/>
  <c r="M94" i="5" s="1"/>
  <c r="I133" i="5"/>
  <c r="K133" i="5"/>
  <c r="AA130" i="5"/>
  <c r="AI30" i="5"/>
  <c r="AA22" i="5"/>
  <c r="K130" i="5"/>
  <c r="J90" i="5"/>
  <c r="J98" i="5"/>
  <c r="I92" i="5"/>
  <c r="Z92" i="5" s="1"/>
  <c r="S57" i="6"/>
  <c r="J92" i="5"/>
  <c r="K90" i="5"/>
  <c r="K105" i="5"/>
  <c r="AG105" i="5" s="1"/>
  <c r="J99" i="5"/>
  <c r="J109" i="5"/>
  <c r="AH116" i="5"/>
  <c r="AI35" i="5"/>
  <c r="AD39" i="5"/>
  <c r="AC19" i="5"/>
  <c r="AA49" i="5"/>
  <c r="Y46" i="5"/>
  <c r="V27" i="5"/>
  <c r="M23" i="5"/>
  <c r="AD101" i="5"/>
  <c r="V116" i="5"/>
  <c r="AG38" i="5"/>
  <c r="N47" i="5"/>
  <c r="S43" i="5"/>
  <c r="AE60" i="5"/>
  <c r="AI22" i="5"/>
  <c r="AI68" i="5"/>
  <c r="S69" i="5"/>
  <c r="U65" i="5"/>
  <c r="W27" i="5"/>
  <c r="Q59" i="5"/>
  <c r="AI74" i="5"/>
  <c r="W97" i="5"/>
  <c r="V88" i="5"/>
  <c r="S137" i="5"/>
  <c r="S45" i="5"/>
  <c r="S26" i="5"/>
  <c r="Q64" i="5"/>
  <c r="Y45" i="5"/>
  <c r="AC61" i="5"/>
  <c r="AH109" i="5"/>
  <c r="AC117" i="5"/>
  <c r="AE101" i="5"/>
  <c r="AC35" i="5"/>
  <c r="AC72" i="5"/>
  <c r="W47" i="5"/>
  <c r="Y43" i="5"/>
  <c r="AE71" i="5"/>
  <c r="M47" i="5"/>
  <c r="AG60" i="5"/>
  <c r="Y26" i="5"/>
  <c r="AD105" i="5"/>
  <c r="S72" i="5"/>
  <c r="S61" i="5"/>
  <c r="S42" i="5"/>
  <c r="Y22" i="5"/>
  <c r="Y74" i="5"/>
  <c r="AH137" i="5"/>
  <c r="S130" i="5"/>
  <c r="AA133" i="5"/>
  <c r="AA31" i="5"/>
  <c r="Y30" i="5"/>
  <c r="Q71" i="5"/>
  <c r="Y68" i="5"/>
  <c r="V23" i="5"/>
  <c r="AG39" i="5"/>
  <c r="M27" i="5"/>
  <c r="S116" i="5"/>
  <c r="AC109" i="5"/>
  <c r="W41" i="5"/>
  <c r="AC31" i="5"/>
  <c r="Y34" i="5"/>
  <c r="AD69" i="5"/>
  <c r="AD62" i="5"/>
  <c r="AA65" i="5"/>
  <c r="AG42" i="5"/>
  <c r="S30" i="5"/>
  <c r="AA63" i="5"/>
  <c r="I135" i="5"/>
  <c r="N135" i="5" s="1"/>
  <c r="N117" i="5"/>
  <c r="W96" i="5"/>
  <c r="S105" i="5"/>
  <c r="V45" i="5"/>
  <c r="W23" i="5"/>
  <c r="W39" i="5"/>
  <c r="N61" i="5"/>
  <c r="Q49" i="5"/>
  <c r="S67" i="5"/>
  <c r="O70" i="5"/>
  <c r="Y62" i="5"/>
  <c r="Z97" i="5"/>
  <c r="AD100" i="5"/>
  <c r="J117" i="5"/>
  <c r="AI117" i="5" s="1"/>
  <c r="K101" i="5"/>
  <c r="Y23" i="5"/>
  <c r="AH27" i="5"/>
  <c r="N27" i="5"/>
  <c r="AD27" i="5"/>
  <c r="Q23" i="5"/>
  <c r="AC23" i="5"/>
  <c r="U23" i="5"/>
  <c r="AE49" i="5"/>
  <c r="Z27" i="5"/>
  <c r="R27" i="5"/>
  <c r="Q57" i="6"/>
  <c r="O57" i="6"/>
  <c r="Y57" i="6"/>
  <c r="W57" i="6"/>
  <c r="U57" i="6"/>
  <c r="K137" i="5"/>
  <c r="AG137" i="5" s="1"/>
  <c r="K103" i="5"/>
  <c r="Z100" i="5"/>
  <c r="I96" i="5"/>
  <c r="I104" i="5"/>
  <c r="I98" i="5"/>
  <c r="V100" i="5"/>
  <c r="AH100" i="5"/>
  <c r="R100" i="5"/>
  <c r="N100" i="5"/>
  <c r="K96" i="5"/>
  <c r="J113" i="5"/>
  <c r="N116" i="5"/>
  <c r="Z116" i="5"/>
  <c r="K116" i="5"/>
  <c r="Q116" i="5" s="1"/>
  <c r="J104" i="5"/>
  <c r="K100" i="5"/>
  <c r="J100" i="5"/>
  <c r="J110" i="5"/>
  <c r="AH23" i="5"/>
  <c r="N23" i="5"/>
  <c r="AD23" i="5"/>
  <c r="J102" i="5"/>
  <c r="J118" i="5"/>
  <c r="O137" i="5"/>
  <c r="K140" i="5"/>
  <c r="U140" i="5" s="1"/>
  <c r="K143" i="5"/>
  <c r="I143" i="5"/>
  <c r="K139" i="5"/>
  <c r="J139" i="5"/>
  <c r="O22" i="5"/>
  <c r="W30" i="5"/>
  <c r="AA30" i="5"/>
  <c r="O30" i="5"/>
  <c r="J135" i="5"/>
  <c r="AI135" i="5" s="1"/>
  <c r="J131" i="5"/>
  <c r="O131" i="5" s="1"/>
  <c r="I131" i="5"/>
  <c r="AE137" i="5"/>
  <c r="W137" i="5"/>
  <c r="AE130" i="5"/>
  <c r="S96" i="5"/>
  <c r="Q27" i="5"/>
  <c r="AE30" i="5"/>
  <c r="AA42" i="5"/>
  <c r="U22" i="5"/>
  <c r="K134" i="5"/>
  <c r="N97" i="5"/>
  <c r="J134" i="5"/>
  <c r="AI134" i="5" s="1"/>
  <c r="J129" i="5"/>
  <c r="Z137" i="5"/>
  <c r="I129" i="5"/>
  <c r="AD116" i="5"/>
  <c r="V97" i="5"/>
  <c r="AH97" i="5"/>
  <c r="J128" i="5"/>
  <c r="K138" i="5"/>
  <c r="J88" i="5"/>
  <c r="I128" i="5"/>
  <c r="U19" i="5"/>
  <c r="AD141" i="5"/>
  <c r="V141" i="5"/>
  <c r="R141" i="5"/>
  <c r="K141" i="5"/>
  <c r="J141" i="5"/>
  <c r="AD117" i="5"/>
  <c r="Z117" i="5"/>
  <c r="R117" i="5"/>
  <c r="R137" i="5"/>
  <c r="N141" i="5"/>
  <c r="Z141" i="5"/>
  <c r="AH141" i="5"/>
  <c r="V137" i="5"/>
  <c r="AE133" i="5"/>
  <c r="O133" i="5"/>
  <c r="W133" i="5"/>
  <c r="N88" i="5"/>
  <c r="AI96" i="5"/>
  <c r="AD109" i="5"/>
  <c r="AA96" i="5"/>
  <c r="O96" i="5"/>
  <c r="R109" i="5"/>
  <c r="AH88" i="5"/>
  <c r="AD88" i="5"/>
  <c r="AA137" i="5"/>
  <c r="AC26" i="5"/>
  <c r="U26" i="5"/>
  <c r="Q26" i="5"/>
  <c r="AC27" i="5"/>
  <c r="Y27" i="5"/>
  <c r="M26" i="5"/>
  <c r="AG26" i="5"/>
  <c r="U27" i="5"/>
  <c r="W22" i="5"/>
  <c r="AG27" i="5"/>
  <c r="AE22" i="5"/>
  <c r="S22" i="5"/>
  <c r="AC39" i="5"/>
  <c r="Y39" i="5"/>
  <c r="AG23" i="5"/>
  <c r="AA43" i="5"/>
  <c r="AI43" i="5"/>
  <c r="O43" i="5"/>
  <c r="U109" i="5"/>
  <c r="AE96" i="5"/>
  <c r="AI137" i="5"/>
  <c r="AE105" i="5"/>
  <c r="AI105" i="5"/>
  <c r="AI133" i="5"/>
  <c r="S133" i="5"/>
  <c r="AI116" i="5"/>
  <c r="AG117" i="5"/>
  <c r="W116" i="5"/>
  <c r="O116" i="5"/>
  <c r="AA116" i="5"/>
  <c r="AE116" i="5"/>
  <c r="AA101" i="5"/>
  <c r="AD97" i="5"/>
  <c r="O97" i="5"/>
  <c r="R97" i="5"/>
  <c r="R116" i="5"/>
  <c r="V105" i="5"/>
  <c r="AH105" i="5"/>
  <c r="N105" i="5"/>
  <c r="AI97" i="5"/>
  <c r="W130" i="5"/>
  <c r="AA97" i="5"/>
  <c r="O105" i="5"/>
  <c r="Y59" i="5"/>
  <c r="AI130" i="5"/>
  <c r="AA105" i="5"/>
  <c r="O130" i="5"/>
  <c r="W105" i="5"/>
  <c r="AI47" i="5"/>
  <c r="Q109" i="5"/>
  <c r="AG109" i="5"/>
  <c r="Y31" i="5"/>
  <c r="AA47" i="5"/>
  <c r="U43" i="5"/>
  <c r="AC43" i="5"/>
  <c r="W60" i="5"/>
  <c r="U60" i="5"/>
  <c r="Q31" i="5"/>
  <c r="M60" i="5"/>
  <c r="Y60" i="5"/>
  <c r="AC60" i="5"/>
  <c r="Q60" i="5"/>
  <c r="O101" i="5"/>
  <c r="V117" i="5"/>
  <c r="Z105" i="5"/>
  <c r="AC93" i="5"/>
  <c r="AH117" i="5"/>
  <c r="R105" i="5"/>
  <c r="V109" i="5"/>
  <c r="M109" i="5"/>
  <c r="S101" i="5"/>
  <c r="Y109" i="5"/>
  <c r="W101" i="5"/>
  <c r="N109" i="5"/>
  <c r="AI101" i="5"/>
  <c r="Z109" i="5"/>
  <c r="AC59" i="5"/>
  <c r="R88" i="5"/>
  <c r="Z88" i="5"/>
  <c r="AG43" i="5"/>
  <c r="O47" i="5"/>
  <c r="M43" i="5"/>
  <c r="AE138" i="5"/>
  <c r="U117" i="5"/>
  <c r="R101" i="5"/>
  <c r="AA26" i="5"/>
  <c r="M117" i="5"/>
  <c r="O26" i="5"/>
  <c r="V47" i="5"/>
  <c r="AE47" i="5"/>
  <c r="M61" i="5"/>
  <c r="O60" i="5"/>
  <c r="O138" i="5"/>
  <c r="Y117" i="5"/>
  <c r="AD137" i="5"/>
  <c r="N137" i="5"/>
  <c r="V101" i="5"/>
  <c r="Q61" i="5"/>
  <c r="AH101" i="5"/>
  <c r="AE97" i="5"/>
  <c r="S97" i="5"/>
  <c r="Q43" i="5"/>
  <c r="Q117" i="5"/>
  <c r="N101" i="5"/>
  <c r="S47" i="5"/>
  <c r="Z101" i="5"/>
  <c r="W74" i="5"/>
  <c r="AE74" i="5"/>
  <c r="AA74" i="5"/>
  <c r="S74" i="5"/>
  <c r="O74" i="5"/>
  <c r="AG74" i="5"/>
  <c r="Z94" i="5"/>
  <c r="N94" i="5"/>
  <c r="AH94" i="5"/>
  <c r="V94" i="5"/>
  <c r="AD94" i="5"/>
  <c r="R94" i="5"/>
  <c r="AG118" i="5"/>
  <c r="U118" i="5"/>
  <c r="AC118" i="5"/>
  <c r="Y118" i="5"/>
  <c r="M118" i="5"/>
  <c r="Q118" i="5"/>
  <c r="V113" i="5"/>
  <c r="AD113" i="5"/>
  <c r="N113" i="5"/>
  <c r="Z113" i="5"/>
  <c r="R113" i="5"/>
  <c r="AH113" i="5"/>
  <c r="O94" i="5"/>
  <c r="AI94" i="5"/>
  <c r="W94" i="5"/>
  <c r="AE94" i="5"/>
  <c r="S94" i="5"/>
  <c r="AA94" i="5"/>
  <c r="Z138" i="5"/>
  <c r="N138" i="5"/>
  <c r="AH138" i="5"/>
  <c r="AD138" i="5"/>
  <c r="R138" i="5"/>
  <c r="V138" i="5"/>
  <c r="V140" i="5"/>
  <c r="AD140" i="5"/>
  <c r="R140" i="5"/>
  <c r="Z140" i="5"/>
  <c r="N140" i="5"/>
  <c r="AH140" i="5"/>
  <c r="S140" i="5"/>
  <c r="Z90" i="5"/>
  <c r="N90" i="5"/>
  <c r="AH90" i="5"/>
  <c r="V90" i="5"/>
  <c r="AD90" i="5"/>
  <c r="R90" i="5"/>
  <c r="AG113" i="5"/>
  <c r="U113" i="5"/>
  <c r="Q113" i="5"/>
  <c r="AC113" i="5"/>
  <c r="M113" i="5"/>
  <c r="Y113" i="5"/>
  <c r="Z134" i="5"/>
  <c r="N134" i="5"/>
  <c r="AH134" i="5"/>
  <c r="AD134" i="5"/>
  <c r="R134" i="5"/>
  <c r="V134" i="5"/>
  <c r="Z130" i="5"/>
  <c r="N130" i="5"/>
  <c r="AH130" i="5"/>
  <c r="AD130" i="5"/>
  <c r="R130" i="5"/>
  <c r="V130" i="5"/>
  <c r="Z102" i="5"/>
  <c r="N102" i="5"/>
  <c r="AH102" i="5"/>
  <c r="V102" i="5"/>
  <c r="AD102" i="5"/>
  <c r="R102" i="5"/>
  <c r="V118" i="5"/>
  <c r="AD118" i="5"/>
  <c r="R118" i="5"/>
  <c r="Z118" i="5"/>
  <c r="N118" i="5"/>
  <c r="AH118" i="5"/>
  <c r="Y102" i="5"/>
  <c r="M102" i="5"/>
  <c r="AG102" i="5"/>
  <c r="U102" i="5"/>
  <c r="Q102" i="5"/>
  <c r="AC102" i="5"/>
  <c r="AI61" i="5"/>
  <c r="AH61" i="5"/>
  <c r="AI63" i="5"/>
  <c r="S63" i="5"/>
  <c r="M62" i="5"/>
  <c r="AA71" i="5"/>
  <c r="AE65" i="5"/>
  <c r="AG61" i="5"/>
  <c r="Y61" i="5"/>
  <c r="U61" i="5"/>
  <c r="O63" i="5"/>
  <c r="AE63" i="5"/>
  <c r="W63" i="5"/>
  <c r="Q74" i="5"/>
  <c r="M74" i="5"/>
  <c r="Q38" i="5"/>
  <c r="AC45" i="5"/>
  <c r="AC74" i="5"/>
  <c r="U74" i="5"/>
  <c r="Y38" i="5"/>
  <c r="AC65" i="5"/>
  <c r="O27" i="5"/>
  <c r="Q22" i="5"/>
  <c r="M22" i="5"/>
  <c r="O42" i="5"/>
  <c r="AE72" i="5"/>
  <c r="U59" i="5"/>
  <c r="AC22" i="5"/>
  <c r="AG59" i="5"/>
  <c r="AG49" i="5"/>
  <c r="M59" i="5"/>
  <c r="U49" i="5"/>
  <c r="AC64" i="5"/>
  <c r="U45" i="5"/>
  <c r="W65" i="5"/>
  <c r="AI31" i="5"/>
  <c r="U47" i="5"/>
  <c r="M45" i="5"/>
  <c r="AG47" i="5"/>
  <c r="Q45" i="5"/>
  <c r="AG45" i="5"/>
  <c r="O61" i="5"/>
  <c r="Q68" i="5"/>
  <c r="AI27" i="5"/>
  <c r="AI69" i="5"/>
  <c r="M65" i="5"/>
  <c r="AI72" i="5"/>
  <c r="AA35" i="5"/>
  <c r="AA72" i="5"/>
  <c r="AG65" i="5"/>
  <c r="S27" i="5"/>
  <c r="Y65" i="5"/>
  <c r="O35" i="5"/>
  <c r="AE27" i="5"/>
  <c r="Q65" i="5"/>
  <c r="AA27" i="5"/>
  <c r="AG22" i="5"/>
  <c r="AI26" i="5"/>
  <c r="AI42" i="5"/>
  <c r="R61" i="5"/>
  <c r="AI70" i="5"/>
  <c r="U62" i="5"/>
  <c r="Q73" i="5"/>
  <c r="AC73" i="5"/>
  <c r="U73" i="5"/>
  <c r="AG73" i="5"/>
  <c r="Y73" i="5"/>
  <c r="M73" i="5"/>
  <c r="AG19" i="5"/>
  <c r="Z23" i="5"/>
  <c r="R23" i="5"/>
  <c r="U42" i="5"/>
  <c r="N30" i="5"/>
  <c r="AA70" i="5"/>
  <c r="AG62" i="5"/>
  <c r="W26" i="5"/>
  <c r="W42" i="5"/>
  <c r="S49" i="5"/>
  <c r="Z61" i="5"/>
  <c r="AI60" i="5"/>
  <c r="Q62" i="5"/>
  <c r="W45" i="5"/>
  <c r="AE26" i="5"/>
  <c r="AE42" i="5"/>
  <c r="AC62" i="5"/>
  <c r="AA73" i="5"/>
  <c r="S73" i="5"/>
  <c r="AE73" i="5"/>
  <c r="AI73" i="5"/>
  <c r="W73" i="5"/>
  <c r="O73" i="5"/>
  <c r="AE23" i="5"/>
  <c r="U39" i="5"/>
  <c r="W70" i="5"/>
  <c r="O67" i="5"/>
  <c r="Y19" i="5"/>
  <c r="M42" i="5"/>
  <c r="Q39" i="5"/>
  <c r="AI65" i="5"/>
  <c r="AC30" i="5"/>
  <c r="AH69" i="5"/>
  <c r="O31" i="5"/>
  <c r="AC42" i="5"/>
  <c r="AC47" i="5"/>
  <c r="M39" i="5"/>
  <c r="S71" i="5"/>
  <c r="N62" i="5"/>
  <c r="R69" i="5"/>
  <c r="V69" i="5"/>
  <c r="M30" i="5"/>
  <c r="Z69" i="5"/>
  <c r="Q30" i="5"/>
  <c r="AG30" i="5"/>
  <c r="U30" i="5"/>
  <c r="Q42" i="5"/>
  <c r="M38" i="5"/>
  <c r="Q47" i="5"/>
  <c r="O49" i="5"/>
  <c r="AA61" i="5"/>
  <c r="U68" i="5"/>
  <c r="N69" i="5"/>
  <c r="AA60" i="5"/>
  <c r="Q19" i="5"/>
  <c r="Y42" i="5"/>
  <c r="U38" i="5"/>
  <c r="Y47" i="5"/>
  <c r="AC68" i="5"/>
  <c r="R62" i="5"/>
  <c r="S60" i="5"/>
  <c r="AC38" i="5"/>
  <c r="W61" i="5"/>
  <c r="AE61" i="5"/>
  <c r="S65" i="5"/>
  <c r="AG72" i="5"/>
  <c r="Q72" i="5"/>
  <c r="AE70" i="5"/>
  <c r="Z62" i="5"/>
  <c r="AH62" i="5"/>
  <c r="V62" i="5"/>
  <c r="AE67" i="5"/>
  <c r="W67" i="5"/>
  <c r="W69" i="5"/>
  <c r="S70" i="5"/>
  <c r="AA67" i="5"/>
  <c r="Y72" i="5"/>
  <c r="AE39" i="5"/>
  <c r="AA69" i="5"/>
  <c r="U34" i="5"/>
  <c r="AG46" i="5"/>
  <c r="AC49" i="5"/>
  <c r="O65" i="5"/>
  <c r="AI67" i="5"/>
  <c r="Q34" i="5"/>
  <c r="AA23" i="5"/>
  <c r="M46" i="5"/>
  <c r="S39" i="5"/>
  <c r="AA68" i="5"/>
  <c r="M64" i="5"/>
  <c r="AC34" i="5"/>
  <c r="AG34" i="5"/>
  <c r="M34" i="5"/>
  <c r="O23" i="5"/>
  <c r="U46" i="5"/>
  <c r="S68" i="5"/>
  <c r="U71" i="5"/>
  <c r="AG64" i="5"/>
  <c r="AA39" i="5"/>
  <c r="AI23" i="5"/>
  <c r="AC46" i="5"/>
  <c r="AG71" i="5"/>
  <c r="AE69" i="5"/>
  <c r="U64" i="5"/>
  <c r="W71" i="5"/>
  <c r="AI71" i="5"/>
  <c r="O71" i="5"/>
  <c r="O39" i="5"/>
  <c r="S23" i="5"/>
  <c r="Q46" i="5"/>
  <c r="O69" i="5"/>
  <c r="Y64" i="5"/>
  <c r="AI39" i="5"/>
  <c r="S41" i="5"/>
  <c r="V39" i="5"/>
  <c r="AD47" i="5"/>
  <c r="AH47" i="5"/>
  <c r="AA45" i="5"/>
  <c r="O45" i="5"/>
  <c r="AE45" i="5"/>
  <c r="AI45" i="5"/>
  <c r="K51" i="5"/>
  <c r="M19" i="5"/>
  <c r="M72" i="5"/>
  <c r="U72" i="5"/>
  <c r="Y49" i="5"/>
  <c r="M49" i="5"/>
  <c r="W20" i="5"/>
  <c r="AE20" i="5"/>
  <c r="S20" i="5"/>
  <c r="O20" i="5"/>
  <c r="AA20" i="5"/>
  <c r="AI20" i="5"/>
  <c r="J51" i="5"/>
  <c r="Y35" i="5"/>
  <c r="Q35" i="5"/>
  <c r="R39" i="5"/>
  <c r="I51" i="5"/>
  <c r="AH19" i="5"/>
  <c r="R19" i="5"/>
  <c r="AD19" i="5"/>
  <c r="Z19" i="5"/>
  <c r="V19" i="5"/>
  <c r="N19" i="5"/>
  <c r="AD61" i="5"/>
  <c r="V61" i="5"/>
  <c r="Z39" i="5"/>
  <c r="R47" i="5"/>
  <c r="AI49" i="5"/>
  <c r="W49" i="5"/>
  <c r="W72" i="5"/>
  <c r="O72" i="5"/>
  <c r="M71" i="5"/>
  <c r="AC71" i="5"/>
  <c r="N39" i="5"/>
  <c r="Z47" i="5"/>
  <c r="Z30" i="5"/>
  <c r="V30" i="5"/>
  <c r="AD30" i="5"/>
  <c r="AH30" i="5"/>
  <c r="M68" i="5"/>
  <c r="AG68" i="5"/>
  <c r="W68" i="5"/>
  <c r="AE68" i="5"/>
  <c r="O68" i="5"/>
  <c r="AC20" i="5"/>
  <c r="Q20" i="5"/>
  <c r="U20" i="5"/>
  <c r="Y20" i="5"/>
  <c r="M20" i="5"/>
  <c r="AG20" i="5"/>
  <c r="AH39" i="5"/>
  <c r="Y71" i="5"/>
  <c r="W43" i="5"/>
  <c r="AE43" i="5"/>
  <c r="AG67" i="5"/>
  <c r="Q67" i="5"/>
  <c r="AC67" i="5"/>
  <c r="M67" i="5"/>
  <c r="Y67" i="5"/>
  <c r="U67" i="5"/>
  <c r="Y66" i="5"/>
  <c r="AG66" i="5"/>
  <c r="Q66" i="5"/>
  <c r="U66" i="5"/>
  <c r="AC66" i="5"/>
  <c r="M66" i="5"/>
  <c r="Q69" i="5"/>
  <c r="Y69" i="5"/>
  <c r="AG69" i="5"/>
  <c r="U69" i="5"/>
  <c r="M69" i="5"/>
  <c r="AC69" i="5"/>
  <c r="AI62" i="5"/>
  <c r="AA62" i="5"/>
  <c r="O62" i="5"/>
  <c r="S62" i="5"/>
  <c r="W62" i="5"/>
  <c r="AE62" i="5"/>
  <c r="N70" i="5"/>
  <c r="AH70" i="5"/>
  <c r="V70" i="5"/>
  <c r="AD70" i="5"/>
  <c r="Z70" i="5"/>
  <c r="R70" i="5"/>
  <c r="J76" i="5"/>
  <c r="AI59" i="5"/>
  <c r="W59" i="5"/>
  <c r="AE59" i="5"/>
  <c r="AA59" i="5"/>
  <c r="S59" i="5"/>
  <c r="O59" i="5"/>
  <c r="N59" i="5"/>
  <c r="AH59" i="5"/>
  <c r="V59" i="5"/>
  <c r="I76" i="5"/>
  <c r="AD59" i="5"/>
  <c r="R59" i="5"/>
  <c r="Z59" i="5"/>
  <c r="S64" i="5"/>
  <c r="AA64" i="5"/>
  <c r="AI64" i="5"/>
  <c r="W64" i="5"/>
  <c r="O64" i="5"/>
  <c r="AE64" i="5"/>
  <c r="K76" i="5"/>
  <c r="Y70" i="5"/>
  <c r="M70" i="5"/>
  <c r="AG70" i="5"/>
  <c r="U70" i="5"/>
  <c r="Q70" i="5"/>
  <c r="AC70" i="5"/>
  <c r="V60" i="5"/>
  <c r="AD60" i="5"/>
  <c r="R60" i="5"/>
  <c r="Z60" i="5"/>
  <c r="N60" i="5"/>
  <c r="AH60" i="5"/>
  <c r="AI66" i="5"/>
  <c r="S66" i="5"/>
  <c r="AE66" i="5"/>
  <c r="O66" i="5"/>
  <c r="AA66" i="5"/>
  <c r="W66" i="5"/>
  <c r="AG63" i="5"/>
  <c r="Q63" i="5"/>
  <c r="U63" i="5"/>
  <c r="AC63" i="5"/>
  <c r="M63" i="5"/>
  <c r="Y63" i="5"/>
  <c r="N66" i="5"/>
  <c r="V66" i="5"/>
  <c r="AD66" i="5"/>
  <c r="AH66" i="5"/>
  <c r="Z66" i="5"/>
  <c r="R66" i="5"/>
  <c r="AA48" i="5"/>
  <c r="S48" i="5"/>
  <c r="AI48" i="5"/>
  <c r="O48" i="5"/>
  <c r="AE48" i="5"/>
  <c r="W48" i="5"/>
  <c r="Q48" i="5"/>
  <c r="Y48" i="5"/>
  <c r="AC48" i="5"/>
  <c r="U48" i="5"/>
  <c r="AG48" i="5"/>
  <c r="M48" i="5"/>
  <c r="R45" i="5"/>
  <c r="Z45" i="5"/>
  <c r="N45" i="5"/>
  <c r="AD45" i="5"/>
  <c r="AH45" i="5"/>
  <c r="AA41" i="5"/>
  <c r="O41" i="5"/>
  <c r="AE41" i="5"/>
  <c r="AI41" i="5"/>
  <c r="M35" i="5"/>
  <c r="U35" i="5"/>
  <c r="AG35" i="5"/>
  <c r="W35" i="5"/>
  <c r="S35" i="5"/>
  <c r="AE35" i="5"/>
  <c r="W31" i="5"/>
  <c r="AE31" i="5"/>
  <c r="S31" i="5"/>
  <c r="M31" i="5"/>
  <c r="U31" i="5"/>
  <c r="AG31" i="5"/>
  <c r="S32" i="5"/>
  <c r="AE32" i="5"/>
  <c r="AA32" i="5"/>
  <c r="W32" i="5"/>
  <c r="AI32" i="5"/>
  <c r="O32" i="5"/>
  <c r="S36" i="5"/>
  <c r="AE36" i="5"/>
  <c r="W36" i="5"/>
  <c r="AI36" i="5"/>
  <c r="O36" i="5"/>
  <c r="AA36" i="5"/>
  <c r="Q21" i="5"/>
  <c r="AC21" i="5"/>
  <c r="U21" i="5"/>
  <c r="AG21" i="5"/>
  <c r="Y21" i="5"/>
  <c r="M21" i="5"/>
  <c r="Q33" i="5"/>
  <c r="AC33" i="5"/>
  <c r="U33" i="5"/>
  <c r="AG33" i="5"/>
  <c r="M33" i="5"/>
  <c r="Y33" i="5"/>
  <c r="U44" i="5"/>
  <c r="AG44" i="5"/>
  <c r="M44" i="5"/>
  <c r="Y44" i="5"/>
  <c r="AC44" i="5"/>
  <c r="Q44" i="5"/>
  <c r="Q28" i="5"/>
  <c r="U28" i="5"/>
  <c r="AG28" i="5"/>
  <c r="M28" i="5"/>
  <c r="Y28" i="5"/>
  <c r="AC28" i="5"/>
  <c r="S44" i="5"/>
  <c r="AE44" i="5"/>
  <c r="W44" i="5"/>
  <c r="AI44" i="5"/>
  <c r="O44" i="5"/>
  <c r="AA44" i="5"/>
  <c r="U40" i="5"/>
  <c r="AG40" i="5"/>
  <c r="M40" i="5"/>
  <c r="Y40" i="5"/>
  <c r="AC40" i="5"/>
  <c r="Q40" i="5"/>
  <c r="AD44" i="5"/>
  <c r="V44" i="5"/>
  <c r="AH44" i="5"/>
  <c r="N44" i="5"/>
  <c r="Z44" i="5"/>
  <c r="R44" i="5"/>
  <c r="S40" i="5"/>
  <c r="AE40" i="5"/>
  <c r="W40" i="5"/>
  <c r="AI40" i="5"/>
  <c r="O40" i="5"/>
  <c r="AA40" i="5"/>
  <c r="AA21" i="5"/>
  <c r="AI21" i="5"/>
  <c r="S21" i="5"/>
  <c r="AE21" i="5"/>
  <c r="W21" i="5"/>
  <c r="O21" i="5"/>
  <c r="S24" i="5"/>
  <c r="AE24" i="5"/>
  <c r="AA24" i="5"/>
  <c r="W24" i="5"/>
  <c r="AI24" i="5"/>
  <c r="O24" i="5"/>
  <c r="AA29" i="5"/>
  <c r="AI29" i="5"/>
  <c r="S29" i="5"/>
  <c r="AE29" i="5"/>
  <c r="W29" i="5"/>
  <c r="O29" i="5"/>
  <c r="Q25" i="5"/>
  <c r="AC25" i="5"/>
  <c r="Y25" i="5"/>
  <c r="U25" i="5"/>
  <c r="AG25" i="5"/>
  <c r="M25" i="5"/>
  <c r="U36" i="5"/>
  <c r="Q36" i="5"/>
  <c r="AG36" i="5"/>
  <c r="M36" i="5"/>
  <c r="Y36" i="5"/>
  <c r="AC36" i="5"/>
  <c r="AA37" i="5"/>
  <c r="S37" i="5"/>
  <c r="AE37" i="5"/>
  <c r="W37" i="5"/>
  <c r="O37" i="5"/>
  <c r="AI37" i="5"/>
  <c r="Q37" i="5"/>
  <c r="AC37" i="5"/>
  <c r="U37" i="5"/>
  <c r="AG37" i="5"/>
  <c r="M37" i="5"/>
  <c r="Y37" i="5"/>
  <c r="AI38" i="5"/>
  <c r="O38" i="5"/>
  <c r="AA38" i="5"/>
  <c r="S38" i="5"/>
  <c r="AE38" i="5"/>
  <c r="W38" i="5"/>
  <c r="AD40" i="5"/>
  <c r="V40" i="5"/>
  <c r="AH40" i="5"/>
  <c r="N40" i="5"/>
  <c r="Z40" i="5"/>
  <c r="R40" i="5"/>
  <c r="S28" i="5"/>
  <c r="AE28" i="5"/>
  <c r="W28" i="5"/>
  <c r="AI28" i="5"/>
  <c r="AA28" i="5"/>
  <c r="O28" i="5"/>
  <c r="Q24" i="5"/>
  <c r="U24" i="5"/>
  <c r="AG24" i="5"/>
  <c r="M24" i="5"/>
  <c r="Y24" i="5"/>
  <c r="AC24" i="5"/>
  <c r="AA25" i="5"/>
  <c r="S25" i="5"/>
  <c r="AE25" i="5"/>
  <c r="W25" i="5"/>
  <c r="AI25" i="5"/>
  <c r="O25" i="5"/>
  <c r="Q29" i="5"/>
  <c r="AC29" i="5"/>
  <c r="U29" i="5"/>
  <c r="AG29" i="5"/>
  <c r="Y29" i="5"/>
  <c r="M29" i="5"/>
  <c r="Q41" i="5"/>
  <c r="AC41" i="5"/>
  <c r="U41" i="5"/>
  <c r="AG41" i="5"/>
  <c r="M41" i="5"/>
  <c r="Y41" i="5"/>
  <c r="Q32" i="5"/>
  <c r="U32" i="5"/>
  <c r="AG32" i="5"/>
  <c r="M32" i="5"/>
  <c r="Y32" i="5"/>
  <c r="AC32" i="5"/>
  <c r="AI46" i="5"/>
  <c r="O46" i="5"/>
  <c r="AA46" i="5"/>
  <c r="S46" i="5"/>
  <c r="AE46" i="5"/>
  <c r="W46" i="5"/>
  <c r="AA33" i="5"/>
  <c r="AI33" i="5"/>
  <c r="S33" i="5"/>
  <c r="AE33" i="5"/>
  <c r="W33" i="5"/>
  <c r="O33" i="5"/>
  <c r="AI34" i="5"/>
  <c r="O34" i="5"/>
  <c r="AA34" i="5"/>
  <c r="S34" i="5"/>
  <c r="AE34" i="5"/>
  <c r="W34" i="5"/>
  <c r="AI19" i="5"/>
  <c r="AE19" i="5"/>
  <c r="AA19" i="5"/>
  <c r="O19" i="5"/>
  <c r="W19" i="5"/>
  <c r="S19" i="5"/>
  <c r="W140" i="5" l="1"/>
  <c r="U104" i="5"/>
  <c r="AA140" i="5"/>
  <c r="AI140" i="5"/>
  <c r="AE140" i="5"/>
  <c r="AA138" i="5"/>
  <c r="AC104" i="5"/>
  <c r="AE89" i="5"/>
  <c r="M104" i="5"/>
  <c r="AI138" i="5"/>
  <c r="S138" i="5"/>
  <c r="Q104" i="5"/>
  <c r="AG104" i="5"/>
  <c r="AA89" i="5"/>
  <c r="AI89" i="5"/>
  <c r="O89" i="5"/>
  <c r="W89" i="5"/>
  <c r="AB57" i="6"/>
  <c r="AI95" i="5"/>
  <c r="Q132" i="5"/>
  <c r="U132" i="5"/>
  <c r="U88" i="5"/>
  <c r="AC99" i="5"/>
  <c r="M99" i="5"/>
  <c r="S103" i="5"/>
  <c r="Q99" i="5"/>
  <c r="AG128" i="5"/>
  <c r="M128" i="5"/>
  <c r="AG99" i="5"/>
  <c r="Y128" i="5"/>
  <c r="AC128" i="5"/>
  <c r="U99" i="5"/>
  <c r="Q128" i="5"/>
  <c r="AD89" i="5"/>
  <c r="AL19" i="5"/>
  <c r="AM19" i="5" s="1"/>
  <c r="AL63" i="5"/>
  <c r="AM63" i="5" s="1"/>
  <c r="AL30" i="5"/>
  <c r="AM30" i="5" s="1"/>
  <c r="AL46" i="5"/>
  <c r="AM46" i="5" s="1"/>
  <c r="AL43" i="5"/>
  <c r="AM43" i="5" s="1"/>
  <c r="AL65" i="5"/>
  <c r="AM65" i="5" s="1"/>
  <c r="AL109" i="5"/>
  <c r="AM109" i="5" s="1"/>
  <c r="AL25" i="5"/>
  <c r="AM25" i="5" s="1"/>
  <c r="AL73" i="5"/>
  <c r="AM73" i="5" s="1"/>
  <c r="AL113" i="5"/>
  <c r="AM113" i="5" s="1"/>
  <c r="W93" i="5"/>
  <c r="Q88" i="5"/>
  <c r="Y88" i="5"/>
  <c r="M88" i="5"/>
  <c r="AC88" i="5"/>
  <c r="AL39" i="5"/>
  <c r="AM39" i="5" s="1"/>
  <c r="AL102" i="5"/>
  <c r="AM102" i="5" s="1"/>
  <c r="AL28" i="5"/>
  <c r="AM28" i="5" s="1"/>
  <c r="AL31" i="5"/>
  <c r="AM31" i="5" s="1"/>
  <c r="AL67" i="5"/>
  <c r="AM67" i="5" s="1"/>
  <c r="AL59" i="5"/>
  <c r="AM59" i="5" s="1"/>
  <c r="AL27" i="5"/>
  <c r="AM27" i="5" s="1"/>
  <c r="AL20" i="5"/>
  <c r="AM20" i="5" s="1"/>
  <c r="AL38" i="5"/>
  <c r="AM38" i="5" s="1"/>
  <c r="AL40" i="5"/>
  <c r="AM40" i="5" s="1"/>
  <c r="AL61" i="5"/>
  <c r="AM61" i="5" s="1"/>
  <c r="AL33" i="5"/>
  <c r="AM33" i="5" s="1"/>
  <c r="AL71" i="5"/>
  <c r="AM71" i="5" s="1"/>
  <c r="AL34" i="5"/>
  <c r="AM34" i="5" s="1"/>
  <c r="AL62" i="5"/>
  <c r="AM62" i="5" s="1"/>
  <c r="AL117" i="5"/>
  <c r="AM117" i="5" s="1"/>
  <c r="AL23" i="5"/>
  <c r="AM23" i="5" s="1"/>
  <c r="AL69" i="5"/>
  <c r="AM69" i="5" s="1"/>
  <c r="AL35" i="5"/>
  <c r="AM35" i="5" s="1"/>
  <c r="AL70" i="5"/>
  <c r="AM70" i="5" s="1"/>
  <c r="AL29" i="5"/>
  <c r="AM29" i="5" s="1"/>
  <c r="AL21" i="5"/>
  <c r="AM21" i="5" s="1"/>
  <c r="AL66" i="5"/>
  <c r="AM66" i="5" s="1"/>
  <c r="AL49" i="5"/>
  <c r="AM49" i="5" s="1"/>
  <c r="AL74" i="5"/>
  <c r="AM74" i="5" s="1"/>
  <c r="AL118" i="5"/>
  <c r="AM118" i="5" s="1"/>
  <c r="AL37" i="5"/>
  <c r="AM37" i="5" s="1"/>
  <c r="AL64" i="5"/>
  <c r="AM64" i="5" s="1"/>
  <c r="AL45" i="5"/>
  <c r="AM45" i="5" s="1"/>
  <c r="AL60" i="5"/>
  <c r="AM60" i="5" s="1"/>
  <c r="AL32" i="5"/>
  <c r="AM32" i="5" s="1"/>
  <c r="AL24" i="5"/>
  <c r="AM24" i="5" s="1"/>
  <c r="AL36" i="5"/>
  <c r="AM36" i="5" s="1"/>
  <c r="AL68" i="5"/>
  <c r="AM68" i="5" s="1"/>
  <c r="AL42" i="5"/>
  <c r="AM42" i="5" s="1"/>
  <c r="AL26" i="5"/>
  <c r="AM26" i="5" s="1"/>
  <c r="AL41" i="5"/>
  <c r="AM41" i="5" s="1"/>
  <c r="AL44" i="5"/>
  <c r="AM44" i="5" s="1"/>
  <c r="AL48" i="5"/>
  <c r="AM48" i="5" s="1"/>
  <c r="AL72" i="5"/>
  <c r="AM72" i="5" s="1"/>
  <c r="AL22" i="5"/>
  <c r="AM22" i="5" s="1"/>
  <c r="AL47" i="5"/>
  <c r="AM47" i="5" s="1"/>
  <c r="R89" i="5"/>
  <c r="Z89" i="5"/>
  <c r="AH89" i="5"/>
  <c r="N89" i="5"/>
  <c r="N132" i="5"/>
  <c r="AG132" i="5"/>
  <c r="M132" i="5"/>
  <c r="Y132" i="5"/>
  <c r="AC132" i="5"/>
  <c r="AH132" i="5"/>
  <c r="R132" i="5"/>
  <c r="AD132" i="5"/>
  <c r="V132" i="5"/>
  <c r="Z132" i="5"/>
  <c r="AE103" i="5"/>
  <c r="AE93" i="5"/>
  <c r="W103" i="5"/>
  <c r="O103" i="5"/>
  <c r="AI103" i="5"/>
  <c r="AC98" i="5"/>
  <c r="Y131" i="5"/>
  <c r="AC131" i="5"/>
  <c r="Q92" i="5"/>
  <c r="AC91" i="5"/>
  <c r="Q131" i="5"/>
  <c r="Y98" i="5"/>
  <c r="U131" i="5"/>
  <c r="M131" i="5"/>
  <c r="Y91" i="5"/>
  <c r="U92" i="5"/>
  <c r="M129" i="5"/>
  <c r="AC129" i="5"/>
  <c r="U129" i="5"/>
  <c r="Q129" i="5"/>
  <c r="AG129" i="5"/>
  <c r="Y129" i="5"/>
  <c r="U91" i="5"/>
  <c r="Q91" i="5"/>
  <c r="M92" i="5"/>
  <c r="AG91" i="5"/>
  <c r="AG92" i="5"/>
  <c r="AC92" i="5"/>
  <c r="M91" i="5"/>
  <c r="AA132" i="5"/>
  <c r="M93" i="5"/>
  <c r="AI93" i="5"/>
  <c r="S93" i="5"/>
  <c r="O93" i="5"/>
  <c r="AG93" i="5"/>
  <c r="Y93" i="5"/>
  <c r="U93" i="5"/>
  <c r="Q93" i="5"/>
  <c r="W132" i="5"/>
  <c r="AI132" i="5"/>
  <c r="O132" i="5"/>
  <c r="S132" i="5"/>
  <c r="AE132" i="5"/>
  <c r="AA90" i="5"/>
  <c r="AE90" i="5"/>
  <c r="O91" i="5"/>
  <c r="S91" i="5"/>
  <c r="AI91" i="5"/>
  <c r="W91" i="5"/>
  <c r="AA91" i="5"/>
  <c r="U98" i="5"/>
  <c r="AG98" i="5"/>
  <c r="I136" i="5"/>
  <c r="N136" i="5" s="1"/>
  <c r="Q98" i="5"/>
  <c r="M98" i="5"/>
  <c r="J114" i="5"/>
  <c r="J136" i="5"/>
  <c r="J142" i="5"/>
  <c r="K114" i="5"/>
  <c r="Y95" i="5"/>
  <c r="AC95" i="5"/>
  <c r="K112" i="5"/>
  <c r="M112" i="5" s="1"/>
  <c r="Q135" i="5"/>
  <c r="AG95" i="5"/>
  <c r="M95" i="5"/>
  <c r="U135" i="5"/>
  <c r="U95" i="5"/>
  <c r="K142" i="5"/>
  <c r="U142" i="5" s="1"/>
  <c r="AC135" i="5"/>
  <c r="Y135" i="5"/>
  <c r="M135" i="5"/>
  <c r="F145" i="5"/>
  <c r="AC97" i="5"/>
  <c r="U97" i="5"/>
  <c r="M97" i="5"/>
  <c r="AG97" i="5"/>
  <c r="O143" i="5"/>
  <c r="AA143" i="5"/>
  <c r="J111" i="5"/>
  <c r="O111" i="5" s="1"/>
  <c r="Q97" i="5"/>
  <c r="S143" i="5"/>
  <c r="K107" i="5"/>
  <c r="K110" i="5"/>
  <c r="K106" i="5"/>
  <c r="J106" i="5"/>
  <c r="F120" i="5"/>
  <c r="K115" i="5"/>
  <c r="AE143" i="5"/>
  <c r="W143" i="5"/>
  <c r="I115" i="5"/>
  <c r="Z115" i="5" s="1"/>
  <c r="AI143" i="5"/>
  <c r="J108" i="5"/>
  <c r="AE108" i="5" s="1"/>
  <c r="I108" i="5"/>
  <c r="Q89" i="5"/>
  <c r="U89" i="5"/>
  <c r="AC89" i="5"/>
  <c r="Y89" i="5"/>
  <c r="M89" i="5"/>
  <c r="AG89" i="5"/>
  <c r="Q136" i="5"/>
  <c r="AG136" i="5"/>
  <c r="M136" i="5"/>
  <c r="U136" i="5"/>
  <c r="AC136" i="5"/>
  <c r="Y136" i="5"/>
  <c r="V114" i="5"/>
  <c r="K111" i="5"/>
  <c r="J112" i="5"/>
  <c r="N139" i="5"/>
  <c r="AD139" i="5"/>
  <c r="V139" i="5"/>
  <c r="AH139" i="5"/>
  <c r="Z139" i="5"/>
  <c r="R139" i="5"/>
  <c r="AH142" i="5"/>
  <c r="AD142" i="5"/>
  <c r="R142" i="5"/>
  <c r="V142" i="5"/>
  <c r="Z142" i="5"/>
  <c r="N142" i="5"/>
  <c r="AH112" i="5"/>
  <c r="N112" i="5"/>
  <c r="R112" i="5"/>
  <c r="Z112" i="5"/>
  <c r="AD112" i="5"/>
  <c r="V112" i="5"/>
  <c r="R110" i="5"/>
  <c r="N110" i="5"/>
  <c r="AH110" i="5"/>
  <c r="AD110" i="5"/>
  <c r="V110" i="5"/>
  <c r="Z110" i="5"/>
  <c r="AD106" i="5"/>
  <c r="R106" i="5"/>
  <c r="Z106" i="5"/>
  <c r="N106" i="5"/>
  <c r="V106" i="5"/>
  <c r="AH106" i="5"/>
  <c r="Q108" i="5"/>
  <c r="M108" i="5"/>
  <c r="AG108" i="5"/>
  <c r="AC108" i="5"/>
  <c r="U108" i="5"/>
  <c r="Y108" i="5"/>
  <c r="R111" i="5"/>
  <c r="V111" i="5"/>
  <c r="Z111" i="5"/>
  <c r="N111" i="5"/>
  <c r="AH111" i="5"/>
  <c r="AD111" i="5"/>
  <c r="Z107" i="5"/>
  <c r="V107" i="5"/>
  <c r="AH107" i="5"/>
  <c r="N107" i="5"/>
  <c r="R107" i="5"/>
  <c r="AD107" i="5"/>
  <c r="Z114" i="5"/>
  <c r="AH114" i="5"/>
  <c r="N114" i="5"/>
  <c r="AD114" i="5"/>
  <c r="J107" i="5"/>
  <c r="R114" i="5"/>
  <c r="Y130" i="5"/>
  <c r="AH135" i="5"/>
  <c r="S90" i="5"/>
  <c r="O95" i="5"/>
  <c r="AG130" i="5"/>
  <c r="W90" i="5"/>
  <c r="S95" i="5"/>
  <c r="AI90" i="5"/>
  <c r="AE95" i="5"/>
  <c r="M130" i="5"/>
  <c r="Q130" i="5"/>
  <c r="O90" i="5"/>
  <c r="W95" i="5"/>
  <c r="U130" i="5"/>
  <c r="AC130" i="5"/>
  <c r="AG94" i="5"/>
  <c r="U94" i="5"/>
  <c r="Y94" i="5"/>
  <c r="Q94" i="5"/>
  <c r="AC94" i="5"/>
  <c r="R133" i="5"/>
  <c r="N133" i="5"/>
  <c r="AD133" i="5"/>
  <c r="Z133" i="5"/>
  <c r="AG133" i="5"/>
  <c r="R135" i="5"/>
  <c r="U133" i="5"/>
  <c r="AC133" i="5"/>
  <c r="M133" i="5"/>
  <c r="Q133" i="5"/>
  <c r="Y133" i="5"/>
  <c r="AH133" i="5"/>
  <c r="V133" i="5"/>
  <c r="AC57" i="6"/>
  <c r="F19" i="12"/>
  <c r="G19" i="12"/>
  <c r="H19" i="12"/>
  <c r="I79" i="5"/>
  <c r="B7" i="12" s="1"/>
  <c r="C39" i="12"/>
  <c r="C19" i="12" s="1"/>
  <c r="O39" i="13"/>
  <c r="O39" i="12"/>
  <c r="E19" i="12"/>
  <c r="D19" i="12"/>
  <c r="S131" i="5"/>
  <c r="AD135" i="5"/>
  <c r="Q140" i="5"/>
  <c r="AA131" i="5"/>
  <c r="AE131" i="5"/>
  <c r="Y105" i="5"/>
  <c r="W131" i="5"/>
  <c r="AI131" i="5"/>
  <c r="M137" i="5"/>
  <c r="Z135" i="5"/>
  <c r="U137" i="5"/>
  <c r="Q137" i="5"/>
  <c r="S134" i="5"/>
  <c r="AG140" i="5"/>
  <c r="M140" i="5"/>
  <c r="AC137" i="5"/>
  <c r="W92" i="5"/>
  <c r="AE99" i="5"/>
  <c r="AH92" i="5"/>
  <c r="N92" i="5"/>
  <c r="V92" i="5"/>
  <c r="AD92" i="5"/>
  <c r="R92" i="5"/>
  <c r="AA98" i="5"/>
  <c r="S98" i="5"/>
  <c r="AE98" i="5"/>
  <c r="W98" i="5"/>
  <c r="O92" i="5"/>
  <c r="AI98" i="5"/>
  <c r="O98" i="5"/>
  <c r="AI99" i="5"/>
  <c r="W99" i="5"/>
  <c r="O99" i="5"/>
  <c r="AI92" i="5"/>
  <c r="AA99" i="5"/>
  <c r="AA92" i="5"/>
  <c r="S92" i="5"/>
  <c r="AE92" i="5"/>
  <c r="S99" i="5"/>
  <c r="U105" i="5"/>
  <c r="M101" i="5"/>
  <c r="M105" i="5"/>
  <c r="W117" i="5"/>
  <c r="S102" i="5"/>
  <c r="AA113" i="5"/>
  <c r="AC105" i="5"/>
  <c r="U96" i="5"/>
  <c r="AH96" i="5"/>
  <c r="Q105" i="5"/>
  <c r="W109" i="5"/>
  <c r="Y90" i="5"/>
  <c r="AG103" i="5"/>
  <c r="Q90" i="5"/>
  <c r="AC90" i="5"/>
  <c r="U90" i="5"/>
  <c r="AI109" i="5"/>
  <c r="AG90" i="5"/>
  <c r="AA109" i="5"/>
  <c r="M90" i="5"/>
  <c r="V96" i="5"/>
  <c r="AG96" i="5"/>
  <c r="AI115" i="5"/>
  <c r="S135" i="5"/>
  <c r="O135" i="5"/>
  <c r="AA135" i="5"/>
  <c r="AE135" i="5"/>
  <c r="W135" i="5"/>
  <c r="O109" i="5"/>
  <c r="Q96" i="5"/>
  <c r="AA115" i="5"/>
  <c r="N96" i="5"/>
  <c r="S109" i="5"/>
  <c r="S117" i="5"/>
  <c r="M96" i="5"/>
  <c r="U103" i="5"/>
  <c r="AE109" i="5"/>
  <c r="O117" i="5"/>
  <c r="Z96" i="5"/>
  <c r="S115" i="5"/>
  <c r="O115" i="5"/>
  <c r="AA117" i="5"/>
  <c r="AE115" i="5"/>
  <c r="Y96" i="5"/>
  <c r="M103" i="5"/>
  <c r="AE117" i="5"/>
  <c r="W115" i="5"/>
  <c r="Q103" i="5"/>
  <c r="AC103" i="5"/>
  <c r="Y101" i="5"/>
  <c r="AC101" i="5"/>
  <c r="Q101" i="5"/>
  <c r="AG101" i="5"/>
  <c r="AA141" i="5"/>
  <c r="N128" i="5"/>
  <c r="Z129" i="5"/>
  <c r="AC96" i="5"/>
  <c r="AD96" i="5"/>
  <c r="Q141" i="5"/>
  <c r="O88" i="5"/>
  <c r="U139" i="5"/>
  <c r="AE118" i="5"/>
  <c r="W129" i="5"/>
  <c r="AD143" i="5"/>
  <c r="O110" i="5"/>
  <c r="Y103" i="5"/>
  <c r="AG138" i="5"/>
  <c r="AA134" i="5"/>
  <c r="O102" i="5"/>
  <c r="Y137" i="5"/>
  <c r="AI128" i="5"/>
  <c r="AD131" i="5"/>
  <c r="U143" i="5"/>
  <c r="AE100" i="5"/>
  <c r="AG134" i="5"/>
  <c r="AG100" i="5"/>
  <c r="Z98" i="5"/>
  <c r="AI139" i="5"/>
  <c r="AE104" i="5"/>
  <c r="R104" i="5"/>
  <c r="Y140" i="5"/>
  <c r="AG116" i="5"/>
  <c r="W113" i="5"/>
  <c r="U101" i="5"/>
  <c r="V135" i="5"/>
  <c r="Z104" i="5"/>
  <c r="V104" i="5"/>
  <c r="R96" i="5"/>
  <c r="AC140" i="5"/>
  <c r="AH104" i="5"/>
  <c r="AD104" i="5"/>
  <c r="R98" i="5"/>
  <c r="N104" i="5"/>
  <c r="Y116" i="5"/>
  <c r="AD98" i="5"/>
  <c r="V98" i="5"/>
  <c r="AH98" i="5"/>
  <c r="N98" i="5"/>
  <c r="V131" i="5"/>
  <c r="R131" i="5"/>
  <c r="N131" i="5"/>
  <c r="Z131" i="5"/>
  <c r="AH131" i="5"/>
  <c r="M134" i="5"/>
  <c r="S139" i="5"/>
  <c r="M100" i="5"/>
  <c r="Y100" i="5"/>
  <c r="S100" i="5"/>
  <c r="O100" i="5"/>
  <c r="AC100" i="5"/>
  <c r="O113" i="5"/>
  <c r="AA102" i="5"/>
  <c r="AE113" i="5"/>
  <c r="W100" i="5"/>
  <c r="W102" i="5"/>
  <c r="AI113" i="5"/>
  <c r="AA100" i="5"/>
  <c r="AI100" i="5"/>
  <c r="AE102" i="5"/>
  <c r="AI102" i="5"/>
  <c r="S113" i="5"/>
  <c r="U100" i="5"/>
  <c r="AA110" i="5"/>
  <c r="W110" i="5"/>
  <c r="S110" i="5"/>
  <c r="AE110" i="5"/>
  <c r="AI110" i="5"/>
  <c r="W104" i="5"/>
  <c r="O104" i="5"/>
  <c r="M116" i="5"/>
  <c r="U116" i="5"/>
  <c r="AC116" i="5"/>
  <c r="Q100" i="5"/>
  <c r="AA104" i="5"/>
  <c r="AI104" i="5"/>
  <c r="S104" i="5"/>
  <c r="Q139" i="5"/>
  <c r="W118" i="5"/>
  <c r="O139" i="5"/>
  <c r="AA139" i="5"/>
  <c r="AE139" i="5"/>
  <c r="W139" i="5"/>
  <c r="AA118" i="5"/>
  <c r="AI118" i="5"/>
  <c r="O118" i="5"/>
  <c r="S118" i="5"/>
  <c r="Y139" i="5"/>
  <c r="AG139" i="5"/>
  <c r="AC139" i="5"/>
  <c r="Y143" i="5"/>
  <c r="Q143" i="5"/>
  <c r="M143" i="5"/>
  <c r="AG143" i="5"/>
  <c r="AC143" i="5"/>
  <c r="AH143" i="5"/>
  <c r="M139" i="5"/>
  <c r="R143" i="5"/>
  <c r="V143" i="5"/>
  <c r="Z143" i="5"/>
  <c r="N143" i="5"/>
  <c r="AI141" i="5"/>
  <c r="S141" i="5"/>
  <c r="S129" i="5"/>
  <c r="AA129" i="5"/>
  <c r="AE128" i="5"/>
  <c r="AE134" i="5"/>
  <c r="O129" i="5"/>
  <c r="AE129" i="5"/>
  <c r="W134" i="5"/>
  <c r="Q134" i="5"/>
  <c r="AC134" i="5"/>
  <c r="Y134" i="5"/>
  <c r="AI129" i="5"/>
  <c r="O134" i="5"/>
  <c r="R129" i="5"/>
  <c r="AD129" i="5"/>
  <c r="W88" i="5"/>
  <c r="V129" i="5"/>
  <c r="U134" i="5"/>
  <c r="AE141" i="5"/>
  <c r="M141" i="5"/>
  <c r="R128" i="5"/>
  <c r="AI88" i="5"/>
  <c r="AH129" i="5"/>
  <c r="N129" i="5"/>
  <c r="AG141" i="5"/>
  <c r="O141" i="5"/>
  <c r="AC141" i="5"/>
  <c r="W141" i="5"/>
  <c r="W128" i="5"/>
  <c r="Z128" i="5"/>
  <c r="O128" i="5"/>
  <c r="AA128" i="5"/>
  <c r="S128" i="5"/>
  <c r="AC138" i="5"/>
  <c r="Q138" i="5"/>
  <c r="Y138" i="5"/>
  <c r="M138" i="5"/>
  <c r="U138" i="5"/>
  <c r="V128" i="5"/>
  <c r="AD128" i="5"/>
  <c r="AA88" i="5"/>
  <c r="AE88" i="5"/>
  <c r="S88" i="5"/>
  <c r="AH128" i="5"/>
  <c r="Y141" i="5"/>
  <c r="U141" i="5"/>
  <c r="K79" i="5"/>
  <c r="J79" i="5"/>
  <c r="B17" i="12" s="1"/>
  <c r="U51" i="5"/>
  <c r="AI51" i="5"/>
  <c r="Q76" i="5"/>
  <c r="Y51" i="5"/>
  <c r="Q51" i="5"/>
  <c r="R51" i="5"/>
  <c r="AC51" i="5"/>
  <c r="AG51" i="5"/>
  <c r="AH51" i="5"/>
  <c r="U76" i="5"/>
  <c r="AA51" i="5"/>
  <c r="M76" i="5"/>
  <c r="AE51" i="5"/>
  <c r="AI76" i="5"/>
  <c r="AC76" i="5"/>
  <c r="AD51" i="5"/>
  <c r="AG76" i="5"/>
  <c r="S51" i="5"/>
  <c r="M51" i="5"/>
  <c r="W51" i="5"/>
  <c r="N51" i="5"/>
  <c r="Y76" i="5"/>
  <c r="V51" i="5"/>
  <c r="O51" i="5"/>
  <c r="Z51" i="5"/>
  <c r="W76" i="5"/>
  <c r="AH76" i="5"/>
  <c r="V76" i="5"/>
  <c r="N76" i="5"/>
  <c r="O76" i="5"/>
  <c r="Z76" i="5"/>
  <c r="S76" i="5"/>
  <c r="R76" i="5"/>
  <c r="AA76" i="5"/>
  <c r="AD76" i="5"/>
  <c r="AE76" i="5"/>
  <c r="AL104" i="5" l="1"/>
  <c r="AM104" i="5" s="1"/>
  <c r="AL99" i="5"/>
  <c r="AM99" i="5" s="1"/>
  <c r="AL128" i="5"/>
  <c r="AM128" i="5" s="1"/>
  <c r="AL94" i="5"/>
  <c r="AM94" i="5" s="1"/>
  <c r="AL88" i="5"/>
  <c r="AM88" i="5" s="1"/>
  <c r="AL101" i="5"/>
  <c r="AM101" i="5" s="1"/>
  <c r="AL96" i="5"/>
  <c r="AL129" i="5"/>
  <c r="AM129" i="5" s="1"/>
  <c r="AL103" i="5"/>
  <c r="AM103" i="5" s="1"/>
  <c r="AL95" i="5"/>
  <c r="AM95" i="5" s="1"/>
  <c r="AL140" i="5"/>
  <c r="AM140" i="5" s="1"/>
  <c r="AL97" i="5"/>
  <c r="AM97" i="5" s="1"/>
  <c r="AL132" i="5"/>
  <c r="AM132" i="5" s="1"/>
  <c r="AL92" i="5"/>
  <c r="AM92" i="5" s="1"/>
  <c r="AL116" i="5"/>
  <c r="AM116" i="5" s="1"/>
  <c r="AL100" i="5"/>
  <c r="AM100" i="5" s="1"/>
  <c r="AL133" i="5"/>
  <c r="AM133" i="5" s="1"/>
  <c r="AL131" i="5"/>
  <c r="AM131" i="5" s="1"/>
  <c r="AL141" i="5"/>
  <c r="AM141" i="5" s="1"/>
  <c r="AL139" i="5"/>
  <c r="AM139" i="5" s="1"/>
  <c r="AL93" i="5"/>
  <c r="AM93" i="5" s="1"/>
  <c r="AL98" i="5"/>
  <c r="AM98" i="5" s="1"/>
  <c r="AL143" i="5"/>
  <c r="AM143" i="5" s="1"/>
  <c r="AL134" i="5"/>
  <c r="AM134" i="5" s="1"/>
  <c r="AL135" i="5"/>
  <c r="AM135" i="5" s="1"/>
  <c r="AL108" i="5"/>
  <c r="AM108" i="5" s="1"/>
  <c r="AL130" i="5"/>
  <c r="AM130" i="5" s="1"/>
  <c r="AL138" i="5"/>
  <c r="AM138" i="5" s="1"/>
  <c r="AL51" i="5"/>
  <c r="AM51" i="5" s="1"/>
  <c r="AL76" i="5"/>
  <c r="AM76" i="5" s="1"/>
  <c r="AL105" i="5"/>
  <c r="AM105" i="5" s="1"/>
  <c r="AL137" i="5"/>
  <c r="AM137" i="5" s="1"/>
  <c r="AL136" i="5"/>
  <c r="AM136" i="5" s="1"/>
  <c r="AL90" i="5"/>
  <c r="AM90" i="5" s="1"/>
  <c r="AL91" i="5"/>
  <c r="AM91" i="5" s="1"/>
  <c r="AL89" i="5"/>
  <c r="AM89" i="5" s="1"/>
  <c r="W114" i="5"/>
  <c r="O114" i="5"/>
  <c r="AI142" i="5"/>
  <c r="AE136" i="5"/>
  <c r="AC106" i="5"/>
  <c r="AA136" i="5"/>
  <c r="S111" i="5"/>
  <c r="Q142" i="5"/>
  <c r="Q145" i="5" s="1"/>
  <c r="Y142" i="5"/>
  <c r="Y145" i="5" s="1"/>
  <c r="O136" i="5"/>
  <c r="AC142" i="5"/>
  <c r="AC145" i="5" s="1"/>
  <c r="AA108" i="5"/>
  <c r="S114" i="5"/>
  <c r="U106" i="5"/>
  <c r="W136" i="5"/>
  <c r="J145" i="5"/>
  <c r="AI106" i="5"/>
  <c r="AA111" i="5"/>
  <c r="Q106" i="5"/>
  <c r="K145" i="5"/>
  <c r="M106" i="5"/>
  <c r="S136" i="5"/>
  <c r="AI136" i="5"/>
  <c r="M142" i="5"/>
  <c r="W111" i="5"/>
  <c r="AG142" i="5"/>
  <c r="AG145" i="5" s="1"/>
  <c r="Y106" i="5"/>
  <c r="AG106" i="5"/>
  <c r="AI111" i="5"/>
  <c r="AE114" i="5"/>
  <c r="AA114" i="5"/>
  <c r="Q114" i="5"/>
  <c r="AA142" i="5"/>
  <c r="AG114" i="5"/>
  <c r="AC114" i="5"/>
  <c r="Y114" i="5"/>
  <c r="W142" i="5"/>
  <c r="AE142" i="5"/>
  <c r="O142" i="5"/>
  <c r="S142" i="5"/>
  <c r="S106" i="5"/>
  <c r="AI114" i="5"/>
  <c r="V136" i="5"/>
  <c r="V145" i="5" s="1"/>
  <c r="I145" i="5"/>
  <c r="AD136" i="5"/>
  <c r="AD145" i="5" s="1"/>
  <c r="AA106" i="5"/>
  <c r="M114" i="5"/>
  <c r="O106" i="5"/>
  <c r="AH136" i="5"/>
  <c r="AH145" i="5" s="1"/>
  <c r="R136" i="5"/>
  <c r="R145" i="5" s="1"/>
  <c r="Z136" i="5"/>
  <c r="Z145" i="5" s="1"/>
  <c r="AE106" i="5"/>
  <c r="U114" i="5"/>
  <c r="W106" i="5"/>
  <c r="AC112" i="5"/>
  <c r="Q112" i="5"/>
  <c r="AG112" i="5"/>
  <c r="Y112" i="5"/>
  <c r="U112" i="5"/>
  <c r="AE111" i="5"/>
  <c r="M107" i="5"/>
  <c r="Y107" i="5"/>
  <c r="Q107" i="5"/>
  <c r="AG107" i="5"/>
  <c r="AC107" i="5"/>
  <c r="U107" i="5"/>
  <c r="Y110" i="5"/>
  <c r="K120" i="5"/>
  <c r="U110" i="5"/>
  <c r="AD115" i="5"/>
  <c r="AG110" i="5"/>
  <c r="Q110" i="5"/>
  <c r="M110" i="5"/>
  <c r="AC110" i="5"/>
  <c r="AI112" i="5"/>
  <c r="S112" i="5"/>
  <c r="O112" i="5"/>
  <c r="AE112" i="5"/>
  <c r="Y115" i="5"/>
  <c r="Q115" i="5"/>
  <c r="AG115" i="5"/>
  <c r="AC115" i="5"/>
  <c r="U115" i="5"/>
  <c r="M115" i="5"/>
  <c r="R115" i="5"/>
  <c r="N115" i="5"/>
  <c r="V115" i="5"/>
  <c r="AH115" i="5"/>
  <c r="I120" i="5"/>
  <c r="AI108" i="5"/>
  <c r="O108" i="5"/>
  <c r="W108" i="5"/>
  <c r="J120" i="5"/>
  <c r="S108" i="5"/>
  <c r="R108" i="5"/>
  <c r="AH108" i="5"/>
  <c r="Z108" i="5"/>
  <c r="Z120" i="5" s="1"/>
  <c r="V108" i="5"/>
  <c r="N108" i="5"/>
  <c r="AD108" i="5"/>
  <c r="W112" i="5"/>
  <c r="AA112" i="5"/>
  <c r="U111" i="5"/>
  <c r="AG111" i="5"/>
  <c r="Y111" i="5"/>
  <c r="Q111" i="5"/>
  <c r="AC111" i="5"/>
  <c r="M111" i="5"/>
  <c r="AI107" i="5"/>
  <c r="O107" i="5"/>
  <c r="W107" i="5"/>
  <c r="S107" i="5"/>
  <c r="AE107" i="5"/>
  <c r="AA107" i="5"/>
  <c r="AM96" i="5"/>
  <c r="J19" i="12"/>
  <c r="K19" i="12" s="1"/>
  <c r="B21" i="12"/>
  <c r="F24" i="12"/>
  <c r="N145" i="5"/>
  <c r="U145" i="5"/>
  <c r="R79" i="5"/>
  <c r="Z79" i="5"/>
  <c r="AD79" i="5"/>
  <c r="AH79" i="5"/>
  <c r="N79" i="5"/>
  <c r="V79" i="5"/>
  <c r="M79" i="5"/>
  <c r="U79" i="5"/>
  <c r="Q79" i="5"/>
  <c r="AA79" i="5"/>
  <c r="W79" i="5"/>
  <c r="AC79" i="5"/>
  <c r="O79" i="5"/>
  <c r="S79" i="5"/>
  <c r="AE79" i="5"/>
  <c r="Y79" i="5"/>
  <c r="AG79" i="5"/>
  <c r="AI79" i="5"/>
  <c r="J147" i="5" l="1"/>
  <c r="B17" i="13" s="1"/>
  <c r="O145" i="5"/>
  <c r="AL111" i="5"/>
  <c r="AM111" i="5" s="1"/>
  <c r="AL112" i="5"/>
  <c r="AM112" i="5" s="1"/>
  <c r="AL107" i="5"/>
  <c r="AM107" i="5" s="1"/>
  <c r="AI145" i="5"/>
  <c r="AL106" i="5"/>
  <c r="AM106" i="5" s="1"/>
  <c r="AL114" i="5"/>
  <c r="AM114" i="5" s="1"/>
  <c r="AL115" i="5"/>
  <c r="AM115" i="5" s="1"/>
  <c r="AL110" i="5"/>
  <c r="AM110" i="5" s="1"/>
  <c r="M145" i="5"/>
  <c r="AL145" i="5" s="1"/>
  <c r="AM145" i="5" s="1"/>
  <c r="AL142" i="5"/>
  <c r="AM142" i="5" s="1"/>
  <c r="AE145" i="5"/>
  <c r="AA145" i="5"/>
  <c r="K147" i="5"/>
  <c r="F24" i="13" s="1"/>
  <c r="W145" i="5"/>
  <c r="S145" i="5"/>
  <c r="I147" i="5"/>
  <c r="B7" i="13" s="1"/>
  <c r="V120" i="5"/>
  <c r="V147" i="5" s="1"/>
  <c r="AH120" i="5"/>
  <c r="AH147" i="5" s="1"/>
  <c r="S120" i="5"/>
  <c r="AD120" i="5"/>
  <c r="AD147" i="5" s="1"/>
  <c r="N120" i="5"/>
  <c r="N147" i="5" s="1"/>
  <c r="Q120" i="5"/>
  <c r="Q147" i="5" s="1"/>
  <c r="R120" i="5"/>
  <c r="R147" i="5" s="1"/>
  <c r="O120" i="5"/>
  <c r="U120" i="5"/>
  <c r="U147" i="5" s="1"/>
  <c r="M120" i="5"/>
  <c r="AC120" i="5"/>
  <c r="AC147" i="5" s="1"/>
  <c r="AE120" i="5"/>
  <c r="Y120" i="5"/>
  <c r="Y147" i="5" s="1"/>
  <c r="AI120" i="5"/>
  <c r="AG120" i="5"/>
  <c r="AG147" i="5" s="1"/>
  <c r="W120" i="5"/>
  <c r="AA120" i="5"/>
  <c r="O27" i="12"/>
  <c r="C27" i="12"/>
  <c r="O27" i="13"/>
  <c r="H7" i="12"/>
  <c r="G7" i="12"/>
  <c r="F7" i="12"/>
  <c r="D7" i="12"/>
  <c r="E7" i="12"/>
  <c r="E17" i="12"/>
  <c r="F17" i="12"/>
  <c r="H17" i="12"/>
  <c r="G17" i="12"/>
  <c r="D17" i="12"/>
  <c r="C37" i="12"/>
  <c r="O37" i="13"/>
  <c r="O37" i="12"/>
  <c r="Z147" i="5"/>
  <c r="O147" i="5" l="1"/>
  <c r="C37" i="13" s="1"/>
  <c r="C17" i="13" s="1"/>
  <c r="AI147" i="5"/>
  <c r="H17" i="13" s="1"/>
  <c r="M147" i="5"/>
  <c r="AL120" i="5"/>
  <c r="AM120" i="5" s="1"/>
  <c r="AE147" i="5"/>
  <c r="G17" i="13" s="1"/>
  <c r="AA147" i="5"/>
  <c r="F17" i="13" s="1"/>
  <c r="W147" i="5"/>
  <c r="E17" i="13" s="1"/>
  <c r="S147" i="5"/>
  <c r="D17" i="13" s="1"/>
  <c r="F21" i="12"/>
  <c r="G21" i="12"/>
  <c r="H21" i="12"/>
  <c r="D7" i="13"/>
  <c r="C41" i="12"/>
  <c r="C7" i="12"/>
  <c r="J7" i="12"/>
  <c r="F7" i="13"/>
  <c r="B21" i="13"/>
  <c r="C27" i="13"/>
  <c r="P27" i="13"/>
  <c r="P27" i="12"/>
  <c r="E7" i="13"/>
  <c r="H7" i="13"/>
  <c r="G7" i="13"/>
  <c r="E21" i="12"/>
  <c r="J17" i="12"/>
  <c r="D21" i="12"/>
  <c r="C17" i="12"/>
  <c r="P37" i="12" l="1"/>
  <c r="P37" i="13"/>
  <c r="K7" i="12"/>
  <c r="H21" i="13"/>
  <c r="C21" i="12"/>
  <c r="B24" i="12"/>
  <c r="D27" i="12" s="1"/>
  <c r="F21" i="13"/>
  <c r="E21" i="13"/>
  <c r="G21" i="13"/>
  <c r="J17" i="13"/>
  <c r="K17" i="13" s="1"/>
  <c r="J7" i="13"/>
  <c r="D21" i="13"/>
  <c r="C41" i="13"/>
  <c r="C7" i="13"/>
  <c r="C21" i="13" s="1"/>
  <c r="J21" i="12"/>
  <c r="K17" i="12"/>
  <c r="D50" i="12" l="1"/>
  <c r="E50" i="12"/>
  <c r="F50" i="12"/>
  <c r="H50" i="12"/>
  <c r="G50" i="12"/>
  <c r="K21" i="12"/>
  <c r="K7" i="13"/>
  <c r="B24" i="13"/>
  <c r="E50" i="13" s="1"/>
  <c r="J21" i="13"/>
  <c r="K21" i="13" s="1"/>
  <c r="H42" i="12"/>
  <c r="E29" i="12"/>
  <c r="G33" i="12"/>
  <c r="D31" i="12"/>
  <c r="H27" i="12"/>
  <c r="G35" i="12"/>
  <c r="G39" i="12"/>
  <c r="G37" i="12"/>
  <c r="D39" i="12"/>
  <c r="G31" i="12"/>
  <c r="H39" i="12"/>
  <c r="H29" i="12"/>
  <c r="H33" i="12"/>
  <c r="D33" i="12"/>
  <c r="F35" i="12"/>
  <c r="D35" i="12"/>
  <c r="E33" i="12"/>
  <c r="E42" i="12"/>
  <c r="F27" i="12"/>
  <c r="G27" i="12"/>
  <c r="G42" i="12"/>
  <c r="E31" i="12"/>
  <c r="F37" i="12"/>
  <c r="D42" i="12"/>
  <c r="D37" i="12"/>
  <c r="E35" i="12"/>
  <c r="F33" i="12"/>
  <c r="H37" i="12"/>
  <c r="H31" i="12"/>
  <c r="F39" i="12"/>
  <c r="F31" i="12"/>
  <c r="D29" i="12"/>
  <c r="F29" i="12"/>
  <c r="H35" i="12"/>
  <c r="E37" i="12"/>
  <c r="G29" i="12"/>
  <c r="E27" i="12"/>
  <c r="F42" i="12"/>
  <c r="E39" i="12"/>
  <c r="H50" i="13" l="1"/>
  <c r="G50" i="13"/>
  <c r="F50" i="13"/>
  <c r="D50" i="13"/>
  <c r="E42" i="13"/>
  <c r="F42" i="13"/>
  <c r="G42" i="13"/>
  <c r="H42" i="13"/>
  <c r="D42" i="13"/>
  <c r="H35" i="13"/>
  <c r="F37" i="13"/>
  <c r="H31" i="13"/>
  <c r="D33" i="13"/>
  <c r="E31" i="13"/>
  <c r="F31" i="13"/>
  <c r="D31" i="13"/>
  <c r="G31" i="13"/>
  <c r="D29" i="13"/>
  <c r="F29" i="13"/>
  <c r="G33" i="13"/>
  <c r="D39" i="13"/>
  <c r="H29" i="13"/>
  <c r="G39" i="13"/>
  <c r="G37" i="13"/>
  <c r="G35" i="13"/>
  <c r="F35" i="13"/>
  <c r="D35" i="13"/>
  <c r="F27" i="13"/>
  <c r="E29" i="13"/>
  <c r="E35" i="13"/>
  <c r="D27" i="13"/>
  <c r="F39" i="13"/>
  <c r="D37" i="13"/>
  <c r="H33" i="13"/>
  <c r="G27" i="13"/>
  <c r="H27" i="13"/>
  <c r="H37" i="13"/>
  <c r="G29" i="13"/>
  <c r="E27" i="13"/>
  <c r="F33" i="13"/>
  <c r="E33" i="13"/>
  <c r="E39" i="13"/>
  <c r="H39" i="13"/>
  <c r="E37" i="13"/>
  <c r="J39" i="12"/>
  <c r="K39" i="12" s="1"/>
  <c r="D41" i="12"/>
  <c r="J27" i="12"/>
  <c r="K27" i="12" s="1"/>
  <c r="J31" i="12"/>
  <c r="K31" i="12" s="1"/>
  <c r="J33" i="12"/>
  <c r="K33" i="12" s="1"/>
  <c r="J37" i="12"/>
  <c r="K37" i="12" s="1"/>
  <c r="J35" i="12"/>
  <c r="K35" i="12" s="1"/>
  <c r="H41" i="12"/>
  <c r="H44" i="12" s="1"/>
  <c r="J29" i="12"/>
  <c r="K29" i="12" s="1"/>
  <c r="G41" i="12"/>
  <c r="G44" i="12" s="1"/>
  <c r="G54" i="12" s="1"/>
  <c r="G58" i="12" s="1"/>
  <c r="G60" i="12" s="1"/>
  <c r="E41" i="12"/>
  <c r="E44" i="12" s="1"/>
  <c r="E54" i="12" s="1"/>
  <c r="E58" i="12" s="1"/>
  <c r="E60" i="12" s="1"/>
  <c r="F41" i="12"/>
  <c r="F44" i="12" s="1"/>
  <c r="H52" i="12" l="1"/>
  <c r="H54" i="12"/>
  <c r="F52" i="12"/>
  <c r="F54" i="12"/>
  <c r="F58" i="12" s="1"/>
  <c r="F60" i="12" s="1"/>
  <c r="G52" i="12"/>
  <c r="E52" i="12"/>
  <c r="J37" i="13"/>
  <c r="K37" i="13" s="1"/>
  <c r="H41" i="13"/>
  <c r="H44" i="13" s="1"/>
  <c r="J35" i="13"/>
  <c r="K35" i="13" s="1"/>
  <c r="E41" i="13"/>
  <c r="E44" i="13" s="1"/>
  <c r="G41" i="13"/>
  <c r="G44" i="13" s="1"/>
  <c r="G54" i="13" s="1"/>
  <c r="G58" i="13" s="1"/>
  <c r="G60" i="13" s="1"/>
  <c r="J29" i="13"/>
  <c r="K29" i="13" s="1"/>
  <c r="J33" i="13"/>
  <c r="K33" i="13" s="1"/>
  <c r="J39" i="13"/>
  <c r="K39" i="13" s="1"/>
  <c r="F41" i="13"/>
  <c r="F44" i="13" s="1"/>
  <c r="D41" i="13"/>
  <c r="J27" i="13"/>
  <c r="K27" i="13" s="1"/>
  <c r="J31" i="13"/>
  <c r="K31" i="13" s="1"/>
  <c r="D44" i="12"/>
  <c r="J41" i="12"/>
  <c r="K41" i="12" s="1"/>
  <c r="D52" i="12" l="1"/>
  <c r="D54" i="12"/>
  <c r="D58" i="12" s="1"/>
  <c r="D60" i="12" s="1"/>
  <c r="H58" i="12"/>
  <c r="H60" i="12" s="1"/>
  <c r="F54" i="13"/>
  <c r="F58" i="13" s="1"/>
  <c r="F60" i="13" s="1"/>
  <c r="F52" i="13"/>
  <c r="H52" i="13"/>
  <c r="H54" i="13"/>
  <c r="H58" i="13" s="1"/>
  <c r="H60" i="13" s="1"/>
  <c r="E54" i="13"/>
  <c r="E58" i="13" s="1"/>
  <c r="E60" i="13" s="1"/>
  <c r="E52" i="13"/>
  <c r="G52" i="13"/>
  <c r="D44" i="13"/>
  <c r="J41" i="13"/>
  <c r="K41" i="13" s="1"/>
  <c r="D54" i="13" l="1"/>
  <c r="D58" i="13" s="1"/>
  <c r="D60" i="13" s="1"/>
  <c r="D5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Uuwmaastaff</author>
    <author>tc={33CE8BAE-CCCA-40D0-80B0-A2EC3E88E2CC}</author>
  </authors>
  <commentList>
    <comment ref="L6" authorId="0" shapeId="0" xr:uid="{00000000-0006-0000-0200-000001000000}">
      <text>
        <r>
          <rPr>
            <b/>
            <sz val="9"/>
            <color indexed="81"/>
            <rFont val="Tahoma"/>
            <family val="2"/>
          </rPr>
          <t>MAA:</t>
        </r>
        <r>
          <rPr>
            <sz val="9"/>
            <color indexed="81"/>
            <rFont val="Tahoma"/>
            <family val="2"/>
          </rPr>
          <t xml:space="preserve">
These columns do not apply for a new center.</t>
        </r>
      </text>
    </comment>
    <comment ref="C8" authorId="1" shapeId="0" xr:uid="{33CE8BAE-CCCA-40D0-80B0-A2EC3E88E2CC}">
      <text>
        <t>[Threaded comment]
Your version of Excel allows you to read this threaded comment; however, any edits to it will get removed if the file is opened in a newer version of Excel. Learn more: https://go.microsoft.com/fwlink/?linkid=870924
Comment:
    These fields should be blocked out to indicate no data entry is to be done in these cells.
Reply:
    consider to hide the whole row</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G2" authorId="0" shapeId="0" xr:uid="{00000000-0006-0000-0300-000001000000}">
      <text>
        <r>
          <rPr>
            <b/>
            <sz val="9"/>
            <color indexed="81"/>
            <rFont val="Tahoma"/>
            <family val="2"/>
          </rPr>
          <t>Uuwmaastaff:</t>
        </r>
        <r>
          <rPr>
            <sz val="9"/>
            <color indexed="81"/>
            <rFont val="Tahoma"/>
            <family val="2"/>
          </rPr>
          <t xml:space="preserve">
Fringe Benefits can be found here:
https://finance.uw.edu/fr/fringe-benefit-load-rate</t>
        </r>
      </text>
    </comment>
    <comment ref="K4" authorId="0" shapeId="0" xr:uid="{00000000-0006-0000-0300-000002000000}">
      <text>
        <r>
          <rPr>
            <b/>
            <sz val="9"/>
            <color indexed="81"/>
            <rFont val="Tahoma"/>
            <family val="2"/>
          </rPr>
          <t>MAA:</t>
        </r>
        <r>
          <rPr>
            <sz val="9"/>
            <color indexed="81"/>
            <rFont val="Tahoma"/>
            <family val="2"/>
          </rPr>
          <t xml:space="preserve">
Enter the number of months in which the current salary is effective. 12 is entered as a default, but the current column should reflect the amount of months employees will be paid at their current salary prior to salary increases</t>
        </r>
      </text>
    </comment>
    <comment ref="L4" authorId="0" shapeId="0" xr:uid="{00000000-0006-0000-0300-000003000000}">
      <text>
        <r>
          <rPr>
            <b/>
            <sz val="9"/>
            <color indexed="81"/>
            <rFont val="Tahoma"/>
            <family val="2"/>
          </rPr>
          <t xml:space="preserve">MAA:
</t>
        </r>
        <r>
          <rPr>
            <sz val="9"/>
            <color indexed="81"/>
            <rFont val="Tahoma"/>
            <family val="2"/>
          </rPr>
          <t>Automatically calculates the number of months during which the increased salary is effective</t>
        </r>
      </text>
    </comment>
    <comment ref="M4" authorId="0" shapeId="0" xr:uid="{819E7D15-889C-497F-9EFD-C8B4BA8127A2}">
      <text>
        <r>
          <rPr>
            <b/>
            <sz val="9"/>
            <color indexed="81"/>
            <rFont val="Tahoma"/>
            <family val="2"/>
          </rPr>
          <t>MAA:</t>
        </r>
        <r>
          <rPr>
            <sz val="9"/>
            <color indexed="81"/>
            <rFont val="Tahoma"/>
            <family val="2"/>
          </rPr>
          <t xml:space="preserve">
Enter the number of months in which the current salary is effective. 12 is entered as a default, but the current column should reflect the amount of months employees will be paid at their current salary prior to salary increases</t>
        </r>
      </text>
    </comment>
    <comment ref="N4" authorId="0" shapeId="0" xr:uid="{00000000-0006-0000-0300-000005000000}">
      <text>
        <r>
          <rPr>
            <b/>
            <sz val="9"/>
            <color indexed="81"/>
            <rFont val="Tahoma"/>
            <family val="2"/>
          </rPr>
          <t xml:space="preserve">MAA:
</t>
        </r>
        <r>
          <rPr>
            <sz val="9"/>
            <color indexed="81"/>
            <rFont val="Tahoma"/>
            <family val="2"/>
          </rPr>
          <t>Automatically calculates the number of months during which the increased salary is effective</t>
        </r>
      </text>
    </comment>
    <comment ref="A19" authorId="0" shapeId="0" xr:uid="{1635A627-154C-44BC-9E58-402CDE3CB505}">
      <text>
        <r>
          <rPr>
            <b/>
            <sz val="9"/>
            <color indexed="81"/>
            <rFont val="Tahoma"/>
            <family val="2"/>
          </rPr>
          <t xml:space="preserve">MAA: </t>
        </r>
        <r>
          <rPr>
            <sz val="9"/>
            <color indexed="81"/>
            <rFont val="Tahoma"/>
            <family val="2"/>
          </rPr>
          <t xml:space="preserve">You can unhide more rows if needed.
</t>
        </r>
      </text>
    </comment>
    <comment ref="C56" authorId="0" shapeId="0" xr:uid="{00000000-0006-0000-0300-000009000000}">
      <text>
        <r>
          <rPr>
            <sz val="11"/>
            <color theme="1"/>
            <rFont val="Calibri"/>
            <family val="2"/>
            <scheme val="minor"/>
          </rPr>
          <t>MAA: Choose an Employee Type Ledger i.e. Instruction and Research Faculty (50000), in the drop down menu for each cell. This selects the proper growth factor and benefit percentage for each type of employee.</t>
        </r>
      </text>
    </comment>
    <comment ref="E56" authorId="0" shapeId="0" xr:uid="{00000000-0006-0000-0300-00000A000000}">
      <text>
        <r>
          <rPr>
            <b/>
            <sz val="9"/>
            <color indexed="81"/>
            <rFont val="Tahoma"/>
            <family val="2"/>
          </rPr>
          <t xml:space="preserve">MAA: </t>
        </r>
        <r>
          <rPr>
            <sz val="9"/>
            <color indexed="81"/>
            <rFont val="Tahoma"/>
            <family val="2"/>
          </rPr>
          <t xml:space="preserve">
Enter monthly base salary and include any anticipated salary increases. </t>
        </r>
      </text>
    </comment>
    <comment ref="A59" authorId="0" shapeId="0" xr:uid="{13DB30D9-3407-4F12-B230-47A0BA965C51}">
      <text>
        <r>
          <rPr>
            <b/>
            <sz val="9"/>
            <color indexed="81"/>
            <rFont val="Tahoma"/>
            <family val="2"/>
          </rPr>
          <t xml:space="preserve">MAA: </t>
        </r>
        <r>
          <rPr>
            <sz val="9"/>
            <color indexed="81"/>
            <rFont val="Tahoma"/>
            <family val="2"/>
          </rPr>
          <t xml:space="preserve">You can unhide more rows if needed.
</t>
        </r>
      </text>
    </comment>
    <comment ref="C85" authorId="0" shapeId="0" xr:uid="{506D3CFE-568F-4648-BF68-6E452E040C24}">
      <text>
        <r>
          <rPr>
            <b/>
            <sz val="9"/>
            <color indexed="81"/>
            <rFont val="Tahoma"/>
            <family val="2"/>
          </rPr>
          <t>MAA: Choose an Employee Type Ledger i.e. Instruction and Research Faculty (50000), in the drop down menu for each cell. This selects the proper growth factor and benefit percentage for each type of employee.</t>
        </r>
        <r>
          <rPr>
            <sz val="9"/>
            <color indexed="81"/>
            <rFont val="Tahoma"/>
            <family val="2"/>
          </rPr>
          <t xml:space="preserve">
</t>
        </r>
      </text>
    </comment>
    <comment ref="E85" authorId="0" shapeId="0" xr:uid="{5A5CD687-4A29-47CF-BD83-C93687272FD5}">
      <text>
        <r>
          <rPr>
            <b/>
            <sz val="9"/>
            <color indexed="81"/>
            <rFont val="Tahoma"/>
            <family val="2"/>
          </rPr>
          <t xml:space="preserve">MAA: </t>
        </r>
        <r>
          <rPr>
            <sz val="9"/>
            <color indexed="81"/>
            <rFont val="Tahoma"/>
            <family val="2"/>
          </rPr>
          <t xml:space="preserve">
Enter monthly base salary and include any anticipated salary increases. </t>
        </r>
      </text>
    </comment>
    <comment ref="A88" authorId="0" shapeId="0" xr:uid="{00000000-0006-0000-0300-00000E000000}">
      <text>
        <r>
          <rPr>
            <b/>
            <sz val="9"/>
            <color indexed="81"/>
            <rFont val="Tahoma"/>
            <family val="2"/>
          </rPr>
          <t xml:space="preserve">MAA: </t>
        </r>
        <r>
          <rPr>
            <sz val="9"/>
            <color indexed="81"/>
            <rFont val="Tahoma"/>
            <family val="2"/>
          </rPr>
          <t xml:space="preserve">You can unhide more rows if needed.
</t>
        </r>
      </text>
    </comment>
    <comment ref="C125" authorId="0" shapeId="0" xr:uid="{152DB951-79D9-47C6-AD4A-FB58A5112673}">
      <text>
        <r>
          <rPr>
            <b/>
            <sz val="9"/>
            <color indexed="81"/>
            <rFont val="Tahoma"/>
            <family val="2"/>
          </rPr>
          <t>MAA: Choose an Employee Type Ledger i.e. Instruction and Research Faculty (50000), in the drop down menu for each cell. This selects the proper growth factor and benefit percentage for each type of employee.</t>
        </r>
      </text>
    </comment>
    <comment ref="E125" authorId="0" shapeId="0" xr:uid="{D25A4A01-82AC-44AC-A485-B107753DBE85}">
      <text>
        <r>
          <rPr>
            <b/>
            <sz val="9"/>
            <color indexed="81"/>
            <rFont val="Tahoma"/>
            <family val="2"/>
          </rPr>
          <t xml:space="preserve">MAA: </t>
        </r>
        <r>
          <rPr>
            <sz val="9"/>
            <color indexed="81"/>
            <rFont val="Tahoma"/>
            <family val="2"/>
          </rPr>
          <t xml:space="preserve">
Enter monthly base salary and include any anticipated salary increases. </t>
        </r>
      </text>
    </comment>
    <comment ref="A128" authorId="0" shapeId="0" xr:uid="{00000000-0006-0000-0300-000011000000}">
      <text>
        <r>
          <rPr>
            <b/>
            <sz val="9"/>
            <color indexed="81"/>
            <rFont val="Tahoma"/>
            <family val="2"/>
          </rPr>
          <t xml:space="preserve">MAA: </t>
        </r>
        <r>
          <rPr>
            <sz val="9"/>
            <color indexed="81"/>
            <rFont val="Tahoma"/>
            <family val="2"/>
          </rPr>
          <t xml:space="preserve">You can unhide more rows if needed.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tc={312EF0C5-8342-42DF-AE22-6C346D4B6E4B}</author>
  </authors>
  <commentList>
    <comment ref="F1" authorId="0" shapeId="0" xr:uid="{312EF0C5-8342-42DF-AE22-6C346D4B6E4B}">
      <text>
        <t>[Threaded comment]
Your version of Excel allows you to read this threaded comment; however, any edits to it will get removed if the file is opened in a newer version of Excel. Learn more: https://go.microsoft.com/fwlink/?linkid=870924
Comment:
    Could the red outline include the direct/indirect cells?
Reply:
    I have the link to the NIH site with the historical and current cap in A9. The Salary Cap Summary in this sheet is a snip from the NIH site.
Reply:
    Drag red outline down to line 8</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A6" authorId="0" shapeId="0" xr:uid="{62F85036-C591-4C1F-A72B-80DF3CEDCD28}">
      <text>
        <r>
          <rPr>
            <b/>
            <sz val="9"/>
            <color indexed="81"/>
            <rFont val="Tahoma"/>
            <family val="2"/>
          </rPr>
          <t xml:space="preserve">MAA: </t>
        </r>
        <r>
          <rPr>
            <sz val="9"/>
            <color indexed="81"/>
            <rFont val="Tahoma"/>
            <family val="2"/>
          </rPr>
          <t xml:space="preserve">You can unhide more rows if needed
</t>
        </r>
      </text>
    </comment>
    <comment ref="C63" authorId="0" shapeId="0" xr:uid="{00000000-0006-0000-0400-000009000000}">
      <text>
        <r>
          <rPr>
            <sz val="11"/>
            <color theme="1"/>
            <rFont val="Calibri"/>
            <family val="2"/>
            <scheme val="minor"/>
          </rPr>
          <t>MAA: 
List the cost center(s) the equipment was purchased on.</t>
        </r>
      </text>
    </comment>
    <comment ref="F63" authorId="0" shapeId="0" xr:uid="{00000000-0006-0000-0400-00000B000000}">
      <text>
        <r>
          <rPr>
            <sz val="11"/>
            <color theme="1"/>
            <rFont val="Calibri"/>
            <family val="2"/>
            <scheme val="minor"/>
          </rPr>
          <t xml:space="preserve">MAA: Should match up with the Date Received field in Workday.
</t>
        </r>
      </text>
    </comment>
    <comment ref="G63" authorId="0" shapeId="0" xr:uid="{00000000-0006-0000-0400-00000C000000}">
      <text>
        <r>
          <rPr>
            <b/>
            <sz val="9"/>
            <color indexed="81"/>
            <rFont val="Tahoma"/>
            <family val="2"/>
          </rPr>
          <t>MAA:</t>
        </r>
        <r>
          <rPr>
            <sz val="9"/>
            <color indexed="81"/>
            <rFont val="Tahoma"/>
            <family val="2"/>
          </rPr>
          <t xml:space="preserve">
Usually, the first day of the next calendar quarter after equipment is put into service.</t>
        </r>
      </text>
    </comment>
    <comment ref="H63" authorId="0" shapeId="0" xr:uid="{00000000-0006-0000-0400-00000D000000}">
      <text>
        <r>
          <rPr>
            <b/>
            <sz val="9"/>
            <color indexed="81"/>
            <rFont val="Tahoma"/>
            <family val="2"/>
          </rPr>
          <t>MAA:</t>
        </r>
        <r>
          <rPr>
            <sz val="9"/>
            <color indexed="81"/>
            <rFont val="Tahoma"/>
            <family val="2"/>
          </rPr>
          <t xml:space="preserve">
Depreciation start date plus useful life.</t>
        </r>
      </text>
    </comment>
    <comment ref="K63" authorId="0" shapeId="0" xr:uid="{00000000-0006-0000-0400-00000E000000}">
      <text>
        <r>
          <rPr>
            <b/>
            <sz val="9"/>
            <color indexed="81"/>
            <rFont val="Tahoma"/>
            <family val="2"/>
          </rPr>
          <t>Uuwmaastaff:</t>
        </r>
        <r>
          <rPr>
            <sz val="9"/>
            <color indexed="81"/>
            <rFont val="Tahoma"/>
            <family val="2"/>
          </rPr>
          <t xml:space="preserve">
Acquisition Cost - Amount Not Recoverable
(J-K)</t>
        </r>
      </text>
    </comment>
    <comment ref="A64" authorId="0" shapeId="0" xr:uid="{00000000-0006-0000-0400-00000F000000}">
      <text>
        <r>
          <rPr>
            <b/>
            <sz val="9"/>
            <color indexed="81"/>
            <rFont val="Tahoma"/>
            <family val="2"/>
          </rPr>
          <t xml:space="preserve">MAA: </t>
        </r>
        <r>
          <rPr>
            <sz val="9"/>
            <color indexed="81"/>
            <rFont val="Tahoma"/>
            <family val="2"/>
          </rPr>
          <t xml:space="preserve">You can unhide more rows if needed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A12" authorId="0" shapeId="0" xr:uid="{00000000-0006-0000-0500-000001000000}">
      <text>
        <r>
          <rPr>
            <b/>
            <sz val="9"/>
            <color indexed="81"/>
            <rFont val="Tahoma"/>
            <family val="2"/>
          </rPr>
          <t>MAA:</t>
        </r>
        <r>
          <rPr>
            <sz val="9"/>
            <color indexed="81"/>
            <rFont val="Tahoma"/>
            <family val="2"/>
          </rPr>
          <t xml:space="preserve">
You can unhide more rows if needed.</t>
        </r>
      </text>
    </comment>
    <comment ref="A46" authorId="0" shapeId="0" xr:uid="{00000000-0006-0000-0500-000002000000}">
      <text>
        <r>
          <rPr>
            <b/>
            <sz val="9"/>
            <color indexed="81"/>
            <rFont val="Tahoma"/>
            <family val="2"/>
          </rPr>
          <t>MAA:</t>
        </r>
        <r>
          <rPr>
            <sz val="9"/>
            <color indexed="81"/>
            <rFont val="Tahoma"/>
            <family val="2"/>
          </rPr>
          <t xml:space="preserve">
You can unhide more rows if needed.</t>
        </r>
      </text>
    </comment>
    <comment ref="A76" authorId="0" shapeId="0" xr:uid="{00000000-0006-0000-0500-000003000000}">
      <text>
        <r>
          <rPr>
            <b/>
            <sz val="9"/>
            <color indexed="81"/>
            <rFont val="Tahoma"/>
            <family val="2"/>
          </rPr>
          <t>MAA:</t>
        </r>
        <r>
          <rPr>
            <sz val="9"/>
            <color indexed="81"/>
            <rFont val="Tahoma"/>
            <family val="2"/>
          </rPr>
          <t xml:space="preserve">
You can unhide more rows if needed.</t>
        </r>
      </text>
    </comment>
    <comment ref="A96" authorId="0" shapeId="0" xr:uid="{00000000-0006-0000-0500-000004000000}">
      <text>
        <r>
          <rPr>
            <b/>
            <sz val="9"/>
            <color indexed="81"/>
            <rFont val="Tahoma"/>
            <family val="2"/>
          </rPr>
          <t>MAA:</t>
        </r>
        <r>
          <rPr>
            <sz val="9"/>
            <color indexed="81"/>
            <rFont val="Tahoma"/>
            <family val="2"/>
          </rPr>
          <t xml:space="preserve">
You can unhide more rows if needed.</t>
        </r>
      </text>
    </comment>
    <comment ref="A147" authorId="0" shapeId="0" xr:uid="{00000000-0006-0000-0500-000005000000}">
      <text>
        <r>
          <rPr>
            <b/>
            <sz val="9"/>
            <color indexed="81"/>
            <rFont val="Tahoma"/>
            <family val="2"/>
          </rPr>
          <t>MAA:</t>
        </r>
        <r>
          <rPr>
            <sz val="9"/>
            <color indexed="81"/>
            <rFont val="Tahoma"/>
            <family val="2"/>
          </rPr>
          <t xml:space="preserve">
You can unhide more rows if needed.</t>
        </r>
      </text>
    </comment>
    <comment ref="A181" authorId="0" shapeId="0" xr:uid="{00000000-0006-0000-0500-000006000000}">
      <text>
        <r>
          <rPr>
            <b/>
            <sz val="9"/>
            <color indexed="81"/>
            <rFont val="Tahoma"/>
            <family val="2"/>
          </rPr>
          <t>MAA:</t>
        </r>
        <r>
          <rPr>
            <sz val="9"/>
            <color indexed="81"/>
            <rFont val="Tahoma"/>
            <family val="2"/>
          </rPr>
          <t xml:space="preserve">
You can unhide more rows if needed.</t>
        </r>
      </text>
    </comment>
    <comment ref="A211" authorId="0" shapeId="0" xr:uid="{00000000-0006-0000-0500-000007000000}">
      <text>
        <r>
          <rPr>
            <b/>
            <sz val="9"/>
            <color indexed="81"/>
            <rFont val="Tahoma"/>
            <family val="2"/>
          </rPr>
          <t>MAA:</t>
        </r>
        <r>
          <rPr>
            <sz val="9"/>
            <color indexed="81"/>
            <rFont val="Tahoma"/>
            <family val="2"/>
          </rPr>
          <t xml:space="preserve">
You can unhide more rows if needed.</t>
        </r>
      </text>
    </comment>
    <comment ref="A231" authorId="0" shapeId="0" xr:uid="{00000000-0006-0000-0500-000008000000}">
      <text>
        <r>
          <rPr>
            <b/>
            <sz val="9"/>
            <color indexed="81"/>
            <rFont val="Tahoma"/>
            <family val="2"/>
          </rPr>
          <t>MAA:</t>
        </r>
        <r>
          <rPr>
            <sz val="9"/>
            <color indexed="81"/>
            <rFont val="Tahoma"/>
            <family val="2"/>
          </rPr>
          <t xml:space="preserve">
You can unhide more rows if needed.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B50" authorId="0" shapeId="0" xr:uid="{358A1083-5583-4CBC-A46A-04429BB102FA}">
      <text>
        <r>
          <rPr>
            <b/>
            <sz val="9"/>
            <color indexed="81"/>
            <rFont val="Tahoma"/>
            <family val="2"/>
          </rPr>
          <t>Uuwmaastaff:</t>
        </r>
        <r>
          <rPr>
            <sz val="9"/>
            <color indexed="81"/>
            <rFont val="Tahoma"/>
            <family val="2"/>
          </rPr>
          <t xml:space="preserve">
Value for Subsidy Received should match the Add'l Costs tab, In Proposal column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Uuwmaastaff</author>
  </authors>
  <commentList>
    <comment ref="C50" authorId="0" shapeId="0" xr:uid="{5C87F426-E427-4CAE-AEF3-2A412CF09CB2}">
      <text>
        <r>
          <rPr>
            <b/>
            <sz val="9"/>
            <color indexed="81"/>
            <rFont val="Tahoma"/>
            <family val="2"/>
          </rPr>
          <t>Uuwmaastaff:</t>
        </r>
        <r>
          <rPr>
            <sz val="9"/>
            <color indexed="81"/>
            <rFont val="Tahoma"/>
            <family val="2"/>
          </rPr>
          <t xml:space="preserve">
Value for Subsidy Received should match the Add’l Costs tab, In Proposal column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<sst xmlns="http://schemas.openxmlformats.org/spreadsheetml/2006/main" count="926" uniqueCount="365">
  <si>
    <t>File Version (Web Publish Date)</t>
  </si>
  <si>
    <t>Tab(s)</t>
  </si>
  <si>
    <t>Description</t>
  </si>
  <si>
    <t>Purpose</t>
  </si>
  <si>
    <t>Did change impact caclulations?</t>
  </si>
  <si>
    <t>Change incorporated?</t>
  </si>
  <si>
    <t>Initials &amp; Date Performed</t>
  </si>
  <si>
    <t>Rate File</t>
  </si>
  <si>
    <t>Add this change log, as first tab (hidden from users)</t>
  </si>
  <si>
    <t>Maintain configuation control primarily for data</t>
  </si>
  <si>
    <t>No</t>
  </si>
  <si>
    <t>Yes</t>
  </si>
  <si>
    <t>DP - 3/3/21</t>
  </si>
  <si>
    <t>Space</t>
  </si>
  <si>
    <t>Add back Space tab into overall file</t>
  </si>
  <si>
    <t xml:space="preserve">Provide information helpful to SoM </t>
  </si>
  <si>
    <t>All</t>
  </si>
  <si>
    <t xml:space="preserve">Unlock all cells </t>
  </si>
  <si>
    <t>To ensure overall ability for cell updates</t>
  </si>
  <si>
    <t>Depreciation</t>
  </si>
  <si>
    <t>Add more rows for total of 50</t>
  </si>
  <si>
    <t>Provide analysts more input capability</t>
  </si>
  <si>
    <t>Yes?</t>
  </si>
  <si>
    <t>Usage</t>
  </si>
  <si>
    <t>Add cell in column N for total prior year revenue</t>
  </si>
  <si>
    <t>Provide analysts automatic calculation</t>
  </si>
  <si>
    <t>Summary Yr 1&amp; 2</t>
  </si>
  <si>
    <t>Add comment to subsidy tab “Value for Subsidy Received should match the Add’l Costs tab, In Proposal column”.</t>
  </si>
  <si>
    <t>Clarify use of the Add'l cost sheet for analysts</t>
  </si>
  <si>
    <t>Lock ONLY calculation cells (highlighted purple) with appropriate password for this configuration, as documented on OneDoc</t>
  </si>
  <si>
    <t>Allow analysts flexibility to use other cells, as needed</t>
  </si>
  <si>
    <t>DP - 3/4/21</t>
  </si>
  <si>
    <t>Salaries</t>
  </si>
  <si>
    <t>Other Costs</t>
  </si>
  <si>
    <t>Summary Year 1</t>
  </si>
  <si>
    <t>Validate Subsidy Calculation; should be reduction to Internal Rate only.  Enabling Internal with Subsidy (subtracted from) and without Subsidy (fully costed)</t>
  </si>
  <si>
    <t>Ensure calcuation consistent among templates</t>
  </si>
  <si>
    <t>DP - 3/10/21</t>
  </si>
  <si>
    <t>Summary Year 2</t>
  </si>
  <si>
    <t>New Password</t>
  </si>
  <si>
    <t>Increase Security</t>
  </si>
  <si>
    <t>DP - 3/22/21</t>
  </si>
  <si>
    <t>Multiple</t>
  </si>
  <si>
    <t>Added Salary cap worksheet. Deleted not in use tabs</t>
  </si>
  <si>
    <t>Salary cap compliance and to reduce bloat</t>
  </si>
  <si>
    <t>RF - 9/11/25</t>
  </si>
  <si>
    <t>Future</t>
  </si>
  <si>
    <t>On Usage tab, add cell for time window &amp; MyFD</t>
  </si>
  <si>
    <t>Instructions &amp; Guidance</t>
  </si>
  <si>
    <t>Template updated by Cross Functional Team as of:</t>
  </si>
  <si>
    <t>Version:</t>
  </si>
  <si>
    <t>Color Index</t>
  </si>
  <si>
    <t>Yellow</t>
  </si>
  <si>
    <t>Filled in by the Center</t>
  </si>
  <si>
    <t>Purple</t>
  </si>
  <si>
    <t>Filled in via Formulas</t>
  </si>
  <si>
    <t>Green</t>
  </si>
  <si>
    <t>Tips &amp; Guidance</t>
  </si>
  <si>
    <t>Instructions</t>
  </si>
  <si>
    <t>Guidance</t>
  </si>
  <si>
    <t>Note: Worksheet contains Workday terminology and Workday Worktags.</t>
  </si>
  <si>
    <t>General Information</t>
  </si>
  <si>
    <t>Center Information</t>
  </si>
  <si>
    <t xml:space="preserve">Cost Center (CC) Name: </t>
  </si>
  <si>
    <t>Cost Center (CC) Number:</t>
  </si>
  <si>
    <t>Internal Service Provider (ISP):</t>
  </si>
  <si>
    <t xml:space="preserve">Location: </t>
  </si>
  <si>
    <t>Year 1 Rate Begin Date:</t>
  </si>
  <si>
    <t>Year 1 Rate End Date:</t>
  </si>
  <si>
    <t>Year 2 Rate Begin Date:</t>
  </si>
  <si>
    <t>Year 2 Rate End Date:</t>
  </si>
  <si>
    <t>Institutional Overhead Rate:</t>
  </si>
  <si>
    <t>Contact Information</t>
  </si>
  <si>
    <t>Name:</t>
  </si>
  <si>
    <t>Email</t>
  </si>
  <si>
    <t>Box#:</t>
  </si>
  <si>
    <t>Phone #:</t>
  </si>
  <si>
    <t>If your center has a web page, what is the URL?</t>
  </si>
  <si>
    <t>General Description of Services</t>
  </si>
  <si>
    <t>Please provide a one paragraph description of the overall activities of the center and methodology used in the proposal.  This can be done in the Excel workbook, or submitted as a separate attachment.</t>
  </si>
  <si>
    <t>General Questions</t>
  </si>
  <si>
    <t>Question</t>
  </si>
  <si>
    <t>Answer</t>
  </si>
  <si>
    <t>1) Will the activities/services of your center generate external revenues?</t>
  </si>
  <si>
    <t>2) How often will you sell goods/services to external users?</t>
  </si>
  <si>
    <t>3) Do the activities/services offered by your center support the primary mission of the University, aside from generating revenue? If yes, please explain how the activity supports the University mission:</t>
  </si>
  <si>
    <r>
      <t>4) If your center provides services that generate external revenue, have you conducted a marketplace analysis? Please explain.</t>
    </r>
    <r>
      <rPr>
        <vertAlign val="superscript"/>
        <sz val="12"/>
        <color theme="1" tint="0.249977111117893"/>
        <rFont val="Calibri"/>
        <family val="2"/>
        <scheme val="minor"/>
      </rPr>
      <t>1</t>
    </r>
  </si>
  <si>
    <t>5) Do you have faculty/staff over the current NIH salary cap?</t>
  </si>
  <si>
    <t>If yes, please use "Salary Cap Worksheet" to determine allowable salary.</t>
  </si>
  <si>
    <r>
      <rPr>
        <vertAlign val="superscript"/>
        <sz val="12"/>
        <color theme="1" tint="0.249977111117893"/>
        <rFont val="Calibri"/>
        <family val="2"/>
        <scheme val="minor"/>
      </rPr>
      <t xml:space="preserve">1 </t>
    </r>
    <r>
      <rPr>
        <sz val="12"/>
        <color theme="1" tint="0.249977111117893"/>
        <rFont val="Calibri"/>
        <family val="2"/>
        <scheme val="minor"/>
      </rPr>
      <t>Please see RCW 28B.63 or reach out to MAA for more information</t>
    </r>
  </si>
  <si>
    <t>Usage &amp; Description of Rates</t>
  </si>
  <si>
    <t>Purpose: Provide a short description of the services for each rate and the number of units expected to be sold.</t>
  </si>
  <si>
    <t>Rate</t>
  </si>
  <si>
    <t>Name</t>
  </si>
  <si>
    <t>Short Description</t>
  </si>
  <si>
    <t>Unit Base*</t>
  </si>
  <si>
    <t>Prior Year Estimate</t>
  </si>
  <si>
    <t>Units Sold</t>
  </si>
  <si>
    <t>Prior Year Revenue</t>
  </si>
  <si>
    <t>Year 1</t>
  </si>
  <si>
    <t>Year 2</t>
  </si>
  <si>
    <t>Prior Year Actual Internal</t>
  </si>
  <si>
    <t>Prior Year Actual External</t>
  </si>
  <si>
    <t>Proposal Estimate Yr-1
Internal</t>
  </si>
  <si>
    <t>Proposal Estimate Yr-1
External</t>
  </si>
  <si>
    <t>Proposal Estimate Yr-2
Internal</t>
  </si>
  <si>
    <t>Proposal Estimate Yr-2
External</t>
  </si>
  <si>
    <t>Prior Year Internal Rates</t>
  </si>
  <si>
    <t>Prior Year External Rates</t>
  </si>
  <si>
    <t>Prior Year's Total Revenue</t>
  </si>
  <si>
    <t>Difference between Prior Year Estimate and Actual (Internal + External)</t>
  </si>
  <si>
    <t>Est Chg Pr Yr Actual vs Year 1 Proposal
INTERNAL</t>
  </si>
  <si>
    <t xml:space="preserve">% Chg INTERNAL </t>
  </si>
  <si>
    <t>Est Chg Pr Yr Actual vs Year 1 Proposal
EXTERNAL</t>
  </si>
  <si>
    <t xml:space="preserve">% Chg EXTERNAL </t>
  </si>
  <si>
    <t xml:space="preserve">Explanation </t>
  </si>
  <si>
    <t>Est Chg Pr Yr Actual vs Year 2 Proposal
INTERNAL</t>
  </si>
  <si>
    <t>Est Chg Pr Yr Actual vs Year 2 Proposal
EXTERNAL</t>
  </si>
  <si>
    <t>% Chg EXTERNAL</t>
  </si>
  <si>
    <t>Center Overhead</t>
  </si>
  <si>
    <t>Rate 1</t>
  </si>
  <si>
    <t>Rate 2</t>
  </si>
  <si>
    <t>Rate 3</t>
  </si>
  <si>
    <t xml:space="preserve">Rate 4 </t>
  </si>
  <si>
    <t>Rate 5</t>
  </si>
  <si>
    <t>*This is the Unit by which the center bills users. For example, per hour, per sample, etc..</t>
  </si>
  <si>
    <t>Total Prior Year's Revenue</t>
  </si>
  <si>
    <t>*If your rates require time from staff, please ensure usage is covered by the implied FTE available from the salaries tab. See hours available below</t>
  </si>
  <si>
    <t>Maximum Billable Hours</t>
  </si>
  <si>
    <t>Available Hours</t>
  </si>
  <si>
    <t>40 hours/week * 52 weeks</t>
  </si>
  <si>
    <t>Less Holidays</t>
  </si>
  <si>
    <t>11 days paid * 8 hours/day</t>
  </si>
  <si>
    <t>Less Vacation</t>
  </si>
  <si>
    <t>Approx # of vacation days/year (in hours)</t>
  </si>
  <si>
    <t>Less Sick</t>
  </si>
  <si>
    <t>Approx # of sick days/year (in hours)</t>
  </si>
  <si>
    <t>Less Other Down Time</t>
  </si>
  <si>
    <t>Approx # of other down time hours (ex. # of meeting or lab management hours per month x 12)</t>
  </si>
  <si>
    <t>Max Total Billable Hours per FTE</t>
  </si>
  <si>
    <t>FTE from Salaries Tab - Year 1</t>
  </si>
  <si>
    <t>Hours available for rates - Year 1</t>
  </si>
  <si>
    <t>FTE from Salaries Tab - Year 2</t>
  </si>
  <si>
    <t>Hours available for rates - Year 2</t>
  </si>
  <si>
    <t>Notes:</t>
  </si>
  <si>
    <t>Year 1 Salaries &amp; Benefits</t>
  </si>
  <si>
    <t>Annual Salary Proration ( Merit/COLA Increase)</t>
  </si>
  <si>
    <t>Purpose: List personnel paid on the center and allocated S&amp;B to each rate.</t>
  </si>
  <si>
    <t>Provide the salary increase for each employee type. For example, a COLA increase for classified staff and a merit increase for pro staff.</t>
  </si>
  <si>
    <t>Provide the actual benefit percentages for each employee type in year 1 below:</t>
  </si>
  <si>
    <t>Provide the proposed benefit percentages for each employee type in year 2 below:</t>
  </si>
  <si>
    <t>Enter Hourly Employees, Grad Students, Students in separate section below.</t>
  </si>
  <si>
    <t>Employee Type</t>
  </si>
  <si>
    <t>Salary Growth Factor %</t>
  </si>
  <si>
    <t>Fringe Benefit % Yr. 1</t>
  </si>
  <si>
    <t>Fringe Benefit % Yr. 2</t>
  </si>
  <si>
    <t>Current</t>
  </si>
  <si>
    <t>Increased</t>
  </si>
  <si>
    <t>100% of the FTE% on center needs to be allocated to the various rates.</t>
  </si>
  <si>
    <t>Instruction and Research Faculty (50000)</t>
  </si>
  <si>
    <t>50000</t>
  </si>
  <si>
    <t>Necessary benefit percentages and growth factors are taken from the table to the right.</t>
  </si>
  <si>
    <t>Medical Residents (50010)</t>
  </si>
  <si>
    <t>50010</t>
  </si>
  <si>
    <t>Do not include step increases in the growth factor %.</t>
  </si>
  <si>
    <t>Residents and Chief Residents (50020)</t>
  </si>
  <si>
    <t>50020</t>
  </si>
  <si>
    <t>Graduate Student Appointments (50030)</t>
  </si>
  <si>
    <t>50030</t>
  </si>
  <si>
    <t>Post-Doctoral Trainees (50040)</t>
  </si>
  <si>
    <t>50040</t>
  </si>
  <si>
    <t>Classified Staff (50050)</t>
  </si>
  <si>
    <t>50050</t>
  </si>
  <si>
    <t>Professional Staff (50060)</t>
  </si>
  <si>
    <t>50060</t>
  </si>
  <si>
    <t>Hourly, Visiting Scientists, and Overtime (50100)</t>
  </si>
  <si>
    <t>50100</t>
  </si>
  <si>
    <t>Pre-Doctoral Fellows and Trainees (50110)</t>
  </si>
  <si>
    <t>50110</t>
  </si>
  <si>
    <t>Use Costing allocations (see screen shot on report tab). FTE% should match salary on Service Center in Workday. Can't include salary unless the salary is being paid for by the service or recharge center</t>
  </si>
  <si>
    <t>NAME</t>
  </si>
  <si>
    <t>EMPLOYEE ID</t>
  </si>
  <si>
    <t>Job Family Ledger</t>
  </si>
  <si>
    <t>Business Title</t>
  </si>
  <si>
    <t>Full Time Rate Monthly</t>
  </si>
  <si>
    <t>BASE SALARY (AT 100% FTE)</t>
  </si>
  <si>
    <t>BEN %</t>
  </si>
  <si>
    <t>FTE ON CENTER</t>
  </si>
  <si>
    <t>TOTAL SALARY</t>
  </si>
  <si>
    <t>TOTAL BENEFITS</t>
  </si>
  <si>
    <t>TOTAL SAL &amp; BEN ON CTR</t>
  </si>
  <si>
    <t>Center Overhead Yr. 1</t>
  </si>
  <si>
    <t>Rate 1 Yr. 1</t>
  </si>
  <si>
    <t>Rate 2 Yr. 1</t>
  </si>
  <si>
    <t>Rate 3 Yr. 1</t>
  </si>
  <si>
    <t>Rate 4 Yr. 1</t>
  </si>
  <si>
    <t>Rate 5 Yr. 1</t>
  </si>
  <si>
    <t>Percent Check</t>
  </si>
  <si>
    <t>Dollar Check</t>
  </si>
  <si>
    <t>Difference between allocated dollar and total dollar</t>
  </si>
  <si>
    <t>(should add up to 100%)</t>
  </si>
  <si>
    <t>Salaries of All Faculty and Staff and vacant position approved by management</t>
  </si>
  <si>
    <t>FTE %</t>
  </si>
  <si>
    <t>Amount</t>
  </si>
  <si>
    <t>Sal</t>
  </si>
  <si>
    <t>Ben</t>
  </si>
  <si>
    <t>Direct Salaries-Faculty and Staff</t>
  </si>
  <si>
    <t>FTE Per Rate (for cost proposal information only)</t>
  </si>
  <si>
    <t>EMPLOYEE ID NUMBER</t>
  </si>
  <si>
    <t>TITLE</t>
  </si>
  <si>
    <t>FULL TIME RATE MONTHLY</t>
  </si>
  <si>
    <t>Salaries of Graduate Students, Students, and Hourly Employees</t>
  </si>
  <si>
    <t>Total Salaries Year 1</t>
  </si>
  <si>
    <t>Year 2 Salaries &amp; Benefits</t>
  </si>
  <si>
    <t>Center Overhead Yr. 2</t>
  </si>
  <si>
    <t>Rate 1 Yr. 2</t>
  </si>
  <si>
    <t>Rate 2 Yr. 2</t>
  </si>
  <si>
    <t>Rate 3 Yr. 2</t>
  </si>
  <si>
    <t>Rate 4 Yr. 2</t>
  </si>
  <si>
    <t>Rate 5 Yr. 2</t>
  </si>
  <si>
    <t>Salaries of All Faculty and Staff vacant position approved by management</t>
  </si>
  <si>
    <t>Total Salaries Year 2</t>
  </si>
  <si>
    <t>Add additional lines as necessary</t>
  </si>
  <si>
    <t>If you have costs in the Center Overhead column please see the below note</t>
  </si>
  <si>
    <t>*Administrative and clerical salaries can be included in rates if they meet the following criteria:</t>
  </si>
  <si>
    <t>1.  There is an unlike circumstance and,</t>
  </si>
  <si>
    <t>2.  They were not included in the F&amp;A rate proposal previously (contact MAA for more information).</t>
  </si>
  <si>
    <t>* Please include a description of the unlike circumstance</t>
  </si>
  <si>
    <t>Salary Cap Summary</t>
  </si>
  <si>
    <t>Link</t>
  </si>
  <si>
    <t>Directions: Identify salaries in rate over current cap</t>
  </si>
  <si>
    <t>Employee 1</t>
  </si>
  <si>
    <t>Employee 2</t>
  </si>
  <si>
    <t xml:space="preserve"> Employee 3</t>
  </si>
  <si>
    <t>Annual Salary</t>
  </si>
  <si>
    <t>Current Salary Cap</t>
  </si>
  <si>
    <t>FTE on Center Rate</t>
  </si>
  <si>
    <t>Allowable Annual Salary on Rate Proposal</t>
  </si>
  <si>
    <t>Allowable Monthly Salary on Rate Proposal</t>
  </si>
  <si>
    <t>Year 1 Depreciation</t>
  </si>
  <si>
    <t>Year 1 Allocation Schedule</t>
  </si>
  <si>
    <t>Purpose: Calculate depreciation for equipment that costs more than $5,000 per individual item.</t>
  </si>
  <si>
    <t>Purpose: Allocate depreciation to the different rates</t>
  </si>
  <si>
    <t>Desc./Type of Equipment</t>
  </si>
  <si>
    <t xml:space="preserve">UW Tag No. </t>
  </si>
  <si>
    <t>Cost Center</t>
  </si>
  <si>
    <t>Status</t>
  </si>
  <si>
    <t>Title</t>
  </si>
  <si>
    <t>Date Received (Acquisition Date (UW))</t>
  </si>
  <si>
    <t>Depr. Start Date</t>
  </si>
  <si>
    <t>Depr. End Date</t>
  </si>
  <si>
    <t>Acquisition Cost</t>
  </si>
  <si>
    <t>Amount Not Recoverable</t>
  </si>
  <si>
    <t>Total Recoverable Acquisition Cost</t>
  </si>
  <si>
    <t>Useful Life (years)</t>
  </si>
  <si>
    <t>Depr. In Proposal</t>
  </si>
  <si>
    <t>%</t>
  </si>
  <si>
    <t>Year 1 Totals</t>
  </si>
  <si>
    <t>Year 2 Depreciation</t>
  </si>
  <si>
    <t>Year 2 Allocation Schedule</t>
  </si>
  <si>
    <t xml:space="preserve"> %</t>
  </si>
  <si>
    <t>Year 2 Totals</t>
  </si>
  <si>
    <t>Year 1 Other Non-Salary &amp; Non-Equipment Costs</t>
  </si>
  <si>
    <t>Purpose: To detail non-salary and non-equipment costs in rates.</t>
  </si>
  <si>
    <t>62440: Maintenance Contracts</t>
  </si>
  <si>
    <t>Dollar check</t>
  </si>
  <si>
    <t>Difference between total allocated dollar and total dollar</t>
  </si>
  <si>
    <t>Spend Category</t>
  </si>
  <si>
    <t>Source Document</t>
  </si>
  <si>
    <t>Annual Amt</t>
  </si>
  <si>
    <t xml:space="preserve">% </t>
  </si>
  <si>
    <t>This field is used if they provide an estimate not based on prior year actuals. Would still be used (external analysis)</t>
  </si>
  <si>
    <t>62440: Maintenance Contracts YR. 1</t>
  </si>
  <si>
    <t>Note: tuition waiver ( if applicable) could be include in 62440 section</t>
  </si>
  <si>
    <t>62690: Other Purchased and Contract Services</t>
  </si>
  <si>
    <t>62690: Other Purchased and Contract Services YR. 1</t>
  </si>
  <si>
    <t>62400: Travel</t>
  </si>
  <si>
    <t>62400: Travel YR. 1</t>
  </si>
  <si>
    <t>Travel Justification</t>
  </si>
  <si>
    <t>60210: Supplies and Materials</t>
  </si>
  <si>
    <t>60210: Supplies and Materials YR. 1</t>
  </si>
  <si>
    <t>Year 2 Other Non-Salary &amp; Non-Equipment Costs</t>
  </si>
  <si>
    <t>62440: Maintenance Contracts YR. 2</t>
  </si>
  <si>
    <t>62690: Other Purchased and Contract Services YR. 2</t>
  </si>
  <si>
    <t>62400: TRAVEL YR. 2</t>
  </si>
  <si>
    <t>60210: Supplies and Materials YR. 2</t>
  </si>
  <si>
    <t xml:space="preserve">For tuition waiver, please </t>
  </si>
  <si>
    <t xml:space="preserve"> Summary Sheet : Year 1</t>
  </si>
  <si>
    <t>Rate 4</t>
  </si>
  <si>
    <t>Total Allocated Dollar</t>
  </si>
  <si>
    <t>Difference between Total and Allocated</t>
  </si>
  <si>
    <t>Direct Costs</t>
  </si>
  <si>
    <t>Year 1 Total Costs</t>
  </si>
  <si>
    <t>Year 1 Total Direct Costs (Less Overhead Below)</t>
  </si>
  <si>
    <t>Salaries &amp; Wages</t>
  </si>
  <si>
    <t xml:space="preserve">62690: Other Purchased and Contract Services </t>
  </si>
  <si>
    <t xml:space="preserve">60210: Supplies and Materials </t>
  </si>
  <si>
    <t>Fringe Benefits</t>
  </si>
  <si>
    <t>63020: Depreciation (Cost Individually&gt;$5000)</t>
  </si>
  <si>
    <t>TOTALS</t>
  </si>
  <si>
    <t>Annual Direct Costs</t>
  </si>
  <si>
    <t>Annual Costs Incl. Overhead</t>
  </si>
  <si>
    <t>Overhead Year 1</t>
  </si>
  <si>
    <t>Overhead Year 2</t>
  </si>
  <si>
    <t>Overhead Costs</t>
  </si>
  <si>
    <t>Year 1 Total Overhead Costs</t>
  </si>
  <si>
    <t>Admin Salaries</t>
  </si>
  <si>
    <t>01</t>
  </si>
  <si>
    <t>02</t>
  </si>
  <si>
    <t>03</t>
  </si>
  <si>
    <t>04</t>
  </si>
  <si>
    <t>05</t>
  </si>
  <si>
    <t>Admin Retirement &amp; Benefits</t>
  </si>
  <si>
    <t>07</t>
  </si>
  <si>
    <t>15-01</t>
  </si>
  <si>
    <t>Total Center Overhead</t>
  </si>
  <si>
    <t>Prior Year Balance (Add Deficit, Subtract Surplus)</t>
  </si>
  <si>
    <t>TOTAL COSTS INCLUDING OVERHEAD and Prior Year Balance</t>
  </si>
  <si>
    <t># of Annual Units</t>
  </si>
  <si>
    <t>Unit Base</t>
  </si>
  <si>
    <t>Subsidy Received</t>
  </si>
  <si>
    <t>Year 1 Amount</t>
  </si>
  <si>
    <t>Subsidy Per Unit</t>
  </si>
  <si>
    <t>Internal Rate per Unit (with subsidy)</t>
  </si>
  <si>
    <t>Fully Costed Internal Rate per Unit (without subsidy)</t>
  </si>
  <si>
    <t>External Surcharge</t>
  </si>
  <si>
    <t>Institutional Overhead</t>
  </si>
  <si>
    <t>External Rate per Unit</t>
  </si>
  <si>
    <t>Summary Sheet : Year 2</t>
  </si>
  <si>
    <t>Year 2 Total Costs</t>
  </si>
  <si>
    <t>Year 2 Total Direct Costs (Less Overhead Below)</t>
  </si>
  <si>
    <t>Year 2 Total Overhead Costs</t>
  </si>
  <si>
    <t>Internal Rate per Unit (with Subsidy)</t>
  </si>
  <si>
    <t>Fully Costed Internal Rate (without Subsidy)</t>
  </si>
  <si>
    <t>Additional Cost Worksheet</t>
  </si>
  <si>
    <t>Purpose: Used to identify center costs paid by non-center cost centers</t>
  </si>
  <si>
    <t>This tab is used to document subsidies</t>
  </si>
  <si>
    <t>Ledger Account</t>
  </si>
  <si>
    <t>Description of Cost</t>
  </si>
  <si>
    <t>In Proposal?</t>
  </si>
  <si>
    <t>Rate Proposal Cycle</t>
  </si>
  <si>
    <t>Start</t>
  </si>
  <si>
    <t>End</t>
  </si>
  <si>
    <t>Total operating expenses from</t>
  </si>
  <si>
    <t>to</t>
  </si>
  <si>
    <t>=</t>
  </si>
  <si>
    <t>Depreciation (Expense)</t>
  </si>
  <si>
    <t>60 day Working Capital</t>
  </si>
  <si>
    <t>Any surplus amount in your center's operating fund (RS100073) above this figure must be included in the rate via cell B42 on the summary tabs</t>
  </si>
  <si>
    <t>To obtain these figures, run the R1300 report in workday for your last year's rate cycle using the below critera</t>
  </si>
  <si>
    <t>Repeat by:</t>
  </si>
  <si>
    <t>Resource</t>
  </si>
  <si>
    <t xml:space="preserve">Company: </t>
  </si>
  <si>
    <t>Your center's company</t>
  </si>
  <si>
    <t>Period</t>
  </si>
  <si>
    <t>Last month of prior cycle</t>
  </si>
  <si>
    <t>Time Period</t>
  </si>
  <si>
    <t>"Last 12 Periods"</t>
  </si>
  <si>
    <t>Worktags</t>
  </si>
  <si>
    <t>Your CC number</t>
  </si>
  <si>
    <t>Additional options</t>
  </si>
  <si>
    <t>Exclude Pro forma journals, Include payroll details, exclude allocation journals</t>
  </si>
  <si>
    <t>Book</t>
  </si>
  <si>
    <t>Financial reporting</t>
  </si>
  <si>
    <t>In cell H3, enter the number from the "Total Expenditures" row in the RS100073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</si>
</sst>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
    <numFmt numFmtId="165" formatCode="_(* #,##0_);_(* \(#,##0\);_(* &quot;-&quot;??_);_(@_)"/>
    <numFmt numFmtId="166" formatCode="_(* #,##0.0000_);_(* \(#,##0.0000\);_(* &quot;-&quot;??_);_(@_)"/>
    <numFmt numFmtId="167" formatCode="_([$$-409]* #,##0.00_);_([$$-409]* \(#,##0.00\);_([$$-409]* &quot;-&quot;??_);_(@_)"/>
    <numFmt numFmtId="168" formatCode="_([$$-409]* #,##0_);_([$$-409]* \(#,##0\);_([$$-409]* &quot;-&quot;??_);_(@_)"/>
    <numFmt numFmtId="169" formatCode="&quot;$&quot;#,##0.00"/>
  </numFmts>
  <fonts count="36" x14ac:knownFonts="1">
    <font>
      <sz val="11"/>
      <color theme="1"/>
      <name val="Calibri"/>
      <family val="2"/>
      <scheme val="minor"/>
    </font>
    <font>
      <sz val="11"/>
      <name val="Times New Roman"/>
      <family val="1"/>
    </font>
    <font>
      <sz val="9"/>
      <color indexed="81"/>
      <name val="Tahoma"/>
      <family val="2"/>
    </font>
    <font>
      <b/>
      <sz val="9"/>
      <color indexed="81"/>
      <name val="Tahoma"/>
      <family val="2"/>
    </font>
    <font>
      <u/>
      <sz val="11"/>
      <color theme="10"/>
      <name val="Calibri"/>
      <family val="2"/>
      <scheme val="minor"/>
    </font>
    <font>
      <sz val="11"/>
      <color theme="1"/>
      <name val="Calibri"/>
      <family val="2"/>
      <scheme val="minor"/>
    </font>
    <font>
      <b/>
      <u/>
      <sz val="11"/>
      <color theme="1"/>
      <name val="Calibri"/>
      <family val="2"/>
      <scheme val="minor"/>
    </font>
    <font>
      <sz val="11"/>
      <color rgb="FF000000"/>
      <name val="Calibri"/>
      <family val="2"/>
      <scheme val="minor"/>
    </font>
    <font>
      <sz val="10"/>
      <name val="Arial"/>
      <family val="2"/>
    </font>
    <font>
      <b/>
      <sz val="11"/>
      <color theme="0"/>
      <name val="Calibri"/>
      <family val="2"/>
      <scheme val="minor"/>
    </font>
    <font>
      <sz val="11"/>
      <color theme="1" tint="0.249977111117893"/>
      <name val="Calibri"/>
      <family val="2"/>
      <scheme val="minor"/>
    </font>
    <font>
      <b/>
      <i/>
      <sz val="16"/>
      <color theme="1" tint="0.249977111117893"/>
      <name val="Calibri"/>
      <family val="2"/>
      <scheme val="minor"/>
    </font>
    <font>
      <b/>
      <sz val="11"/>
      <color theme="1" tint="0.249977111117893"/>
      <name val="Calibri"/>
      <family val="2"/>
      <scheme val="minor"/>
    </font>
    <font>
      <b/>
      <sz val="12"/>
      <color theme="1" tint="0.249977111117893"/>
      <name val="Calibri"/>
      <family val="2"/>
      <scheme val="minor"/>
    </font>
    <font>
      <sz val="12"/>
      <color theme="1" tint="0.249977111117893"/>
      <name val="Calibri"/>
      <family val="2"/>
      <scheme val="minor"/>
    </font>
    <font>
      <u/>
      <sz val="12"/>
      <color theme="1" tint="0.249977111117893"/>
      <name val="Calibri"/>
      <family val="2"/>
      <scheme val="minor"/>
    </font>
    <font>
      <vertAlign val="superscript"/>
      <sz val="12"/>
      <color theme="1" tint="0.249977111117893"/>
      <name val="Calibri"/>
      <family val="2"/>
      <scheme val="minor"/>
    </font>
    <font>
      <b/>
      <sz val="16"/>
      <color theme="1" tint="0.249977111117893"/>
      <name val="Calibri"/>
      <family val="2"/>
      <scheme val="minor"/>
    </font>
    <font>
      <i/>
      <sz val="16"/>
      <color theme="1" tint="0.249977111117893"/>
      <name val="Calibri"/>
      <family val="2"/>
      <scheme val="minor"/>
    </font>
    <font>
      <sz val="16"/>
      <color theme="1" tint="0.249977111117893"/>
      <name val="Calibri"/>
      <family val="2"/>
      <scheme val="minor"/>
    </font>
    <font>
      <b/>
      <sz val="10"/>
      <color theme="1" tint="0.249977111117893"/>
      <name val="Calibri"/>
      <family val="2"/>
      <scheme val="minor"/>
    </font>
    <font>
      <b/>
      <i/>
      <sz val="11"/>
      <color theme="1" tint="0.249977111117893"/>
      <name val="Calibri"/>
      <family val="2"/>
      <scheme val="minor"/>
    </font>
    <font>
      <b/>
      <sz val="14"/>
      <color theme="0"/>
      <name val="Calibri"/>
      <family val="2"/>
      <scheme val="minor"/>
    </font>
    <font>
      <sz val="10"/>
      <name val="Arial"/>
      <family val="2"/>
    </font>
    <font>
      <sz val="11"/>
      <color theme="0"/>
      <name val="Calibri"/>
      <family val="2"/>
      <scheme val="minor"/>
    </font>
    <font>
      <b/>
      <sz val="11"/>
      <name val="Calibri"/>
      <family val="2"/>
      <scheme val="minor"/>
    </font>
    <font>
      <sz val="8"/>
      <name val="Calibri"/>
      <family val="2"/>
      <scheme val="minor"/>
    </font>
    <font>
      <sz val="10"/>
      <color rgb="FF000000"/>
      <name val="Times New Roman"/>
      <family val="1"/>
    </font>
    <font>
      <sz val="11"/>
      <color rgb="FF404040"/>
      <name val="Aptos Narrow"/>
      <family val="2"/>
    </font>
    <font>
      <sz val="11"/>
      <color rgb="FF000000"/>
      <name val="Times New Roman"/>
      <family val="1"/>
    </font>
    <font>
      <sz val="11"/>
      <color rgb="FF404040"/>
      <name val="Calibri"/>
      <family val="2"/>
      <scheme val="minor"/>
    </font>
    <font>
      <b/>
      <sz val="16"/>
      <color theme="1"/>
      <name val="Calibri"/>
      <family val="2"/>
      <scheme val="minor"/>
    </font>
    <font>
      <sz val="11"/>
      <color rgb="FF3F3F76"/>
      <name val="Calibri"/>
      <family val="2"/>
      <scheme val="minor"/>
    </font>
    <font>
      <b/>
      <sz val="11"/>
      <color rgb="FFFA7D00"/>
      <name val="Calibri"/>
      <family val="2"/>
      <scheme val="minor"/>
    </font>
    <font>
      <sz val="10"/>
      <name val="Arial"/>
    </font>
    <font>
      <b/>
      <sz val="11"/>
      <color rgb="FFFA7D00"/>
      <name val="Calibri"/>
      <family val="2"/>
    </font>
  </fonts>
  <fills count="18">
    <fill>
      <patternFill patternType="none"/>
    </fill>
    <fill>
      <patternFill patternType="gray125"/>
    </fill>
    <fill>
      <patternFill patternType="solid">
        <fgColor rgb="FFCC99FF"/>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theme="4"/>
        <bgColor indexed="64"/>
      </patternFill>
    </fill>
    <fill>
      <patternFill patternType="solid">
        <fgColor rgb="FFFFFF99"/>
        <bgColor indexed="64"/>
      </patternFill>
    </fill>
    <fill>
      <patternFill patternType="solid">
        <fgColor rgb="FFCADBD7"/>
        <bgColor rgb="FF000000"/>
      </patternFill>
    </fill>
    <fill>
      <patternFill patternType="solid">
        <fgColor rgb="FF0070C0"/>
        <bgColor indexed="64"/>
      </patternFill>
    </fill>
    <fill>
      <patternFill patternType="solid">
        <fgColor rgb="FFFFCC99"/>
      </patternFill>
    </fill>
    <fill>
      <patternFill patternType="solid">
        <fgColor rgb="FFF2F2F2"/>
      </patternFill>
    </fill>
    <fill>
      <patternFill patternType="solid">
        <fgColor rgb="FFF2F2F2"/>
        <bgColor rgb="FFFFFFFF"/>
      </patternFill>
    </fill>
    <fill>
      <patternFill patternType="solid">
        <fgColor rgb="FFFFFF00"/>
        <bgColor rgb="FF000000"/>
      </patternFill>
    </fill>
    <fill>
      <patternFill patternType="solid">
        <fgColor rgb="FF92D050"/>
        <bgColor indexed="64"/>
      </patternFill>
    </fill>
  </fills>
  <borders count="1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indexed="64"/>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right style="medium">
        <color rgb="FF000000"/>
      </right>
      <top style="thin">
        <color indexed="64"/>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medium">
        <color indexed="64"/>
      </top>
      <bottom/>
      <diagonal/>
    </border>
    <border>
      <left style="thin">
        <color indexed="64"/>
      </left>
      <right style="medium">
        <color rgb="FF000000"/>
      </right>
      <top style="medium">
        <color indexed="64"/>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thin">
        <color indexed="64"/>
      </top>
      <bottom style="medium">
        <color rgb="FF000000"/>
      </bottom>
      <diagonal/>
    </border>
    <border>
      <left/>
      <right style="thin">
        <color indexed="64"/>
      </right>
      <top style="thin">
        <color indexed="64"/>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right style="thin">
        <color indexed="64"/>
      </right>
      <top style="medium">
        <color rgb="FF000000"/>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style="medium">
        <color rgb="FF000000"/>
      </top>
      <bottom/>
      <diagonal/>
    </border>
    <border>
      <left style="medium">
        <color indexed="64"/>
      </left>
      <right/>
      <top style="medium">
        <color rgb="FF000000"/>
      </top>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top style="medium">
        <color rgb="FF000000"/>
      </top>
      <bottom/>
      <diagonal/>
    </border>
    <border>
      <left style="medium">
        <color rgb="FF000000"/>
      </left>
      <right/>
      <top style="thin">
        <color indexed="64"/>
      </top>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diagonal/>
    </border>
    <border>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medium">
        <color rgb="FF000000"/>
      </left>
      <right style="thin">
        <color indexed="64"/>
      </right>
      <top style="thin">
        <color rgb="FF000000"/>
      </top>
      <bottom style="thin">
        <color rgb="FF000000"/>
      </bottom>
      <diagonal/>
    </border>
    <border>
      <left style="thin">
        <color indexed="64"/>
      </left>
      <right style="medium">
        <color rgb="FF000000"/>
      </right>
      <top style="thin">
        <color rgb="FF000000"/>
      </top>
      <bottom style="thin">
        <color rgb="FF000000"/>
      </bottom>
      <diagonal/>
    </border>
    <border>
      <left style="thin">
        <color indexed="64"/>
      </left>
      <right style="medium">
        <color rgb="FF000000"/>
      </right>
      <top style="thin">
        <color indexed="64"/>
      </top>
      <bottom/>
      <diagonal/>
    </border>
    <border>
      <left/>
      <right style="medium">
        <color rgb="FF000000"/>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000000"/>
      </top>
      <bottom style="thin">
        <color rgb="FF7F7F7F"/>
      </bottom>
      <diagonal/>
    </border>
    <border>
      <left style="thin">
        <color rgb="FF7F7F7F"/>
      </left>
      <right/>
      <top style="thin">
        <color rgb="FF000000"/>
      </top>
      <bottom/>
      <diagonal/>
    </border>
    <border>
      <left/>
      <right style="thin">
        <color rgb="FF7F7F7F"/>
      </right>
      <top style="thin">
        <color rgb="FF000000"/>
      </top>
      <bottom/>
      <diagonal/>
    </border>
    <border>
      <left style="thin">
        <color rgb="FF7F7F7F"/>
      </left>
      <right/>
      <top/>
      <bottom style="thin">
        <color rgb="FF7F7F7F"/>
      </bottom>
      <diagonal/>
    </border>
    <border>
      <left/>
      <right style="thin">
        <color rgb="FF7F7F7F"/>
      </right>
      <top/>
      <bottom style="thin">
        <color rgb="FF7F7F7F"/>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s>
  <cellStyleXfs count="14">
    <xf numFmtId="0" fontId="0" fillId="0" borderId="0"/>
    <xf numFmtId="0" fontId="1" fillId="0" borderId="0"/>
    <xf numFmtId="0" fontId="4" fillId="0" borderId="0" applyNumberForma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8" fillId="0" borderId="0"/>
    <xf numFmtId="44" fontId="5" fillId="0" borderId="0" applyFont="0" applyFill="0" applyBorder="0" applyAlignment="0" applyProtection="0"/>
    <xf numFmtId="0" fontId="7" fillId="0" borderId="0"/>
    <xf numFmtId="0" fontId="23" fillId="0" borderId="0"/>
    <xf numFmtId="0" fontId="32" fillId="13" borderId="157" applyNumberFormat="0" applyAlignment="0" applyProtection="0"/>
    <xf numFmtId="0" fontId="33" fillId="14" borderId="157" applyNumberFormat="0" applyAlignment="0" applyProtection="0"/>
  </cellStyleXfs>
  <cellXfs count="654">
    <xf numFmtId="0" fontId="0" fillId="0" borderId="0" xfId="0"/>
    <xf numFmtId="0" fontId="6" fillId="0" borderId="6" xfId="0" applyFont="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6" fillId="0" borderId="0" xfId="0" applyFont="1" applyAlignment="1">
      <alignment wrapText="1"/>
    </xf>
    <xf numFmtId="17" fontId="0" fillId="0" borderId="9" xfId="0" applyNumberFormat="1" applyBorder="1" applyAlignment="1">
      <alignment wrapText="1"/>
    </xf>
    <xf numFmtId="0" fontId="0" fillId="0" borderId="29" xfId="0" applyBorder="1" applyAlignment="1">
      <alignment wrapText="1"/>
    </xf>
    <xf numFmtId="0" fontId="0" fillId="0" borderId="24" xfId="0" applyBorder="1" applyAlignment="1">
      <alignment wrapText="1"/>
    </xf>
    <xf numFmtId="0" fontId="0" fillId="0" borderId="0" xfId="0" applyAlignment="1">
      <alignment wrapText="1"/>
    </xf>
    <xf numFmtId="17" fontId="0" fillId="0" borderId="11" xfId="0" applyNumberFormat="1" applyBorder="1" applyAlignment="1">
      <alignment wrapText="1"/>
    </xf>
    <xf numFmtId="0" fontId="0" fillId="0" borderId="30" xfId="0" applyBorder="1" applyAlignment="1">
      <alignment wrapText="1"/>
    </xf>
    <xf numFmtId="0" fontId="0" fillId="0" borderId="25" xfId="0" applyBorder="1" applyAlignment="1">
      <alignment wrapText="1"/>
    </xf>
    <xf numFmtId="0" fontId="10" fillId="0" borderId="0" xfId="0" applyFont="1"/>
    <xf numFmtId="0" fontId="10" fillId="0" borderId="0" xfId="0" applyFont="1" applyProtection="1">
      <protection locked="0"/>
    </xf>
    <xf numFmtId="0" fontId="12" fillId="0" borderId="0" xfId="0" applyFont="1" applyProtection="1">
      <protection locked="0"/>
    </xf>
    <xf numFmtId="0" fontId="10" fillId="2" borderId="0" xfId="0" applyFont="1" applyFill="1" applyProtection="1">
      <protection locked="0"/>
    </xf>
    <xf numFmtId="0" fontId="14" fillId="0" borderId="0" xfId="0" applyFont="1" applyProtection="1">
      <protection locked="0"/>
    </xf>
    <xf numFmtId="0" fontId="15" fillId="0" borderId="0" xfId="2" applyFont="1" applyFill="1" applyAlignment="1" applyProtection="1">
      <alignment horizontal="left" indent="3"/>
      <protection locked="0"/>
    </xf>
    <xf numFmtId="0" fontId="13" fillId="0" borderId="0" xfId="0" applyFont="1"/>
    <xf numFmtId="0" fontId="12" fillId="0" borderId="15" xfId="0" applyFont="1" applyBorder="1" applyAlignment="1">
      <alignment horizontal="center" vertical="center"/>
    </xf>
    <xf numFmtId="0" fontId="12" fillId="0" borderId="15" xfId="0" applyFont="1" applyBorder="1" applyAlignment="1" applyProtection="1">
      <alignment horizontal="center"/>
      <protection locked="0"/>
    </xf>
    <xf numFmtId="0" fontId="12" fillId="0" borderId="1"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5"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2" fillId="0" borderId="49" xfId="0" applyFont="1" applyBorder="1" applyAlignment="1">
      <alignment horizontal="center" vertical="center" wrapText="1"/>
    </xf>
    <xf numFmtId="0" fontId="12" fillId="0" borderId="1" xfId="0" applyFont="1" applyBorder="1" applyProtection="1">
      <protection locked="0"/>
    </xf>
    <xf numFmtId="165" fontId="12" fillId="0" borderId="55" xfId="3" applyNumberFormat="1" applyFont="1" applyFill="1" applyBorder="1" applyProtection="1"/>
    <xf numFmtId="165" fontId="12" fillId="0" borderId="56" xfId="0" applyNumberFormat="1" applyFont="1" applyBorder="1"/>
    <xf numFmtId="165" fontId="12" fillId="0" borderId="29" xfId="0" applyNumberFormat="1" applyFont="1" applyBorder="1"/>
    <xf numFmtId="0" fontId="12" fillId="0" borderId="18" xfId="0" applyFont="1" applyBorder="1" applyProtection="1">
      <protection locked="0"/>
    </xf>
    <xf numFmtId="165" fontId="12" fillId="0" borderId="34" xfId="3" applyNumberFormat="1" applyFont="1" applyFill="1" applyBorder="1" applyProtection="1">
      <protection locked="0"/>
    </xf>
    <xf numFmtId="0" fontId="12" fillId="0" borderId="57" xfId="0" applyFont="1" applyBorder="1" applyProtection="1">
      <protection locked="0"/>
    </xf>
    <xf numFmtId="0" fontId="12" fillId="0" borderId="29" xfId="0" applyFont="1" applyBorder="1" applyProtection="1">
      <protection locked="0"/>
    </xf>
    <xf numFmtId="165" fontId="12" fillId="0" borderId="34" xfId="3" applyNumberFormat="1" applyFont="1" applyFill="1" applyBorder="1" applyProtection="1"/>
    <xf numFmtId="165" fontId="12" fillId="0" borderId="57" xfId="0" applyNumberFormat="1" applyFont="1" applyBorder="1"/>
    <xf numFmtId="0" fontId="12" fillId="0" borderId="35" xfId="0" applyFont="1" applyBorder="1" applyProtection="1">
      <protection locked="0"/>
    </xf>
    <xf numFmtId="0" fontId="12" fillId="0" borderId="49" xfId="0" applyFont="1" applyBorder="1" applyProtection="1">
      <protection locked="0"/>
    </xf>
    <xf numFmtId="165" fontId="12" fillId="0" borderId="35" xfId="3" applyNumberFormat="1" applyFont="1" applyFill="1" applyBorder="1" applyProtection="1">
      <protection locked="0"/>
    </xf>
    <xf numFmtId="0" fontId="12" fillId="0" borderId="15" xfId="0" applyFont="1" applyBorder="1" applyProtection="1">
      <protection locked="0"/>
    </xf>
    <xf numFmtId="165" fontId="12" fillId="0" borderId="15" xfId="0" applyNumberFormat="1" applyFont="1" applyBorder="1"/>
    <xf numFmtId="165" fontId="12" fillId="0" borderId="26" xfId="3" applyNumberFormat="1" applyFont="1" applyFill="1" applyBorder="1" applyProtection="1"/>
    <xf numFmtId="0" fontId="12" fillId="0" borderId="27" xfId="0" applyFont="1" applyBorder="1" applyAlignment="1" applyProtection="1">
      <alignment horizontal="center" vertical="center"/>
      <protection locked="0"/>
    </xf>
    <xf numFmtId="165" fontId="10" fillId="0" borderId="15" xfId="0" applyNumberFormat="1" applyFont="1" applyBorder="1"/>
    <xf numFmtId="165" fontId="10" fillId="0" borderId="15" xfId="3" applyNumberFormat="1" applyFont="1" applyFill="1" applyBorder="1" applyProtection="1"/>
    <xf numFmtId="0" fontId="17" fillId="0" borderId="27" xfId="0" applyFont="1" applyBorder="1" applyAlignment="1" applyProtection="1">
      <alignment horizontal="center" vertical="center"/>
      <protection locked="0"/>
    </xf>
    <xf numFmtId="165" fontId="10" fillId="0" borderId="29" xfId="3" applyNumberFormat="1" applyFont="1" applyFill="1" applyBorder="1" applyProtection="1"/>
    <xf numFmtId="49" fontId="10" fillId="0" borderId="0" xfId="3" applyNumberFormat="1" applyFont="1" applyFill="1" applyProtection="1">
      <protection locked="0"/>
    </xf>
    <xf numFmtId="0" fontId="10" fillId="0" borderId="0" xfId="0" applyFont="1" applyAlignment="1" applyProtection="1">
      <alignment horizontal="left"/>
      <protection locked="0"/>
    </xf>
    <xf numFmtId="165" fontId="10" fillId="0" borderId="29" xfId="3" applyNumberFormat="1" applyFont="1" applyFill="1" applyBorder="1" applyProtection="1">
      <protection locked="0"/>
    </xf>
    <xf numFmtId="165" fontId="12" fillId="0" borderId="57" xfId="0" quotePrefix="1" applyNumberFormat="1" applyFont="1" applyBorder="1"/>
    <xf numFmtId="0" fontId="12" fillId="0" borderId="18" xfId="0" applyFont="1" applyBorder="1" applyAlignment="1" applyProtection="1">
      <alignment horizontal="left"/>
      <protection locked="0"/>
    </xf>
    <xf numFmtId="0" fontId="10" fillId="0" borderId="29" xfId="0" applyFont="1" applyBorder="1" applyProtection="1">
      <protection locked="0"/>
    </xf>
    <xf numFmtId="165" fontId="12" fillId="0" borderId="1" xfId="0" applyNumberFormat="1" applyFont="1" applyBorder="1"/>
    <xf numFmtId="165" fontId="10" fillId="0" borderId="15" xfId="3" applyNumberFormat="1" applyFont="1" applyFill="1" applyBorder="1" applyProtection="1">
      <protection locked="0"/>
    </xf>
    <xf numFmtId="43" fontId="10" fillId="0" borderId="29" xfId="3" applyFont="1" applyFill="1" applyBorder="1" applyProtection="1"/>
    <xf numFmtId="43" fontId="10" fillId="0" borderId="15" xfId="0" applyNumberFormat="1" applyFont="1" applyBorder="1" applyAlignment="1">
      <alignment horizontal="center" vertical="center"/>
    </xf>
    <xf numFmtId="165" fontId="10" fillId="0" borderId="29" xfId="3" applyNumberFormat="1" applyFont="1" applyFill="1" applyBorder="1" applyAlignment="1" applyProtection="1">
      <alignment horizontal="right"/>
    </xf>
    <xf numFmtId="43" fontId="10" fillId="0" borderId="29" xfId="3" applyFont="1" applyFill="1" applyBorder="1" applyAlignment="1" applyProtection="1">
      <alignment horizontal="right"/>
    </xf>
    <xf numFmtId="0" fontId="12" fillId="0" borderId="16" xfId="0" applyFont="1" applyBorder="1" applyAlignment="1" applyProtection="1">
      <alignment horizontal="center" vertical="center"/>
      <protection locked="0"/>
    </xf>
    <xf numFmtId="0" fontId="12" fillId="0" borderId="1" xfId="0" applyFont="1" applyBorder="1" applyAlignment="1" applyProtection="1">
      <alignment horizontal="center"/>
      <protection locked="0"/>
    </xf>
    <xf numFmtId="0" fontId="10" fillId="0" borderId="1" xfId="0" applyFont="1" applyBorder="1" applyProtection="1">
      <protection locked="0"/>
    </xf>
    <xf numFmtId="0" fontId="10" fillId="0" borderId="15" xfId="0" applyFont="1" applyBorder="1" applyProtection="1">
      <protection locked="0"/>
    </xf>
    <xf numFmtId="43" fontId="10" fillId="0" borderId="38" xfId="3" applyFont="1" applyFill="1" applyBorder="1" applyProtection="1"/>
    <xf numFmtId="43" fontId="10" fillId="0" borderId="39" xfId="3" applyFont="1" applyFill="1" applyBorder="1" applyProtection="1"/>
    <xf numFmtId="43" fontId="10" fillId="0" borderId="29" xfId="3" applyFont="1" applyFill="1" applyBorder="1" applyProtection="1">
      <protection locked="0"/>
    </xf>
    <xf numFmtId="0" fontId="12" fillId="0" borderId="2" xfId="0" applyFont="1" applyBorder="1" applyAlignment="1" applyProtection="1">
      <alignment horizontal="center"/>
      <protection locked="0"/>
    </xf>
    <xf numFmtId="0" fontId="12" fillId="0" borderId="3" xfId="0" applyFont="1" applyBorder="1" applyAlignment="1" applyProtection="1">
      <alignment horizontal="center" vertical="center"/>
      <protection locked="0"/>
    </xf>
    <xf numFmtId="0" fontId="12" fillId="2" borderId="1" xfId="0" applyFont="1" applyFill="1" applyBorder="1" applyProtection="1">
      <protection locked="0"/>
    </xf>
    <xf numFmtId="0" fontId="12" fillId="0" borderId="0" xfId="0" applyFont="1" applyAlignment="1" applyProtection="1">
      <alignment horizontal="center" vertical="center"/>
      <protection locked="0"/>
    </xf>
    <xf numFmtId="165" fontId="10" fillId="0" borderId="0" xfId="0" applyNumberFormat="1" applyFont="1" applyProtection="1">
      <protection locked="0"/>
    </xf>
    <xf numFmtId="0" fontId="12" fillId="2" borderId="15" xfId="0" applyFont="1" applyFill="1" applyBorder="1" applyProtection="1">
      <protection locked="0"/>
    </xf>
    <xf numFmtId="165" fontId="10" fillId="2" borderId="15" xfId="3" applyNumberFormat="1" applyFont="1" applyFill="1" applyBorder="1" applyProtection="1">
      <protection locked="0"/>
    </xf>
    <xf numFmtId="165" fontId="10" fillId="0" borderId="58" xfId="3" applyNumberFormat="1" applyFont="1" applyFill="1" applyBorder="1" applyAlignment="1" applyProtection="1">
      <alignment horizontal="right"/>
    </xf>
    <xf numFmtId="43" fontId="10" fillId="0" borderId="58" xfId="3" applyFont="1" applyFill="1" applyBorder="1" applyAlignment="1" applyProtection="1">
      <alignment horizontal="right"/>
    </xf>
    <xf numFmtId="0" fontId="10" fillId="2" borderId="1" xfId="0" applyFont="1" applyFill="1" applyBorder="1" applyProtection="1">
      <protection locked="0"/>
    </xf>
    <xf numFmtId="0" fontId="11" fillId="0" borderId="0" xfId="0" applyFont="1" applyAlignment="1" applyProtection="1">
      <alignment horizontal="center" vertical="center"/>
      <protection locked="0"/>
    </xf>
    <xf numFmtId="0" fontId="10" fillId="0" borderId="0" xfId="0" applyFont="1" applyAlignment="1" applyProtection="1">
      <alignment vertical="center"/>
      <protection locked="0"/>
    </xf>
    <xf numFmtId="0" fontId="12" fillId="0" borderId="29" xfId="0" applyFont="1" applyBorder="1" applyAlignment="1" applyProtection="1">
      <alignment horizontal="center" vertical="center"/>
      <protection locked="0"/>
    </xf>
    <xf numFmtId="0" fontId="12" fillId="2" borderId="33" xfId="0" applyFont="1" applyFill="1" applyBorder="1" applyAlignment="1" applyProtection="1">
      <alignment horizontal="center"/>
      <protection locked="0"/>
    </xf>
    <xf numFmtId="0" fontId="12" fillId="0" borderId="33" xfId="0" applyFont="1" applyBorder="1" applyAlignment="1" applyProtection="1">
      <alignment horizontal="center"/>
      <protection locked="0"/>
    </xf>
    <xf numFmtId="49" fontId="10" fillId="0" borderId="0" xfId="0" applyNumberFormat="1" applyFont="1" applyProtection="1">
      <protection locked="0"/>
    </xf>
    <xf numFmtId="0" fontId="10" fillId="0" borderId="0" xfId="0" applyFont="1" applyAlignment="1" applyProtection="1">
      <alignment wrapText="1"/>
      <protection locked="0"/>
    </xf>
    <xf numFmtId="9" fontId="10" fillId="0" borderId="29" xfId="4" applyFont="1" applyFill="1" applyBorder="1" applyProtection="1">
      <protection locked="0"/>
    </xf>
    <xf numFmtId="9" fontId="10" fillId="0" borderId="29" xfId="0" applyNumberFormat="1" applyFont="1" applyBorder="1"/>
    <xf numFmtId="43" fontId="10" fillId="0" borderId="29" xfId="0" applyNumberFormat="1" applyFont="1" applyBorder="1"/>
    <xf numFmtId="165" fontId="10" fillId="0" borderId="22" xfId="3" applyNumberFormat="1" applyFont="1" applyFill="1" applyBorder="1" applyProtection="1">
      <protection locked="0"/>
    </xf>
    <xf numFmtId="165" fontId="10" fillId="0" borderId="38" xfId="3" applyNumberFormat="1" applyFont="1" applyFill="1" applyBorder="1" applyProtection="1">
      <protection locked="0"/>
    </xf>
    <xf numFmtId="165" fontId="10" fillId="0" borderId="0" xfId="3" applyNumberFormat="1" applyFont="1" applyFill="1" applyProtection="1">
      <protection locked="0"/>
    </xf>
    <xf numFmtId="165" fontId="10" fillId="0" borderId="0" xfId="3" applyNumberFormat="1" applyFont="1" applyFill="1" applyBorder="1" applyProtection="1">
      <protection locked="0"/>
    </xf>
    <xf numFmtId="43" fontId="10" fillId="0" borderId="0" xfId="0" applyNumberFormat="1" applyFont="1" applyProtection="1">
      <protection locked="0"/>
    </xf>
    <xf numFmtId="49" fontId="10" fillId="0" borderId="0" xfId="0" applyNumberFormat="1" applyFont="1"/>
    <xf numFmtId="0" fontId="10" fillId="0" borderId="0" xfId="0" applyFont="1" applyAlignment="1" applyProtection="1">
      <alignment horizontal="left" vertical="center"/>
      <protection locked="0"/>
    </xf>
    <xf numFmtId="0" fontId="12" fillId="0" borderId="6" xfId="0" applyFont="1" applyBorder="1" applyAlignment="1" applyProtection="1">
      <alignment horizontal="center" vertical="center"/>
      <protection locked="0"/>
    </xf>
    <xf numFmtId="0" fontId="10" fillId="0" borderId="0" xfId="0" applyFont="1" applyAlignment="1" applyProtection="1">
      <alignment vertical="center" wrapText="1"/>
      <protection locked="0"/>
    </xf>
    <xf numFmtId="0" fontId="12" fillId="2" borderId="22" xfId="0" applyFont="1" applyFill="1" applyBorder="1" applyAlignment="1" applyProtection="1">
      <alignment horizontal="center" vertical="center" wrapText="1"/>
      <protection locked="0"/>
    </xf>
    <xf numFmtId="0" fontId="10" fillId="0" borderId="33" xfId="0" applyFont="1" applyBorder="1" applyProtection="1">
      <protection locked="0"/>
    </xf>
    <xf numFmtId="14" fontId="10" fillId="0" borderId="33" xfId="0" applyNumberFormat="1" applyFont="1" applyBorder="1" applyAlignment="1" applyProtection="1">
      <alignment horizontal="right"/>
      <protection locked="0"/>
    </xf>
    <xf numFmtId="165" fontId="10" fillId="0" borderId="33" xfId="3" applyNumberFormat="1" applyFont="1" applyFill="1" applyBorder="1" applyProtection="1"/>
    <xf numFmtId="165" fontId="10" fillId="0" borderId="33" xfId="3" applyNumberFormat="1" applyFont="1" applyFill="1" applyBorder="1" applyProtection="1">
      <protection locked="0"/>
    </xf>
    <xf numFmtId="9" fontId="10" fillId="0" borderId="33" xfId="4" applyFont="1" applyFill="1" applyBorder="1" applyProtection="1"/>
    <xf numFmtId="49" fontId="10" fillId="0" borderId="29" xfId="0" applyNumberFormat="1" applyFont="1" applyBorder="1" applyProtection="1">
      <protection locked="0"/>
    </xf>
    <xf numFmtId="14" fontId="10" fillId="0" borderId="29" xfId="0" applyNumberFormat="1" applyFont="1" applyBorder="1" applyProtection="1">
      <protection locked="0"/>
    </xf>
    <xf numFmtId="165" fontId="10" fillId="0" borderId="4" xfId="3" applyNumberFormat="1" applyFont="1" applyFill="1" applyBorder="1" applyProtection="1"/>
    <xf numFmtId="9" fontId="10" fillId="0" borderId="9" xfId="0" applyNumberFormat="1" applyFont="1" applyBorder="1" applyProtection="1">
      <protection locked="0"/>
    </xf>
    <xf numFmtId="165" fontId="10" fillId="0" borderId="29" xfId="0" applyNumberFormat="1" applyFont="1" applyBorder="1"/>
    <xf numFmtId="9" fontId="10" fillId="0" borderId="29" xfId="0" applyNumberFormat="1" applyFont="1" applyBorder="1" applyProtection="1">
      <protection locked="0"/>
    </xf>
    <xf numFmtId="0" fontId="10" fillId="0" borderId="0" xfId="0" applyFont="1" applyAlignment="1" applyProtection="1">
      <alignment horizontal="right"/>
      <protection locked="0"/>
    </xf>
    <xf numFmtId="0" fontId="10" fillId="0" borderId="2" xfId="0" applyFont="1" applyBorder="1" applyProtection="1">
      <protection locked="0"/>
    </xf>
    <xf numFmtId="0" fontId="10" fillId="0" borderId="3" xfId="0" applyFont="1" applyBorder="1" applyProtection="1">
      <protection locked="0"/>
    </xf>
    <xf numFmtId="0" fontId="10" fillId="0" borderId="33" xfId="0" applyFont="1" applyBorder="1"/>
    <xf numFmtId="49" fontId="10" fillId="0" borderId="33" xfId="0" applyNumberFormat="1" applyFont="1" applyBorder="1"/>
    <xf numFmtId="14" fontId="10" fillId="0" borderId="33" xfId="0" applyNumberFormat="1" applyFont="1" applyBorder="1"/>
    <xf numFmtId="14" fontId="10" fillId="0" borderId="33" xfId="0" applyNumberFormat="1" applyFont="1" applyBorder="1" applyAlignment="1">
      <alignment horizontal="right"/>
    </xf>
    <xf numFmtId="43" fontId="10" fillId="0" borderId="33" xfId="3" applyFont="1" applyFill="1" applyBorder="1" applyProtection="1"/>
    <xf numFmtId="9" fontId="10" fillId="0" borderId="42" xfId="0" applyNumberFormat="1" applyFont="1" applyBorder="1"/>
    <xf numFmtId="14" fontId="10" fillId="0" borderId="0" xfId="0" applyNumberFormat="1" applyFont="1"/>
    <xf numFmtId="0" fontId="10" fillId="0" borderId="28" xfId="0" applyFont="1" applyBorder="1" applyAlignment="1" applyProtection="1">
      <alignment vertical="center"/>
      <protection locked="0"/>
    </xf>
    <xf numFmtId="165" fontId="10" fillId="0" borderId="0" xfId="3" applyNumberFormat="1" applyFont="1" applyFill="1" applyAlignment="1" applyProtection="1">
      <alignment vertical="center"/>
      <protection locked="0"/>
    </xf>
    <xf numFmtId="49" fontId="10" fillId="0" borderId="0" xfId="0" applyNumberFormat="1" applyFont="1" applyAlignment="1" applyProtection="1">
      <alignment vertical="center"/>
      <protection locked="0"/>
    </xf>
    <xf numFmtId="10" fontId="10" fillId="0" borderId="0" xfId="4" applyNumberFormat="1" applyFont="1" applyFill="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164" fontId="10" fillId="0" borderId="29" xfId="0" applyNumberFormat="1" applyFont="1" applyBorder="1"/>
    <xf numFmtId="165" fontId="10" fillId="0" borderId="24" xfId="3" applyNumberFormat="1" applyFont="1" applyFill="1" applyBorder="1" applyProtection="1"/>
    <xf numFmtId="9" fontId="10" fillId="0" borderId="11" xfId="0" applyNumberFormat="1" applyFont="1" applyBorder="1" applyProtection="1">
      <protection locked="0"/>
    </xf>
    <xf numFmtId="165" fontId="10" fillId="0" borderId="30" xfId="3" applyNumberFormat="1" applyFont="1" applyFill="1" applyBorder="1" applyProtection="1"/>
    <xf numFmtId="165" fontId="10" fillId="0" borderId="25" xfId="3" applyNumberFormat="1" applyFont="1" applyFill="1" applyBorder="1" applyProtection="1"/>
    <xf numFmtId="0" fontId="21" fillId="0" borderId="1" xfId="0" applyFont="1" applyBorder="1" applyProtection="1">
      <protection locked="0"/>
    </xf>
    <xf numFmtId="165" fontId="14" fillId="0" borderId="15" xfId="3" applyNumberFormat="1" applyFont="1" applyFill="1" applyBorder="1" applyProtection="1"/>
    <xf numFmtId="0" fontId="14" fillId="0" borderId="15" xfId="0" applyFont="1" applyBorder="1" applyProtection="1">
      <protection locked="0"/>
    </xf>
    <xf numFmtId="0" fontId="14" fillId="0" borderId="2" xfId="0" applyFont="1" applyBorder="1" applyProtection="1">
      <protection locked="0"/>
    </xf>
    <xf numFmtId="0" fontId="12" fillId="0" borderId="0" xfId="0" applyFont="1" applyAlignment="1" applyProtection="1">
      <alignment horizontal="center"/>
      <protection locked="0"/>
    </xf>
    <xf numFmtId="165" fontId="14" fillId="0" borderId="0" xfId="0" applyNumberFormat="1" applyFont="1" applyProtection="1">
      <protection locked="0"/>
    </xf>
    <xf numFmtId="0" fontId="10" fillId="0" borderId="29" xfId="0" applyFont="1" applyBorder="1"/>
    <xf numFmtId="49" fontId="10" fillId="0" borderId="29" xfId="0" applyNumberFormat="1" applyFont="1" applyBorder="1"/>
    <xf numFmtId="9" fontId="10" fillId="0" borderId="29" xfId="4" applyFont="1" applyFill="1" applyBorder="1" applyProtection="1"/>
    <xf numFmtId="49" fontId="10" fillId="0" borderId="2" xfId="0" applyNumberFormat="1" applyFont="1" applyBorder="1" applyProtection="1">
      <protection locked="0"/>
    </xf>
    <xf numFmtId="165" fontId="10" fillId="0" borderId="2" xfId="3" applyNumberFormat="1" applyFont="1" applyFill="1" applyBorder="1" applyProtection="1">
      <protection locked="0"/>
    </xf>
    <xf numFmtId="165" fontId="14" fillId="0" borderId="15" xfId="3" applyNumberFormat="1" applyFont="1" applyFill="1" applyBorder="1" applyProtection="1">
      <protection locked="0"/>
    </xf>
    <xf numFmtId="165" fontId="14" fillId="0" borderId="2" xfId="3" applyNumberFormat="1" applyFont="1" applyFill="1" applyBorder="1" applyProtection="1">
      <protection locked="0"/>
    </xf>
    <xf numFmtId="0" fontId="10" fillId="0" borderId="28" xfId="0" applyFont="1" applyBorder="1" applyProtection="1">
      <protection locked="0"/>
    </xf>
    <xf numFmtId="0" fontId="13" fillId="4" borderId="51" xfId="0" applyFont="1" applyFill="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0" fontId="13" fillId="0" borderId="51"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2" borderId="54" xfId="0" applyFont="1" applyFill="1" applyBorder="1" applyAlignment="1" applyProtection="1">
      <alignment horizontal="center" vertical="center" wrapText="1"/>
      <protection locked="0"/>
    </xf>
    <xf numFmtId="0" fontId="13" fillId="2" borderId="23"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wrapText="1"/>
      <protection locked="0"/>
    </xf>
    <xf numFmtId="0" fontId="10" fillId="0" borderId="33" xfId="0" applyFont="1" applyBorder="1" applyAlignment="1" applyProtection="1">
      <alignment horizontal="center"/>
      <protection locked="0"/>
    </xf>
    <xf numFmtId="0" fontId="10" fillId="0" borderId="19" xfId="0" applyFont="1" applyBorder="1" applyProtection="1">
      <protection locked="0"/>
    </xf>
    <xf numFmtId="0" fontId="10" fillId="0" borderId="17" xfId="0" applyFont="1" applyBorder="1" applyProtection="1">
      <protection locked="0"/>
    </xf>
    <xf numFmtId="0" fontId="12" fillId="0" borderId="29" xfId="0" applyFont="1" applyBorder="1" applyAlignment="1" applyProtection="1">
      <alignment horizontal="center"/>
      <protection locked="0"/>
    </xf>
    <xf numFmtId="44" fontId="10" fillId="0" borderId="29" xfId="5" applyFont="1" applyFill="1" applyBorder="1" applyProtection="1"/>
    <xf numFmtId="9" fontId="10" fillId="0" borderId="29" xfId="4" applyFont="1" applyFill="1" applyBorder="1" applyAlignment="1" applyProtection="1">
      <alignment horizontal="right"/>
    </xf>
    <xf numFmtId="0" fontId="10" fillId="2" borderId="22" xfId="0" applyFont="1" applyFill="1" applyBorder="1" applyAlignment="1" applyProtection="1">
      <alignment wrapText="1"/>
      <protection locked="0"/>
    </xf>
    <xf numFmtId="44" fontId="10" fillId="2" borderId="3" xfId="0" applyNumberFormat="1" applyFont="1" applyFill="1" applyBorder="1" applyAlignment="1">
      <alignment vertical="center"/>
    </xf>
    <xf numFmtId="0" fontId="12" fillId="0" borderId="0" xfId="0" applyFont="1" applyAlignment="1" applyProtection="1">
      <alignment vertical="center"/>
      <protection locked="0"/>
    </xf>
    <xf numFmtId="0" fontId="10" fillId="0" borderId="60" xfId="0" applyFont="1" applyBorder="1" applyProtection="1">
      <protection locked="0"/>
    </xf>
    <xf numFmtId="0" fontId="10" fillId="0" borderId="10" xfId="0" applyFont="1" applyBorder="1" applyProtection="1">
      <protection locked="0"/>
    </xf>
    <xf numFmtId="0" fontId="10" fillId="0" borderId="59" xfId="0" applyFont="1" applyBorder="1" applyProtection="1">
      <protection locked="0"/>
    </xf>
    <xf numFmtId="0" fontId="12" fillId="0" borderId="3" xfId="0" applyFont="1" applyBorder="1"/>
    <xf numFmtId="0" fontId="10" fillId="0" borderId="6" xfId="0" applyFont="1" applyBorder="1" applyProtection="1">
      <protection locked="0"/>
    </xf>
    <xf numFmtId="2" fontId="10" fillId="0" borderId="8" xfId="0" applyNumberFormat="1" applyFont="1" applyBorder="1"/>
    <xf numFmtId="0" fontId="10" fillId="0" borderId="9" xfId="0" applyFont="1" applyBorder="1" applyProtection="1">
      <protection locked="0"/>
    </xf>
    <xf numFmtId="0" fontId="10" fillId="0" borderId="24" xfId="0" applyFont="1" applyBorder="1"/>
    <xf numFmtId="2" fontId="10" fillId="0" borderId="24" xfId="0" applyNumberFormat="1" applyFont="1" applyBorder="1"/>
    <xf numFmtId="0" fontId="10" fillId="0" borderId="11" xfId="0" applyFont="1" applyBorder="1" applyProtection="1">
      <protection locked="0"/>
    </xf>
    <xf numFmtId="0" fontId="10" fillId="0" borderId="25" xfId="0" applyFont="1" applyBorder="1"/>
    <xf numFmtId="0" fontId="13" fillId="0" borderId="0" xfId="0" applyFont="1" applyAlignment="1">
      <alignment horizontal="right"/>
    </xf>
    <xf numFmtId="0" fontId="14" fillId="0" borderId="0" xfId="0" applyFont="1"/>
    <xf numFmtId="0" fontId="10" fillId="6" borderId="64" xfId="0" applyFont="1" applyFill="1" applyBorder="1" applyAlignment="1">
      <alignment horizontal="right" vertical="center"/>
    </xf>
    <xf numFmtId="0" fontId="10" fillId="0" borderId="64" xfId="0" applyFont="1" applyBorder="1" applyAlignment="1" applyProtection="1">
      <alignment horizontal="left"/>
      <protection locked="0"/>
    </xf>
    <xf numFmtId="49" fontId="10" fillId="0" borderId="64" xfId="0" applyNumberFormat="1" applyFont="1" applyBorder="1" applyAlignment="1" applyProtection="1">
      <alignment horizontal="left"/>
      <protection locked="0"/>
    </xf>
    <xf numFmtId="0" fontId="10" fillId="3" borderId="64" xfId="0" applyFont="1" applyFill="1" applyBorder="1" applyAlignment="1">
      <alignment horizontal="right" vertical="center"/>
    </xf>
    <xf numFmtId="14" fontId="10" fillId="0" borderId="64" xfId="0" applyNumberFormat="1" applyFont="1" applyBorder="1" applyAlignment="1" applyProtection="1">
      <alignment horizontal="left"/>
      <protection locked="0"/>
    </xf>
    <xf numFmtId="0" fontId="10" fillId="3" borderId="64" xfId="0" applyFont="1" applyFill="1" applyBorder="1" applyAlignment="1">
      <alignment horizontal="right" vertical="center" wrapText="1"/>
    </xf>
    <xf numFmtId="10" fontId="14" fillId="0" borderId="64" xfId="0" applyNumberFormat="1" applyFont="1" applyBorder="1" applyAlignment="1" applyProtection="1">
      <alignment horizontal="left"/>
      <protection locked="0"/>
    </xf>
    <xf numFmtId="0" fontId="10" fillId="3" borderId="67" xfId="0" applyFont="1" applyFill="1" applyBorder="1" applyAlignment="1">
      <alignment horizontal="right" vertical="center" wrapText="1"/>
    </xf>
    <xf numFmtId="0" fontId="10" fillId="0" borderId="67" xfId="0" applyFont="1" applyBorder="1" applyAlignment="1" applyProtection="1">
      <alignment horizontal="left"/>
      <protection locked="0"/>
    </xf>
    <xf numFmtId="0" fontId="9" fillId="7" borderId="64" xfId="0" applyFont="1" applyFill="1" applyBorder="1" applyAlignment="1">
      <alignment horizontal="center"/>
    </xf>
    <xf numFmtId="0" fontId="4" fillId="0" borderId="0" xfId="2" applyProtection="1">
      <protection locked="0"/>
    </xf>
    <xf numFmtId="44" fontId="10" fillId="0" borderId="0" xfId="5" applyFont="1"/>
    <xf numFmtId="44" fontId="12" fillId="0" borderId="15" xfId="5" applyFont="1" applyFill="1" applyBorder="1" applyAlignment="1">
      <alignment horizontal="center" vertical="center"/>
    </xf>
    <xf numFmtId="0" fontId="24" fillId="0" borderId="0" xfId="0" applyFont="1"/>
    <xf numFmtId="0" fontId="12" fillId="9" borderId="15" xfId="0" applyFont="1" applyFill="1" applyBorder="1" applyAlignment="1">
      <alignment horizontal="center" vertical="center"/>
    </xf>
    <xf numFmtId="0" fontId="12" fillId="0" borderId="58" xfId="0" applyFont="1" applyBorder="1" applyAlignment="1" applyProtection="1">
      <alignment horizontal="center"/>
      <protection locked="0"/>
    </xf>
    <xf numFmtId="9" fontId="10" fillId="0" borderId="4" xfId="4" applyFont="1" applyFill="1" applyBorder="1" applyAlignment="1" applyProtection="1">
      <alignment horizontal="right"/>
    </xf>
    <xf numFmtId="0" fontId="10" fillId="0" borderId="58" xfId="0" applyFont="1" applyBorder="1" applyProtection="1">
      <protection locked="0"/>
    </xf>
    <xf numFmtId="0" fontId="13" fillId="0" borderId="29" xfId="0" applyFont="1" applyBorder="1" applyAlignment="1" applyProtection="1">
      <alignment horizontal="center" vertical="center"/>
      <protection locked="0"/>
    </xf>
    <xf numFmtId="0" fontId="14" fillId="8" borderId="43" xfId="0" applyFont="1" applyFill="1" applyBorder="1" applyAlignment="1" applyProtection="1">
      <alignment horizontal="center" vertical="center" wrapText="1"/>
      <protection locked="0"/>
    </xf>
    <xf numFmtId="0" fontId="14" fillId="8" borderId="33" xfId="0" applyFont="1" applyFill="1" applyBorder="1" applyAlignment="1" applyProtection="1">
      <alignment horizontal="center" vertical="center" wrapText="1"/>
      <protection locked="0"/>
    </xf>
    <xf numFmtId="0" fontId="12" fillId="3" borderId="41" xfId="0" applyFont="1" applyFill="1" applyBorder="1" applyAlignment="1" applyProtection="1">
      <alignment horizontal="center" vertical="center"/>
      <protection locked="0"/>
    </xf>
    <xf numFmtId="43" fontId="12" fillId="0" borderId="16" xfId="0" applyNumberFormat="1" applyFont="1" applyBorder="1" applyAlignment="1" applyProtection="1">
      <alignment horizontal="center" vertical="center"/>
      <protection locked="0"/>
    </xf>
    <xf numFmtId="0" fontId="25" fillId="2" borderId="16" xfId="0" applyFont="1" applyFill="1" applyBorder="1" applyAlignment="1" applyProtection="1">
      <alignment horizontal="center" vertical="center"/>
      <protection locked="0"/>
    </xf>
    <xf numFmtId="0" fontId="10" fillId="0" borderId="68" xfId="0" applyFont="1" applyBorder="1" applyAlignment="1">
      <alignment horizontal="center" vertical="center"/>
    </xf>
    <xf numFmtId="0" fontId="10" fillId="0" borderId="17" xfId="0" applyFont="1" applyBorder="1" applyAlignment="1">
      <alignment horizontal="center" vertical="center"/>
    </xf>
    <xf numFmtId="0" fontId="25" fillId="2" borderId="57" xfId="0" applyFont="1" applyFill="1" applyBorder="1" applyAlignment="1" applyProtection="1">
      <alignment horizontal="center" vertical="center"/>
      <protection locked="0"/>
    </xf>
    <xf numFmtId="0" fontId="10" fillId="0" borderId="5" xfId="0" applyFont="1" applyBorder="1" applyAlignment="1">
      <alignment horizontal="center" vertical="center"/>
    </xf>
    <xf numFmtId="0" fontId="10" fillId="0" borderId="59" xfId="0" applyFont="1" applyBorder="1" applyAlignment="1">
      <alignment horizontal="center" vertical="center"/>
    </xf>
    <xf numFmtId="0" fontId="25" fillId="2" borderId="71" xfId="0" applyFont="1" applyFill="1" applyBorder="1" applyAlignment="1" applyProtection="1">
      <alignment horizontal="center" vertical="center"/>
      <protection locked="0"/>
    </xf>
    <xf numFmtId="0" fontId="25" fillId="2" borderId="49" xfId="0" applyFont="1" applyFill="1" applyBorder="1" applyAlignment="1" applyProtection="1">
      <alignment horizontal="center" vertical="center"/>
      <protection locked="0"/>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2" fillId="0" borderId="0" xfId="0" applyFont="1" applyAlignment="1" applyProtection="1">
      <alignment wrapText="1"/>
      <protection locked="0"/>
    </xf>
    <xf numFmtId="0" fontId="27" fillId="0" borderId="33" xfId="0" applyFont="1" applyBorder="1" applyAlignment="1">
      <alignment horizontal="left"/>
    </xf>
    <xf numFmtId="0" fontId="27" fillId="0" borderId="33" xfId="0" applyFont="1" applyBorder="1"/>
    <xf numFmtId="0" fontId="28" fillId="0" borderId="29" xfId="0" applyFont="1" applyBorder="1"/>
    <xf numFmtId="0" fontId="27" fillId="0" borderId="29" xfId="0" applyFont="1" applyBorder="1" applyAlignment="1">
      <alignment horizontal="left"/>
    </xf>
    <xf numFmtId="0" fontId="27" fillId="0" borderId="29" xfId="0" applyFont="1" applyBorder="1"/>
    <xf numFmtId="0" fontId="29" fillId="0" borderId="29" xfId="0" applyFont="1" applyBorder="1"/>
    <xf numFmtId="4" fontId="29" fillId="0" borderId="29" xfId="0" applyNumberFormat="1" applyFont="1" applyBorder="1"/>
    <xf numFmtId="9" fontId="29" fillId="0" borderId="29" xfId="0" applyNumberFormat="1" applyFont="1" applyBorder="1"/>
    <xf numFmtId="9" fontId="29" fillId="0" borderId="9" xfId="0" applyNumberFormat="1" applyFont="1" applyBorder="1"/>
    <xf numFmtId="0" fontId="12" fillId="0" borderId="41" xfId="0" applyFont="1" applyBorder="1" applyAlignment="1" applyProtection="1">
      <alignment horizontal="center" vertical="center" wrapText="1"/>
      <protection locked="0"/>
    </xf>
    <xf numFmtId="0" fontId="12" fillId="2" borderId="40" xfId="0" applyFont="1" applyFill="1" applyBorder="1" applyAlignment="1" applyProtection="1">
      <alignment horizontal="center" vertical="center" wrapText="1"/>
      <protection locked="0"/>
    </xf>
    <xf numFmtId="0" fontId="12" fillId="2" borderId="41" xfId="0" applyFont="1" applyFill="1" applyBorder="1" applyAlignment="1" applyProtection="1">
      <alignment horizontal="center" vertical="center"/>
      <protection locked="0"/>
    </xf>
    <xf numFmtId="0" fontId="12" fillId="2" borderId="41" xfId="0" applyFont="1" applyFill="1" applyBorder="1" applyAlignment="1" applyProtection="1">
      <alignment horizontal="center" vertical="center" wrapText="1"/>
      <protection locked="0"/>
    </xf>
    <xf numFmtId="0" fontId="12" fillId="3" borderId="41" xfId="0" applyFont="1" applyFill="1" applyBorder="1" applyAlignment="1" applyProtection="1">
      <alignment horizontal="center" vertical="center" wrapText="1"/>
      <protection locked="0"/>
    </xf>
    <xf numFmtId="0" fontId="12" fillId="2" borderId="70" xfId="0" applyFont="1" applyFill="1" applyBorder="1" applyAlignment="1" applyProtection="1">
      <alignment horizontal="center" vertical="center" wrapText="1"/>
      <protection locked="0"/>
    </xf>
    <xf numFmtId="0" fontId="12" fillId="0" borderId="69" xfId="0" applyFont="1" applyBorder="1" applyAlignment="1" applyProtection="1">
      <alignment horizontal="center" vertical="center" wrapText="1"/>
      <protection locked="0"/>
    </xf>
    <xf numFmtId="0" fontId="12" fillId="0" borderId="41" xfId="0" applyFont="1" applyBorder="1" applyAlignment="1" applyProtection="1">
      <alignment horizontal="center" vertical="center"/>
      <protection locked="0"/>
    </xf>
    <xf numFmtId="0" fontId="7" fillId="0" borderId="29" xfId="0" applyFont="1" applyBorder="1"/>
    <xf numFmtId="14" fontId="7" fillId="0" borderId="29" xfId="0" applyNumberFormat="1" applyFont="1" applyBorder="1"/>
    <xf numFmtId="43" fontId="7" fillId="0" borderId="29" xfId="3" applyFont="1" applyBorder="1"/>
    <xf numFmtId="14" fontId="10" fillId="0" borderId="29" xfId="0" applyNumberFormat="1" applyFont="1" applyBorder="1" applyAlignment="1" applyProtection="1">
      <alignment horizontal="right"/>
      <protection locked="0"/>
    </xf>
    <xf numFmtId="0" fontId="12" fillId="0" borderId="40" xfId="0" applyFont="1" applyBorder="1" applyAlignment="1" applyProtection="1">
      <alignment horizontal="center" vertical="center" wrapText="1"/>
      <protection locked="0"/>
    </xf>
    <xf numFmtId="0" fontId="12" fillId="0" borderId="70" xfId="0" applyFont="1" applyBorder="1" applyAlignment="1" applyProtection="1">
      <alignment horizontal="center" vertical="center" wrapText="1"/>
      <protection locked="0"/>
    </xf>
    <xf numFmtId="14" fontId="10" fillId="0" borderId="29" xfId="0" applyNumberFormat="1" applyFont="1" applyBorder="1"/>
    <xf numFmtId="14" fontId="10" fillId="0" borderId="29" xfId="0" applyNumberFormat="1" applyFont="1" applyBorder="1" applyAlignment="1">
      <alignment horizontal="right"/>
    </xf>
    <xf numFmtId="43" fontId="10" fillId="0" borderId="29" xfId="3" applyFont="1" applyBorder="1"/>
    <xf numFmtId="43" fontId="10" fillId="0" borderId="0" xfId="3" applyFont="1" applyProtection="1">
      <protection locked="0"/>
    </xf>
    <xf numFmtId="43" fontId="10" fillId="0" borderId="15" xfId="3" applyFont="1" applyFill="1" applyBorder="1" applyProtection="1"/>
    <xf numFmtId="43" fontId="11" fillId="0" borderId="0" xfId="3" applyFont="1" applyProtection="1">
      <protection locked="0"/>
    </xf>
    <xf numFmtId="43" fontId="10" fillId="0" borderId="24" xfId="3" applyFont="1" applyBorder="1"/>
    <xf numFmtId="43" fontId="10" fillId="0" borderId="0" xfId="3" applyFont="1" applyFill="1" applyProtection="1">
      <protection locked="0"/>
    </xf>
    <xf numFmtId="43" fontId="10" fillId="0" borderId="33" xfId="3" applyFont="1" applyBorder="1"/>
    <xf numFmtId="10" fontId="29" fillId="0" borderId="81" xfId="0" applyNumberFormat="1" applyFont="1" applyBorder="1" applyAlignment="1">
      <alignment horizontal="center" vertical="center"/>
    </xf>
    <xf numFmtId="10" fontId="29" fillId="0" borderId="82" xfId="0" applyNumberFormat="1" applyFont="1" applyBorder="1" applyAlignment="1">
      <alignment horizontal="center" vertical="center"/>
    </xf>
    <xf numFmtId="10" fontId="29" fillId="0" borderId="83" xfId="0" applyNumberFormat="1" applyFont="1" applyBorder="1" applyAlignment="1">
      <alignment horizontal="center" vertical="center"/>
    </xf>
    <xf numFmtId="0" fontId="29" fillId="0" borderId="74" xfId="0" applyFont="1" applyBorder="1" applyAlignment="1">
      <alignment horizontal="center" vertical="center"/>
    </xf>
    <xf numFmtId="0" fontId="29" fillId="0" borderId="75" xfId="0" applyFont="1" applyBorder="1" applyAlignment="1">
      <alignment horizontal="center" vertical="center"/>
    </xf>
    <xf numFmtId="0" fontId="29" fillId="0" borderId="76" xfId="0" applyFont="1" applyBorder="1" applyAlignment="1">
      <alignment horizontal="center" vertical="center"/>
    </xf>
    <xf numFmtId="0" fontId="20" fillId="0" borderId="92" xfId="0" applyFont="1" applyBorder="1" applyAlignment="1" applyProtection="1">
      <alignment horizontal="center" vertical="center"/>
      <protection locked="0"/>
    </xf>
    <xf numFmtId="0" fontId="20" fillId="0" borderId="93"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20" fillId="0" borderId="69" xfId="0" applyFont="1" applyBorder="1" applyAlignment="1" applyProtection="1">
      <alignment horizontal="center" vertical="center"/>
      <protection locked="0"/>
    </xf>
    <xf numFmtId="9" fontId="29" fillId="0" borderId="42" xfId="0" applyNumberFormat="1" applyFont="1" applyBorder="1"/>
    <xf numFmtId="165" fontId="10" fillId="0" borderId="96" xfId="3" applyNumberFormat="1" applyFont="1" applyFill="1" applyBorder="1" applyProtection="1"/>
    <xf numFmtId="0" fontId="20" fillId="0" borderId="97" xfId="0" applyFont="1" applyBorder="1" applyAlignment="1" applyProtection="1">
      <alignment horizontal="center" vertical="center"/>
      <protection locked="0"/>
    </xf>
    <xf numFmtId="0" fontId="20" fillId="0" borderId="103" xfId="0" applyFont="1" applyBorder="1" applyAlignment="1" applyProtection="1">
      <alignment horizontal="center" vertical="center"/>
      <protection locked="0"/>
    </xf>
    <xf numFmtId="0" fontId="20" fillId="0" borderId="104" xfId="0" applyFont="1" applyBorder="1" applyAlignment="1" applyProtection="1">
      <alignment horizontal="center" vertical="center"/>
      <protection locked="0"/>
    </xf>
    <xf numFmtId="9" fontId="29" fillId="0" borderId="105" xfId="0" applyNumberFormat="1" applyFont="1" applyBorder="1"/>
    <xf numFmtId="165" fontId="10" fillId="0" borderId="106" xfId="3" applyNumberFormat="1" applyFont="1" applyFill="1" applyBorder="1" applyProtection="1"/>
    <xf numFmtId="9" fontId="29" fillId="0" borderId="107" xfId="0" applyNumberFormat="1" applyFont="1" applyBorder="1"/>
    <xf numFmtId="165" fontId="10" fillId="0" borderId="108" xfId="3" applyNumberFormat="1" applyFont="1" applyFill="1" applyBorder="1" applyProtection="1"/>
    <xf numFmtId="165" fontId="10" fillId="0" borderId="109" xfId="3" applyNumberFormat="1" applyFont="1" applyFill="1" applyBorder="1" applyProtection="1"/>
    <xf numFmtId="0" fontId="20" fillId="0" borderId="70" xfId="0" applyFont="1" applyBorder="1" applyAlignment="1" applyProtection="1">
      <alignment horizontal="center" vertical="center"/>
      <protection locked="0"/>
    </xf>
    <xf numFmtId="9" fontId="29" fillId="0" borderId="58" xfId="0" applyNumberFormat="1" applyFont="1" applyBorder="1"/>
    <xf numFmtId="165" fontId="10" fillId="0" borderId="110" xfId="3" applyNumberFormat="1" applyFont="1" applyFill="1" applyBorder="1" applyProtection="1"/>
    <xf numFmtId="9" fontId="29" fillId="0" borderId="111" xfId="0" applyNumberFormat="1" applyFont="1" applyBorder="1"/>
    <xf numFmtId="0" fontId="20" fillId="0" borderId="112" xfId="0" applyFont="1" applyBorder="1" applyAlignment="1" applyProtection="1">
      <alignment horizontal="center" vertical="center"/>
      <protection locked="0"/>
    </xf>
    <xf numFmtId="0" fontId="20" fillId="0" borderId="113" xfId="0" applyFont="1" applyBorder="1" applyAlignment="1" applyProtection="1">
      <alignment horizontal="center" vertical="center"/>
      <protection locked="0"/>
    </xf>
    <xf numFmtId="0" fontId="20" fillId="0" borderId="114" xfId="0" applyFont="1" applyBorder="1" applyAlignment="1" applyProtection="1">
      <alignment horizontal="center" vertical="center"/>
      <protection locked="0"/>
    </xf>
    <xf numFmtId="9" fontId="10" fillId="0" borderId="105" xfId="0" applyNumberFormat="1" applyFont="1" applyBorder="1"/>
    <xf numFmtId="9" fontId="10" fillId="0" borderId="107" xfId="0" applyNumberFormat="1" applyFont="1" applyBorder="1"/>
    <xf numFmtId="0" fontId="20" fillId="0" borderId="115" xfId="0" applyFont="1" applyBorder="1" applyAlignment="1" applyProtection="1">
      <alignment horizontal="center" vertical="center"/>
      <protection locked="0"/>
    </xf>
    <xf numFmtId="9" fontId="10" fillId="0" borderId="58" xfId="0" applyNumberFormat="1" applyFont="1" applyBorder="1"/>
    <xf numFmtId="9" fontId="10" fillId="0" borderId="111" xfId="0" applyNumberFormat="1" applyFont="1" applyBorder="1"/>
    <xf numFmtId="43" fontId="12" fillId="0" borderId="104" xfId="3" applyFont="1" applyBorder="1" applyAlignment="1" applyProtection="1">
      <alignment horizontal="center" vertical="center"/>
      <protection locked="0"/>
    </xf>
    <xf numFmtId="9" fontId="10" fillId="0" borderId="105" xfId="0" applyNumberFormat="1" applyFont="1" applyBorder="1" applyProtection="1">
      <protection locked="0"/>
    </xf>
    <xf numFmtId="43" fontId="10" fillId="0" borderId="106" xfId="3" applyFont="1" applyBorder="1"/>
    <xf numFmtId="9" fontId="10" fillId="0" borderId="107" xfId="0" applyNumberFormat="1" applyFont="1" applyBorder="1" applyProtection="1">
      <protection locked="0"/>
    </xf>
    <xf numFmtId="43" fontId="10" fillId="0" borderId="109" xfId="3" applyFont="1" applyBorder="1"/>
    <xf numFmtId="9" fontId="10" fillId="0" borderId="42" xfId="0" applyNumberFormat="1" applyFont="1" applyBorder="1" applyProtection="1">
      <protection locked="0"/>
    </xf>
    <xf numFmtId="9" fontId="10" fillId="0" borderId="33" xfId="0" applyNumberFormat="1" applyFont="1" applyBorder="1" applyProtection="1">
      <protection locked="0"/>
    </xf>
    <xf numFmtId="43" fontId="10" fillId="0" borderId="96" xfId="3" applyFont="1" applyBorder="1"/>
    <xf numFmtId="9" fontId="10" fillId="0" borderId="58" xfId="0" applyNumberFormat="1" applyFont="1" applyBorder="1" applyProtection="1">
      <protection locked="0"/>
    </xf>
    <xf numFmtId="9" fontId="10" fillId="0" borderId="111" xfId="0" applyNumberFormat="1" applyFont="1" applyBorder="1" applyProtection="1">
      <protection locked="0"/>
    </xf>
    <xf numFmtId="0" fontId="12" fillId="0" borderId="112" xfId="0" applyFont="1" applyBorder="1" applyAlignment="1" applyProtection="1">
      <alignment horizontal="right" vertical="center"/>
      <protection locked="0"/>
    </xf>
    <xf numFmtId="43" fontId="12" fillId="0" borderId="114" xfId="3" applyFont="1" applyBorder="1" applyAlignment="1" applyProtection="1">
      <alignment horizontal="center" vertical="center"/>
      <protection locked="0"/>
    </xf>
    <xf numFmtId="43" fontId="12" fillId="0" borderId="69" xfId="3" applyFont="1" applyBorder="1" applyAlignment="1" applyProtection="1">
      <alignment horizontal="center" vertical="center"/>
      <protection locked="0"/>
    </xf>
    <xf numFmtId="43" fontId="10" fillId="0" borderId="4" xfId="3" applyFont="1" applyBorder="1"/>
    <xf numFmtId="43" fontId="10" fillId="0" borderId="110" xfId="3" applyFont="1" applyBorder="1"/>
    <xf numFmtId="0" fontId="12" fillId="0" borderId="70" xfId="0" applyFont="1" applyBorder="1" applyAlignment="1" applyProtection="1">
      <alignment horizontal="right" vertical="center"/>
      <protection locked="0"/>
    </xf>
    <xf numFmtId="0" fontId="12" fillId="0" borderId="115" xfId="0" applyFont="1" applyBorder="1" applyAlignment="1" applyProtection="1">
      <alignment horizontal="right" vertical="center"/>
      <protection locked="0"/>
    </xf>
    <xf numFmtId="43" fontId="12" fillId="0" borderId="123" xfId="3" applyFont="1" applyBorder="1" applyAlignment="1" applyProtection="1">
      <alignment horizontal="center" vertical="center"/>
      <protection locked="0"/>
    </xf>
    <xf numFmtId="0" fontId="12" fillId="0" borderId="92" xfId="0" applyFont="1" applyBorder="1" applyAlignment="1" applyProtection="1">
      <alignment horizontal="right" vertical="center"/>
      <protection locked="0"/>
    </xf>
    <xf numFmtId="43" fontId="12" fillId="0" borderId="94" xfId="3" applyFont="1" applyBorder="1" applyAlignment="1" applyProtection="1">
      <alignment horizontal="center" vertical="center"/>
      <protection locked="0"/>
    </xf>
    <xf numFmtId="9" fontId="10" fillId="0" borderId="125" xfId="0" applyNumberFormat="1" applyFont="1" applyBorder="1" applyProtection="1">
      <protection locked="0"/>
    </xf>
    <xf numFmtId="43" fontId="10" fillId="0" borderId="126" xfId="3" applyFont="1" applyBorder="1"/>
    <xf numFmtId="0" fontId="7" fillId="0" borderId="73" xfId="0" applyFont="1" applyBorder="1"/>
    <xf numFmtId="43" fontId="10" fillId="0" borderId="58" xfId="3" applyFont="1" applyFill="1" applyBorder="1" applyProtection="1"/>
    <xf numFmtId="9" fontId="10" fillId="0" borderId="33" xfId="4" applyFont="1" applyFill="1" applyBorder="1" applyProtection="1">
      <protection locked="0"/>
    </xf>
    <xf numFmtId="9" fontId="10" fillId="0" borderId="47" xfId="4" applyFont="1" applyFill="1" applyBorder="1" applyProtection="1">
      <protection locked="0"/>
    </xf>
    <xf numFmtId="0" fontId="7" fillId="0" borderId="127" xfId="0" applyFont="1" applyBorder="1"/>
    <xf numFmtId="0" fontId="12" fillId="0" borderId="121" xfId="0" applyFont="1" applyBorder="1" applyAlignment="1" applyProtection="1">
      <alignment horizontal="right"/>
      <protection locked="0"/>
    </xf>
    <xf numFmtId="0" fontId="12" fillId="0" borderId="122" xfId="0" applyFont="1" applyBorder="1" applyProtection="1">
      <protection locked="0"/>
    </xf>
    <xf numFmtId="9" fontId="10" fillId="0" borderId="105" xfId="4" applyFont="1" applyFill="1" applyBorder="1" applyProtection="1">
      <protection locked="0"/>
    </xf>
    <xf numFmtId="43" fontId="10" fillId="0" borderId="106" xfId="3" applyFont="1" applyFill="1" applyBorder="1" applyProtection="1"/>
    <xf numFmtId="9" fontId="10" fillId="0" borderId="129" xfId="4" applyFont="1" applyFill="1" applyBorder="1" applyProtection="1">
      <protection locked="0"/>
    </xf>
    <xf numFmtId="43" fontId="10" fillId="0" borderId="109" xfId="3" applyFont="1" applyFill="1" applyBorder="1" applyProtection="1"/>
    <xf numFmtId="0" fontId="12" fillId="2" borderId="36" xfId="0" applyFont="1" applyFill="1" applyBorder="1" applyAlignment="1" applyProtection="1">
      <alignment horizontal="center"/>
      <protection locked="0"/>
    </xf>
    <xf numFmtId="0" fontId="7" fillId="0" borderId="90" xfId="0" applyFont="1" applyBorder="1"/>
    <xf numFmtId="3" fontId="7" fillId="0" borderId="90" xfId="0" applyNumberFormat="1" applyFont="1" applyBorder="1"/>
    <xf numFmtId="43" fontId="10" fillId="0" borderId="77" xfId="3" applyFont="1" applyFill="1" applyBorder="1" applyProtection="1"/>
    <xf numFmtId="43" fontId="10" fillId="0" borderId="80" xfId="3" applyFont="1" applyFill="1" applyBorder="1" applyProtection="1"/>
    <xf numFmtId="0" fontId="12" fillId="0" borderId="130" xfId="0" applyFont="1" applyBorder="1" applyAlignment="1" applyProtection="1">
      <alignment horizontal="right"/>
      <protection locked="0"/>
    </xf>
    <xf numFmtId="9" fontId="10" fillId="0" borderId="58" xfId="4" applyFont="1" applyFill="1" applyBorder="1" applyProtection="1">
      <protection locked="0"/>
    </xf>
    <xf numFmtId="9" fontId="10" fillId="0" borderId="111" xfId="4" applyFont="1" applyFill="1" applyBorder="1" applyProtection="1">
      <protection locked="0"/>
    </xf>
    <xf numFmtId="9" fontId="10" fillId="0" borderId="107" xfId="4" applyFont="1" applyFill="1" applyBorder="1" applyProtection="1">
      <protection locked="0"/>
    </xf>
    <xf numFmtId="0" fontId="12" fillId="0" borderId="131" xfId="0" applyFont="1" applyBorder="1" applyProtection="1">
      <protection locked="0"/>
    </xf>
    <xf numFmtId="43" fontId="10" fillId="0" borderId="4" xfId="3" applyFont="1" applyFill="1" applyBorder="1" applyProtection="1"/>
    <xf numFmtId="43" fontId="10" fillId="0" borderId="110" xfId="3" applyFont="1" applyFill="1" applyBorder="1" applyProtection="1"/>
    <xf numFmtId="0" fontId="12" fillId="2" borderId="121" xfId="0" applyFont="1" applyFill="1" applyBorder="1" applyAlignment="1" applyProtection="1">
      <alignment horizontal="center"/>
      <protection locked="0"/>
    </xf>
    <xf numFmtId="0" fontId="12" fillId="2" borderId="128" xfId="0" applyFont="1" applyFill="1" applyBorder="1" applyAlignment="1" applyProtection="1">
      <alignment horizontal="center"/>
      <protection locked="0"/>
    </xf>
    <xf numFmtId="0" fontId="12" fillId="2" borderId="122" xfId="0" applyFont="1" applyFill="1" applyBorder="1" applyAlignment="1" applyProtection="1">
      <alignment horizontal="center"/>
      <protection locked="0"/>
    </xf>
    <xf numFmtId="0" fontId="10" fillId="0" borderId="132" xfId="0" applyFont="1" applyBorder="1" applyProtection="1">
      <protection locked="0"/>
    </xf>
    <xf numFmtId="0" fontId="10" fillId="0" borderId="133" xfId="0" applyFont="1" applyBorder="1" applyProtection="1">
      <protection locked="0"/>
    </xf>
    <xf numFmtId="0" fontId="7" fillId="0" borderId="85" xfId="0" applyFont="1" applyBorder="1"/>
    <xf numFmtId="0" fontId="7" fillId="0" borderId="86" xfId="0" applyFont="1" applyBorder="1"/>
    <xf numFmtId="0" fontId="7" fillId="0" borderId="134" xfId="0" applyFont="1" applyBorder="1"/>
    <xf numFmtId="3" fontId="7" fillId="0" borderId="135" xfId="0" applyNumberFormat="1" applyFont="1" applyBorder="1"/>
    <xf numFmtId="3" fontId="7" fillId="0" borderId="86" xfId="0" applyNumberFormat="1" applyFont="1" applyBorder="1"/>
    <xf numFmtId="0" fontId="7" fillId="0" borderId="87" xfId="0" applyFont="1" applyBorder="1"/>
    <xf numFmtId="0" fontId="7" fillId="0" borderId="136" xfId="0" applyFont="1" applyBorder="1"/>
    <xf numFmtId="3" fontId="7" fillId="0" borderId="88" xfId="0" applyNumberFormat="1" applyFont="1" applyBorder="1"/>
    <xf numFmtId="9" fontId="10" fillId="0" borderId="137" xfId="4" applyFont="1" applyFill="1" applyBorder="1" applyProtection="1">
      <protection locked="0"/>
    </xf>
    <xf numFmtId="9" fontId="10" fillId="0" borderId="138" xfId="4" applyFont="1" applyFill="1" applyBorder="1" applyProtection="1">
      <protection locked="0"/>
    </xf>
    <xf numFmtId="166" fontId="10" fillId="0" borderId="0" xfId="0" applyNumberFormat="1" applyFont="1" applyProtection="1">
      <protection locked="0"/>
    </xf>
    <xf numFmtId="166" fontId="10" fillId="0" borderId="15" xfId="3" applyNumberFormat="1" applyFont="1" applyFill="1" applyBorder="1" applyProtection="1"/>
    <xf numFmtId="166" fontId="10" fillId="0" borderId="106" xfId="3" applyNumberFormat="1" applyFont="1" applyFill="1" applyBorder="1" applyProtection="1"/>
    <xf numFmtId="166" fontId="10" fillId="0" borderId="109" xfId="3" applyNumberFormat="1" applyFont="1" applyFill="1" applyBorder="1" applyProtection="1"/>
    <xf numFmtId="166" fontId="10" fillId="0" borderId="4" xfId="3" applyNumberFormat="1" applyFont="1" applyFill="1" applyBorder="1" applyProtection="1"/>
    <xf numFmtId="166" fontId="10" fillId="0" borderId="110" xfId="3" applyNumberFormat="1" applyFont="1" applyFill="1" applyBorder="1" applyProtection="1"/>
    <xf numFmtId="167" fontId="10" fillId="0" borderId="0" xfId="0" applyNumberFormat="1" applyFont="1" applyProtection="1">
      <protection locked="0"/>
    </xf>
    <xf numFmtId="167" fontId="10" fillId="0" borderId="15" xfId="3" applyNumberFormat="1" applyFont="1" applyFill="1" applyBorder="1" applyProtection="1"/>
    <xf numFmtId="0" fontId="10" fillId="0" borderId="73" xfId="0" applyFont="1" applyBorder="1" applyProtection="1">
      <protection locked="0"/>
    </xf>
    <xf numFmtId="9" fontId="10" fillId="0" borderId="37" xfId="4" applyFont="1" applyFill="1" applyBorder="1" applyProtection="1">
      <protection locked="0"/>
    </xf>
    <xf numFmtId="9" fontId="10" fillId="0" borderId="139" xfId="4" applyFont="1" applyFill="1" applyBorder="1" applyProtection="1">
      <protection locked="0"/>
    </xf>
    <xf numFmtId="43" fontId="10" fillId="0" borderId="140" xfId="3" applyFont="1" applyFill="1" applyBorder="1" applyProtection="1"/>
    <xf numFmtId="9" fontId="10" fillId="0" borderId="141" xfId="4" applyFont="1" applyFill="1" applyBorder="1" applyProtection="1">
      <protection locked="0"/>
    </xf>
    <xf numFmtId="43" fontId="10" fillId="0" borderId="142" xfId="3" applyFont="1" applyFill="1" applyBorder="1" applyProtection="1"/>
    <xf numFmtId="43" fontId="10" fillId="0" borderId="45" xfId="3" applyFont="1" applyFill="1" applyBorder="1" applyProtection="1"/>
    <xf numFmtId="43" fontId="10" fillId="0" borderId="143" xfId="3" applyFont="1" applyFill="1" applyBorder="1" applyProtection="1"/>
    <xf numFmtId="9" fontId="10" fillId="0" borderId="125" xfId="4" applyFont="1" applyFill="1" applyBorder="1" applyProtection="1">
      <protection locked="0"/>
    </xf>
    <xf numFmtId="43" fontId="10" fillId="0" borderId="126" xfId="3" applyFont="1" applyFill="1" applyBorder="1" applyProtection="1"/>
    <xf numFmtId="43" fontId="10" fillId="0" borderId="36" xfId="3" applyFont="1" applyFill="1" applyBorder="1" applyProtection="1"/>
    <xf numFmtId="0" fontId="7" fillId="0" borderId="145" xfId="0" applyFont="1" applyBorder="1"/>
    <xf numFmtId="166" fontId="10" fillId="0" borderId="140" xfId="3" applyNumberFormat="1" applyFont="1" applyFill="1" applyBorder="1" applyProtection="1"/>
    <xf numFmtId="166" fontId="10" fillId="0" borderId="142" xfId="3" applyNumberFormat="1" applyFont="1" applyFill="1" applyBorder="1" applyProtection="1"/>
    <xf numFmtId="166" fontId="10" fillId="0" borderId="45" xfId="3" applyNumberFormat="1" applyFont="1" applyFill="1" applyBorder="1" applyProtection="1"/>
    <xf numFmtId="166" fontId="10" fillId="0" borderId="143" xfId="3" applyNumberFormat="1" applyFont="1" applyFill="1" applyBorder="1" applyProtection="1"/>
    <xf numFmtId="166" fontId="10" fillId="0" borderId="126" xfId="3" applyNumberFormat="1" applyFont="1" applyFill="1" applyBorder="1" applyProtection="1"/>
    <xf numFmtId="0" fontId="10" fillId="0" borderId="90" xfId="0" applyFont="1" applyBorder="1" applyProtection="1">
      <protection locked="0"/>
    </xf>
    <xf numFmtId="166" fontId="10" fillId="0" borderId="36" xfId="3" applyNumberFormat="1" applyFont="1" applyFill="1" applyBorder="1" applyProtection="1"/>
    <xf numFmtId="0" fontId="12" fillId="0" borderId="125" xfId="0" applyFont="1" applyBorder="1" applyAlignment="1" applyProtection="1">
      <alignment horizontal="right"/>
      <protection locked="0"/>
    </xf>
    <xf numFmtId="0" fontId="12" fillId="0" borderId="126" xfId="0" applyFont="1" applyBorder="1" applyProtection="1">
      <protection locked="0"/>
    </xf>
    <xf numFmtId="0" fontId="12" fillId="0" borderId="37" xfId="0" applyFont="1" applyBorder="1" applyAlignment="1" applyProtection="1">
      <alignment horizontal="right"/>
      <protection locked="0"/>
    </xf>
    <xf numFmtId="0" fontId="12" fillId="0" borderId="36" xfId="0" applyFont="1" applyBorder="1" applyProtection="1">
      <protection locked="0"/>
    </xf>
    <xf numFmtId="0" fontId="10" fillId="0" borderId="73" xfId="0" applyFont="1" applyBorder="1"/>
    <xf numFmtId="0" fontId="10" fillId="0" borderId="145" xfId="0" applyFont="1" applyBorder="1"/>
    <xf numFmtId="43" fontId="10" fillId="0" borderId="5" xfId="3" applyFont="1" applyFill="1" applyBorder="1" applyProtection="1"/>
    <xf numFmtId="165" fontId="10" fillId="0" borderId="26" xfId="3" applyNumberFormat="1" applyFont="1" applyFill="1" applyBorder="1" applyProtection="1"/>
    <xf numFmtId="2" fontId="10" fillId="0" borderId="0" xfId="0" applyNumberFormat="1" applyFont="1" applyProtection="1">
      <protection locked="0"/>
    </xf>
    <xf numFmtId="2" fontId="10" fillId="0" borderId="15" xfId="3" applyNumberFormat="1" applyFont="1" applyFill="1" applyBorder="1" applyProtection="1"/>
    <xf numFmtId="0" fontId="7" fillId="0" borderId="149" xfId="0" applyFont="1" applyBorder="1"/>
    <xf numFmtId="0" fontId="7" fillId="0" borderId="150" xfId="0" applyFont="1" applyBorder="1"/>
    <xf numFmtId="0" fontId="10" fillId="0" borderId="85" xfId="0" applyFont="1" applyBorder="1" applyProtection="1">
      <protection locked="0"/>
    </xf>
    <xf numFmtId="0" fontId="10" fillId="0" borderId="86" xfId="0" applyFont="1" applyBorder="1" applyProtection="1">
      <protection locked="0"/>
    </xf>
    <xf numFmtId="0" fontId="10" fillId="0" borderId="87" xfId="0" applyFont="1" applyBorder="1" applyProtection="1">
      <protection locked="0"/>
    </xf>
    <xf numFmtId="0" fontId="10" fillId="0" borderId="136" xfId="0" applyFont="1" applyBorder="1" applyProtection="1">
      <protection locked="0"/>
    </xf>
    <xf numFmtId="0" fontId="10" fillId="0" borderId="88" xfId="0" applyFont="1" applyBorder="1" applyProtection="1">
      <protection locked="0"/>
    </xf>
    <xf numFmtId="0" fontId="10" fillId="0" borderId="98" xfId="0" applyFont="1" applyBorder="1" applyProtection="1">
      <protection locked="0"/>
    </xf>
    <xf numFmtId="0" fontId="10" fillId="0" borderId="99" xfId="0" applyFont="1" applyBorder="1" applyAlignment="1" applyProtection="1">
      <alignment wrapText="1"/>
      <protection locked="0"/>
    </xf>
    <xf numFmtId="0" fontId="10" fillId="0" borderId="100" xfId="0" applyFont="1" applyBorder="1" applyProtection="1">
      <protection locked="0"/>
    </xf>
    <xf numFmtId="167" fontId="7" fillId="0" borderId="86" xfId="0" applyNumberFormat="1" applyFont="1" applyBorder="1"/>
    <xf numFmtId="167" fontId="10" fillId="0" borderId="86" xfId="0" applyNumberFormat="1" applyFont="1" applyBorder="1" applyProtection="1">
      <protection locked="0"/>
    </xf>
    <xf numFmtId="167" fontId="10" fillId="0" borderId="88" xfId="0" applyNumberFormat="1" applyFont="1" applyBorder="1" applyProtection="1">
      <protection locked="0"/>
    </xf>
    <xf numFmtId="0" fontId="12" fillId="2" borderId="43" xfId="0" applyFont="1" applyFill="1" applyBorder="1" applyAlignment="1" applyProtection="1">
      <alignment horizontal="center"/>
      <protection locked="0"/>
    </xf>
    <xf numFmtId="0" fontId="12" fillId="2" borderId="151" xfId="0" applyFont="1" applyFill="1" applyBorder="1" applyAlignment="1" applyProtection="1">
      <alignment horizontal="center"/>
      <protection locked="0"/>
    </xf>
    <xf numFmtId="0" fontId="10" fillId="0" borderId="98" xfId="0" applyFont="1" applyBorder="1"/>
    <xf numFmtId="0" fontId="10" fillId="0" borderId="99" xfId="0" applyFont="1" applyBorder="1" applyProtection="1">
      <protection locked="0"/>
    </xf>
    <xf numFmtId="0" fontId="10" fillId="0" borderId="85" xfId="0" applyFont="1" applyBorder="1"/>
    <xf numFmtId="0" fontId="10" fillId="0" borderId="149" xfId="0" applyFont="1" applyBorder="1"/>
    <xf numFmtId="0" fontId="10" fillId="0" borderId="87" xfId="0" applyFont="1" applyBorder="1"/>
    <xf numFmtId="0" fontId="12" fillId="0" borderId="43" xfId="0" applyFont="1" applyBorder="1" applyAlignment="1" applyProtection="1">
      <alignment horizontal="center"/>
      <protection locked="0"/>
    </xf>
    <xf numFmtId="0" fontId="12" fillId="0" borderId="151" xfId="0" applyFont="1" applyBorder="1" applyAlignment="1" applyProtection="1">
      <alignment horizontal="center"/>
      <protection locked="0"/>
    </xf>
    <xf numFmtId="0" fontId="12" fillId="0" borderId="152" xfId="0" applyFont="1" applyBorder="1" applyAlignment="1">
      <alignment horizontal="center" vertical="center" wrapText="1"/>
    </xf>
    <xf numFmtId="165" fontId="12" fillId="0" borderId="61" xfId="3" applyNumberFormat="1" applyFont="1" applyFill="1" applyBorder="1" applyProtection="1"/>
    <xf numFmtId="165" fontId="12" fillId="0" borderId="152" xfId="0" applyNumberFormat="1" applyFont="1" applyBorder="1"/>
    <xf numFmtId="0" fontId="10" fillId="0" borderId="32" xfId="0" applyFont="1" applyBorder="1" applyProtection="1">
      <protection locked="0"/>
    </xf>
    <xf numFmtId="0" fontId="12" fillId="0" borderId="152" xfId="0" applyFont="1" applyBorder="1" applyAlignment="1" applyProtection="1">
      <alignment horizontal="center"/>
      <protection locked="0"/>
    </xf>
    <xf numFmtId="43" fontId="10" fillId="0" borderId="152" xfId="3" applyFont="1" applyFill="1" applyBorder="1" applyProtection="1"/>
    <xf numFmtId="2" fontId="7" fillId="0" borderId="90" xfId="0" applyNumberFormat="1" applyFont="1" applyBorder="1"/>
    <xf numFmtId="2" fontId="7" fillId="0" borderId="146" xfId="0" applyNumberFormat="1" applyFont="1" applyBorder="1"/>
    <xf numFmtId="2" fontId="10" fillId="0" borderId="90" xfId="0" applyNumberFormat="1" applyFont="1" applyBorder="1" applyProtection="1">
      <protection locked="0"/>
    </xf>
    <xf numFmtId="2" fontId="10" fillId="0" borderId="91" xfId="0" applyNumberFormat="1" applyFont="1" applyBorder="1" applyProtection="1">
      <protection locked="0"/>
    </xf>
    <xf numFmtId="43" fontId="10" fillId="0" borderId="156" xfId="3" applyFont="1" applyFill="1" applyBorder="1" applyProtection="1"/>
    <xf numFmtId="43" fontId="10" fillId="0" borderId="58" xfId="3" applyFont="1" applyFill="1" applyBorder="1" applyProtection="1">
      <protection locked="0"/>
    </xf>
    <xf numFmtId="43" fontId="10" fillId="0" borderId="93" xfId="3" applyFont="1" applyFill="1" applyBorder="1" applyProtection="1">
      <protection locked="0"/>
    </xf>
    <xf numFmtId="43" fontId="10" fillId="0" borderId="94" xfId="3" applyFont="1" applyFill="1" applyBorder="1" applyProtection="1">
      <protection locked="0"/>
    </xf>
    <xf numFmtId="43" fontId="10" fillId="0" borderId="97" xfId="3" applyFont="1" applyFill="1" applyBorder="1" applyProtection="1">
      <protection locked="0"/>
    </xf>
    <xf numFmtId="43" fontId="10" fillId="0" borderId="92" xfId="3" applyFont="1" applyFill="1" applyBorder="1" applyProtection="1"/>
    <xf numFmtId="43" fontId="10" fillId="0" borderId="93" xfId="3" applyFont="1" applyFill="1" applyBorder="1" applyProtection="1"/>
    <xf numFmtId="43" fontId="10" fillId="0" borderId="94" xfId="3" applyFont="1" applyFill="1" applyBorder="1" applyProtection="1"/>
    <xf numFmtId="0" fontId="4" fillId="11" borderId="29" xfId="2" applyFill="1" applyBorder="1" applyAlignment="1">
      <alignment horizontal="right" vertical="center" wrapText="1"/>
    </xf>
    <xf numFmtId="0" fontId="30" fillId="0" borderId="29" xfId="0" applyFont="1" applyBorder="1" applyAlignment="1">
      <alignment horizontal="left" wrapText="1"/>
    </xf>
    <xf numFmtId="0" fontId="31" fillId="0" borderId="0" xfId="0" applyFont="1"/>
    <xf numFmtId="0" fontId="4" fillId="12" borderId="0" xfId="2" applyFill="1"/>
    <xf numFmtId="168" fontId="0" fillId="5" borderId="0" xfId="0" applyNumberFormat="1" applyFill="1"/>
    <xf numFmtId="0" fontId="0" fillId="5" borderId="0" xfId="0" applyFill="1"/>
    <xf numFmtId="168" fontId="0" fillId="0" borderId="0" xfId="0" applyNumberFormat="1"/>
    <xf numFmtId="0" fontId="8" fillId="0" borderId="0" xfId="0" applyFont="1" applyAlignment="1">
      <alignment horizontal="center" vertical="center"/>
    </xf>
    <xf numFmtId="0" fontId="34" fillId="0" borderId="0" xfId="0" applyFont="1"/>
    <xf numFmtId="0" fontId="34" fillId="0" borderId="29" xfId="0" applyFont="1" applyBorder="1"/>
    <xf numFmtId="169" fontId="34" fillId="16" borderId="29" xfId="5" applyNumberFormat="1" applyFont="1" applyFill="1" applyBorder="1" applyAlignment="1">
      <alignment horizontal="center"/>
    </xf>
    <xf numFmtId="14" fontId="34" fillId="2" borderId="33" xfId="0" applyNumberFormat="1" applyFont="1" applyFill="1" applyBorder="1" applyAlignment="1">
      <alignment horizontal="center"/>
    </xf>
    <xf numFmtId="14" fontId="34" fillId="2" borderId="36" xfId="0" applyNumberFormat="1" applyFont="1" applyFill="1" applyBorder="1" applyAlignment="1">
      <alignment horizontal="center" vertical="center"/>
    </xf>
    <xf numFmtId="0" fontId="34" fillId="2" borderId="33" xfId="0" applyFont="1" applyFill="1" applyBorder="1" applyAlignment="1">
      <alignment horizontal="center"/>
    </xf>
    <xf numFmtId="0" fontId="32" fillId="13" borderId="157" xfId="12" applyAlignment="1">
      <alignment horizontal="center" vertical="center"/>
    </xf>
    <xf numFmtId="0" fontId="34" fillId="17" borderId="29" xfId="0" applyFont="1" applyFill="1" applyBorder="1"/>
    <xf numFmtId="0" fontId="34" fillId="17" borderId="29" xfId="0" applyFont="1" applyFill="1" applyBorder="1" applyAlignment="1">
      <alignment vertical="top"/>
    </xf>
    <xf numFmtId="0" fontId="34" fillId="17" borderId="29" xfId="0" applyFont="1" applyFill="1" applyBorder="1" applyAlignment="1">
      <alignment vertical="top" wrapText="1"/>
    </xf>
    <xf numFmtId="0" fontId="34" fillId="17" borderId="33" xfId="0" applyFont="1" applyFill="1" applyBorder="1"/>
    <xf numFmtId="0" fontId="34" fillId="17" borderId="165" xfId="0" applyFont="1" applyFill="1" applyBorder="1"/>
    <xf numFmtId="0" fontId="34" fillId="17" borderId="165" xfId="0" applyFont="1" applyFill="1" applyBorder="1" applyAlignment="1">
      <alignment wrapText="1"/>
    </xf>
    <xf numFmtId="0" fontId="34" fillId="17" borderId="166" xfId="0" applyFont="1" applyFill="1" applyBorder="1"/>
    <xf numFmtId="0" fontId="12" fillId="2" borderId="90" xfId="0" applyFont="1" applyFill="1" applyBorder="1" applyAlignment="1" applyProtection="1">
      <alignment horizontal="center" vertical="center"/>
      <protection locked="0"/>
    </xf>
    <xf numFmtId="0" fontId="12" fillId="2" borderId="167" xfId="0" applyFont="1" applyFill="1" applyBorder="1" applyAlignment="1" applyProtection="1">
      <alignment horizontal="center" vertical="center"/>
      <protection locked="0"/>
    </xf>
    <xf numFmtId="0" fontId="12" fillId="2" borderId="137" xfId="0" applyFont="1" applyFill="1" applyBorder="1" applyAlignment="1" applyProtection="1">
      <alignment horizontal="center" vertical="center"/>
      <protection locked="0"/>
    </xf>
    <xf numFmtId="0" fontId="14" fillId="5" borderId="9" xfId="0" applyFont="1" applyFill="1" applyBorder="1"/>
    <xf numFmtId="0" fontId="14" fillId="2" borderId="9" xfId="0" applyFont="1" applyFill="1" applyBorder="1"/>
    <xf numFmtId="0" fontId="14" fillId="17" borderId="11" xfId="0" applyFont="1" applyFill="1" applyBorder="1"/>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13" fillId="0" borderId="1" xfId="0" applyFont="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0" fontId="14" fillId="0" borderId="4" xfId="0" applyFont="1" applyBorder="1" applyAlignment="1">
      <alignment horizontal="left"/>
    </xf>
    <xf numFmtId="0" fontId="14" fillId="0" borderId="5" xfId="0" applyFont="1" applyBorder="1" applyAlignment="1">
      <alignment horizontal="left"/>
    </xf>
    <xf numFmtId="0" fontId="14" fillId="0" borderId="10" xfId="0" applyFont="1" applyBorder="1" applyAlignment="1">
      <alignment horizontal="left"/>
    </xf>
    <xf numFmtId="0" fontId="14" fillId="0" borderId="12" xfId="0" applyFont="1" applyBorder="1" applyAlignment="1">
      <alignment horizontal="left"/>
    </xf>
    <xf numFmtId="0" fontId="14" fillId="0" borderId="13" xfId="0" applyFont="1" applyBorder="1" applyAlignment="1">
      <alignment horizontal="left"/>
    </xf>
    <xf numFmtId="0" fontId="14" fillId="0" borderId="14" xfId="0" applyFont="1" applyBorder="1" applyAlignment="1">
      <alignment horizontal="left"/>
    </xf>
    <xf numFmtId="0" fontId="22" fillId="7" borderId="62" xfId="0" applyFont="1" applyFill="1" applyBorder="1" applyAlignment="1">
      <alignment horizontal="center" vertical="center" wrapText="1"/>
    </xf>
    <xf numFmtId="0" fontId="22" fillId="7" borderId="63" xfId="0" applyFont="1" applyFill="1" applyBorder="1" applyAlignment="1">
      <alignment horizontal="center" vertical="center" wrapText="1"/>
    </xf>
    <xf numFmtId="0" fontId="10" fillId="0" borderId="66" xfId="0" applyFont="1" applyBorder="1" applyAlignment="1" applyProtection="1">
      <alignment horizontal="left" vertical="top" wrapText="1"/>
      <protection locked="0"/>
    </xf>
    <xf numFmtId="0" fontId="10" fillId="0" borderId="65" xfId="0" applyFont="1" applyBorder="1" applyAlignment="1" applyProtection="1">
      <alignment horizontal="left" vertical="top" wrapText="1"/>
      <protection locked="0"/>
    </xf>
    <xf numFmtId="0" fontId="22" fillId="7" borderId="66" xfId="0" applyFont="1" applyFill="1" applyBorder="1" applyAlignment="1">
      <alignment horizontal="center" vertical="center" wrapText="1"/>
    </xf>
    <xf numFmtId="0" fontId="22" fillId="7" borderId="65" xfId="0" applyFont="1" applyFill="1" applyBorder="1" applyAlignment="1">
      <alignment horizontal="center" vertical="center" wrapText="1"/>
    </xf>
    <xf numFmtId="0" fontId="11" fillId="0" borderId="62" xfId="0" applyFont="1" applyBorder="1" applyAlignment="1">
      <alignment horizontal="center" vertical="center"/>
    </xf>
    <xf numFmtId="0" fontId="11" fillId="0" borderId="63" xfId="0" applyFont="1" applyBorder="1" applyAlignment="1">
      <alignment horizontal="center" vertical="center"/>
    </xf>
    <xf numFmtId="0" fontId="14" fillId="3" borderId="66" xfId="0" applyFont="1" applyFill="1" applyBorder="1" applyAlignment="1">
      <alignment horizontal="left" vertical="top" wrapText="1"/>
    </xf>
    <xf numFmtId="0" fontId="14" fillId="3" borderId="65" xfId="0" applyFont="1" applyFill="1" applyBorder="1" applyAlignment="1">
      <alignment horizontal="left" vertical="top" wrapText="1"/>
    </xf>
    <xf numFmtId="0" fontId="10" fillId="0" borderId="9" xfId="0" applyFont="1" applyBorder="1" applyAlignment="1" applyProtection="1">
      <alignment horizontal="right" indent="5"/>
      <protection locked="0"/>
    </xf>
    <xf numFmtId="0" fontId="10" fillId="0" borderId="24" xfId="0" applyFont="1" applyBorder="1" applyAlignment="1" applyProtection="1">
      <alignment horizontal="right" indent="5"/>
      <protection locked="0"/>
    </xf>
    <xf numFmtId="0" fontId="10" fillId="0" borderId="11" xfId="0" applyFont="1" applyBorder="1" applyAlignment="1" applyProtection="1">
      <alignment horizontal="right" indent="5"/>
      <protection locked="0"/>
    </xf>
    <xf numFmtId="0" fontId="10" fillId="0" borderId="25" xfId="0" applyFont="1" applyBorder="1" applyAlignment="1" applyProtection="1">
      <alignment horizontal="right" indent="5"/>
      <protection locked="0"/>
    </xf>
    <xf numFmtId="0" fontId="12" fillId="0" borderId="1" xfId="0" applyFont="1" applyBorder="1" applyAlignment="1" applyProtection="1">
      <alignment horizontal="right"/>
      <protection locked="0"/>
    </xf>
    <xf numFmtId="0" fontId="12" fillId="0" borderId="2" xfId="0" applyFont="1" applyBorder="1" applyAlignment="1" applyProtection="1">
      <alignment horizontal="right"/>
      <protection locked="0"/>
    </xf>
    <xf numFmtId="0" fontId="10" fillId="0" borderId="0" xfId="0" applyFont="1" applyAlignment="1" applyProtection="1">
      <alignment horizontal="left"/>
      <protection locked="0"/>
    </xf>
    <xf numFmtId="0" fontId="12" fillId="0" borderId="16" xfId="0" applyFont="1" applyBorder="1" applyAlignment="1" applyProtection="1">
      <alignment horizontal="center" vertical="center"/>
      <protection locked="0"/>
    </xf>
    <xf numFmtId="0" fontId="12" fillId="0" borderId="28"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0" fillId="0" borderId="6" xfId="0" applyFont="1" applyBorder="1" applyAlignment="1" applyProtection="1">
      <alignment horizontal="right" indent="5"/>
      <protection locked="0"/>
    </xf>
    <xf numFmtId="0" fontId="10" fillId="0" borderId="8" xfId="0" applyFont="1" applyBorder="1" applyAlignment="1" applyProtection="1">
      <alignment horizontal="right" indent="5"/>
      <protection locked="0"/>
    </xf>
    <xf numFmtId="0" fontId="12" fillId="0" borderId="4" xfId="0" applyFont="1" applyBorder="1" applyAlignment="1" applyProtection="1">
      <alignment horizontal="center"/>
      <protection locked="0"/>
    </xf>
    <xf numFmtId="0" fontId="12" fillId="0" borderId="5" xfId="0" applyFont="1" applyBorder="1" applyAlignment="1" applyProtection="1">
      <alignment horizontal="center"/>
      <protection locked="0"/>
    </xf>
    <xf numFmtId="0" fontId="14" fillId="0" borderId="32" xfId="0" applyFont="1" applyBorder="1" applyAlignment="1" applyProtection="1">
      <alignment horizontal="center" vertical="center" wrapText="1"/>
      <protection locked="0"/>
    </xf>
    <xf numFmtId="0" fontId="14" fillId="0" borderId="33"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4" fillId="8" borderId="43" xfId="0" applyFont="1" applyFill="1" applyBorder="1" applyAlignment="1" applyProtection="1">
      <alignment horizontal="center" vertical="center" wrapText="1"/>
      <protection locked="0"/>
    </xf>
    <xf numFmtId="0" fontId="14" fillId="8" borderId="33"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16"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10" fontId="29" fillId="0" borderId="85" xfId="0" applyNumberFormat="1" applyFont="1" applyBorder="1" applyAlignment="1">
      <alignment horizontal="center" vertical="center"/>
    </xf>
    <xf numFmtId="10" fontId="29" fillId="0" borderId="90" xfId="0" applyNumberFormat="1" applyFont="1" applyBorder="1" applyAlignment="1">
      <alignment horizontal="center" vertical="center"/>
    </xf>
    <xf numFmtId="10" fontId="29" fillId="0" borderId="87" xfId="0" applyNumberFormat="1" applyFont="1" applyBorder="1" applyAlignment="1">
      <alignment horizontal="center" vertical="center"/>
    </xf>
    <xf numFmtId="10" fontId="29" fillId="0" borderId="91" xfId="0" applyNumberFormat="1" applyFont="1" applyBorder="1" applyAlignment="1">
      <alignment horizontal="center" vertical="center"/>
    </xf>
    <xf numFmtId="0" fontId="10" fillId="0" borderId="1"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2" fillId="3" borderId="69" xfId="0" applyFont="1" applyFill="1" applyBorder="1" applyAlignment="1" applyProtection="1">
      <alignment horizontal="center" vertical="center"/>
      <protection locked="0"/>
    </xf>
    <xf numFmtId="0" fontId="12" fillId="3" borderId="70" xfId="0" applyFont="1" applyFill="1" applyBorder="1" applyAlignment="1" applyProtection="1">
      <alignment horizontal="center" vertical="center"/>
      <protection locked="0"/>
    </xf>
    <xf numFmtId="0" fontId="12" fillId="3" borderId="17" xfId="0" applyFont="1" applyFill="1" applyBorder="1" applyAlignment="1" applyProtection="1">
      <alignment horizontal="center" vertical="center"/>
      <protection locked="0"/>
    </xf>
    <xf numFmtId="10" fontId="29" fillId="0" borderId="84" xfId="0" applyNumberFormat="1" applyFont="1" applyBorder="1" applyAlignment="1">
      <alignment horizontal="center" vertical="center"/>
    </xf>
    <xf numFmtId="10" fontId="29" fillId="0" borderId="89" xfId="0" applyNumberFormat="1" applyFont="1" applyBorder="1" applyAlignment="1">
      <alignment horizontal="center" vertical="center"/>
    </xf>
    <xf numFmtId="0" fontId="12" fillId="0" borderId="1" xfId="0" applyFont="1" applyBorder="1" applyAlignment="1">
      <alignment horizontal="center"/>
    </xf>
    <xf numFmtId="0" fontId="12" fillId="0" borderId="2" xfId="0" applyFont="1" applyBorder="1" applyAlignment="1">
      <alignment horizontal="center"/>
    </xf>
    <xf numFmtId="0" fontId="12" fillId="0" borderId="3" xfId="0" applyFont="1" applyBorder="1" applyAlignment="1">
      <alignment horizontal="center"/>
    </xf>
    <xf numFmtId="0" fontId="12" fillId="0" borderId="27" xfId="0" applyFont="1" applyBorder="1" applyAlignment="1" applyProtection="1">
      <alignment horizontal="center" vertical="center" wrapText="1"/>
      <protection locked="0"/>
    </xf>
    <xf numFmtId="0" fontId="12" fillId="0" borderId="26" xfId="0" applyFont="1" applyBorder="1" applyAlignment="1" applyProtection="1">
      <alignment horizontal="center" vertical="center" wrapText="1"/>
      <protection locked="0"/>
    </xf>
    <xf numFmtId="0" fontId="21" fillId="0" borderId="28" xfId="0" applyFont="1" applyBorder="1" applyAlignment="1" applyProtection="1">
      <alignment horizontal="left" vertical="center"/>
      <protection locked="0"/>
    </xf>
    <xf numFmtId="0" fontId="12" fillId="0" borderId="32" xfId="0" applyFont="1" applyBorder="1" applyAlignment="1" applyProtection="1">
      <alignment horizontal="center" vertical="center" wrapText="1"/>
      <protection locked="0"/>
    </xf>
    <xf numFmtId="0" fontId="12" fillId="0" borderId="33" xfId="0" applyFont="1" applyBorder="1" applyAlignment="1" applyProtection="1">
      <alignment horizontal="center" vertical="center" wrapText="1"/>
      <protection locked="0"/>
    </xf>
    <xf numFmtId="165" fontId="12" fillId="0" borderId="32" xfId="3" applyNumberFormat="1" applyFont="1" applyFill="1" applyBorder="1" applyAlignment="1" applyProtection="1">
      <alignment horizontal="center" vertical="center" wrapText="1"/>
      <protection locked="0"/>
    </xf>
    <xf numFmtId="165" fontId="12" fillId="0" borderId="43" xfId="3" applyNumberFormat="1" applyFont="1" applyFill="1" applyBorder="1" applyAlignment="1" applyProtection="1">
      <alignment horizontal="center" vertical="center" wrapText="1"/>
      <protection locked="0"/>
    </xf>
    <xf numFmtId="165" fontId="12" fillId="0" borderId="33" xfId="3" applyNumberFormat="1" applyFont="1" applyFill="1" applyBorder="1" applyAlignment="1" applyProtection="1">
      <alignment horizontal="center" vertical="center" wrapText="1"/>
      <protection locked="0"/>
    </xf>
    <xf numFmtId="0" fontId="10" fillId="0" borderId="45" xfId="0" applyFont="1" applyBorder="1" applyAlignment="1" applyProtection="1">
      <alignment horizontal="center"/>
      <protection locked="0"/>
    </xf>
    <xf numFmtId="0" fontId="10" fillId="0" borderId="46" xfId="0" applyFont="1" applyBorder="1" applyAlignment="1" applyProtection="1">
      <alignment horizontal="center"/>
      <protection locked="0"/>
    </xf>
    <xf numFmtId="0" fontId="10" fillId="0" borderId="47" xfId="0" applyFont="1" applyBorder="1" applyAlignment="1" applyProtection="1">
      <alignment horizontal="center"/>
      <protection locked="0"/>
    </xf>
    <xf numFmtId="0" fontId="10" fillId="0" borderId="36" xfId="0" applyFont="1" applyBorder="1" applyAlignment="1" applyProtection="1">
      <alignment horizontal="center"/>
      <protection locked="0"/>
    </xf>
    <xf numFmtId="0" fontId="10" fillId="0" borderId="48" xfId="0" applyFont="1" applyBorder="1" applyAlignment="1" applyProtection="1">
      <alignment horizontal="center"/>
      <protection locked="0"/>
    </xf>
    <xf numFmtId="0" fontId="10" fillId="0" borderId="37" xfId="0" applyFont="1" applyBorder="1" applyAlignment="1" applyProtection="1">
      <alignment horizontal="center"/>
      <protection locked="0"/>
    </xf>
    <xf numFmtId="2" fontId="10" fillId="0" borderId="32" xfId="0" applyNumberFormat="1" applyFont="1" applyBorder="1" applyAlignment="1">
      <alignment horizontal="center"/>
    </xf>
    <xf numFmtId="2" fontId="10" fillId="0" borderId="33" xfId="0" applyNumberFormat="1" applyFont="1" applyBorder="1" applyAlignment="1">
      <alignment horizontal="center"/>
    </xf>
    <xf numFmtId="0" fontId="12" fillId="0" borderId="16" xfId="0" applyFont="1" applyBorder="1" applyAlignment="1" applyProtection="1">
      <alignment horizontal="center" vertical="center" wrapText="1"/>
      <protection locked="0"/>
    </xf>
    <xf numFmtId="0" fontId="12" fillId="0" borderId="28"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95" xfId="0" applyFont="1" applyBorder="1" applyAlignment="1">
      <alignment horizontal="center" vertical="center" wrapText="1"/>
    </xf>
    <xf numFmtId="0" fontId="12" fillId="2" borderId="27" xfId="0" applyFont="1" applyFill="1" applyBorder="1" applyAlignment="1" applyProtection="1">
      <alignment horizontal="center" vertical="center"/>
      <protection locked="0"/>
    </xf>
    <xf numFmtId="0" fontId="12" fillId="2" borderId="26" xfId="0" applyFont="1" applyFill="1" applyBorder="1" applyAlignment="1" applyProtection="1">
      <alignment horizontal="center" vertical="center"/>
      <protection locked="0"/>
    </xf>
    <xf numFmtId="0" fontId="12" fillId="2" borderId="27" xfId="0" applyFont="1" applyFill="1" applyBorder="1" applyAlignment="1" applyProtection="1">
      <alignment horizontal="center" vertical="center" wrapText="1"/>
      <protection locked="0"/>
    </xf>
    <xf numFmtId="0" fontId="12" fillId="2" borderId="26" xfId="0" applyFont="1" applyFill="1" applyBorder="1" applyAlignment="1" applyProtection="1">
      <alignment horizontal="center" vertical="center" wrapText="1"/>
      <protection locked="0"/>
    </xf>
    <xf numFmtId="0" fontId="12" fillId="5" borderId="27" xfId="0" applyFont="1" applyFill="1" applyBorder="1" applyAlignment="1" applyProtection="1">
      <alignment horizontal="center" vertical="center"/>
      <protection locked="0"/>
    </xf>
    <xf numFmtId="0" fontId="12" fillId="5" borderId="26" xfId="0" applyFont="1" applyFill="1" applyBorder="1" applyAlignment="1" applyProtection="1">
      <alignment horizontal="center" vertical="center"/>
      <protection locked="0"/>
    </xf>
    <xf numFmtId="0" fontId="12" fillId="0" borderId="10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02"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98" xfId="0" applyFont="1" applyBorder="1" applyAlignment="1" applyProtection="1">
      <alignment horizontal="center" vertical="center" wrapText="1"/>
      <protection locked="0"/>
    </xf>
    <xf numFmtId="0" fontId="12" fillId="0" borderId="99" xfId="0" applyFont="1" applyBorder="1" applyAlignment="1" applyProtection="1">
      <alignment horizontal="center" vertical="center" wrapText="1"/>
      <protection locked="0"/>
    </xf>
    <xf numFmtId="0" fontId="12" fillId="0" borderId="100" xfId="0" applyFont="1" applyBorder="1" applyAlignment="1" applyProtection="1">
      <alignment horizontal="center" vertical="center" wrapText="1"/>
      <protection locked="0"/>
    </xf>
    <xf numFmtId="0" fontId="12" fillId="0" borderId="1" xfId="0" applyFont="1" applyBorder="1" applyAlignment="1" applyProtection="1">
      <alignment horizontal="center"/>
      <protection locked="0"/>
    </xf>
    <xf numFmtId="0" fontId="12" fillId="0" borderId="2" xfId="0" applyFont="1" applyBorder="1" applyAlignment="1" applyProtection="1">
      <alignment horizontal="center"/>
      <protection locked="0"/>
    </xf>
    <xf numFmtId="0" fontId="12" fillId="0" borderId="3" xfId="0" applyFont="1" applyBorder="1" applyAlignment="1" applyProtection="1">
      <alignment horizontal="center"/>
      <protection locked="0"/>
    </xf>
    <xf numFmtId="0" fontId="12" fillId="0" borderId="27" xfId="0" applyFont="1" applyBorder="1" applyAlignment="1" applyProtection="1">
      <alignment horizontal="center" vertical="center"/>
      <protection locked="0"/>
    </xf>
    <xf numFmtId="0" fontId="12" fillId="0" borderId="26" xfId="0" applyFont="1" applyBorder="1" applyAlignment="1" applyProtection="1">
      <alignment horizontal="center" vertical="center"/>
      <protection locked="0"/>
    </xf>
    <xf numFmtId="0" fontId="12" fillId="5" borderId="27" xfId="0" applyFont="1" applyFill="1" applyBorder="1" applyAlignment="1" applyProtection="1">
      <alignment horizontal="center" vertical="center" wrapText="1"/>
      <protection locked="0"/>
    </xf>
    <xf numFmtId="0" fontId="12" fillId="5" borderId="26" xfId="0" applyFont="1" applyFill="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10" fillId="0" borderId="32" xfId="0" applyFont="1" applyBorder="1" applyAlignment="1" applyProtection="1">
      <alignment horizontal="left" vertical="center"/>
      <protection locked="0"/>
    </xf>
    <xf numFmtId="0" fontId="10" fillId="0" borderId="33" xfId="0" applyFont="1" applyBorder="1" applyAlignment="1" applyProtection="1">
      <alignment horizontal="left" vertical="center"/>
      <protection locked="0"/>
    </xf>
    <xf numFmtId="2" fontId="10" fillId="0" borderId="32" xfId="3" applyNumberFormat="1" applyFont="1" applyFill="1" applyBorder="1" applyAlignment="1" applyProtection="1">
      <alignment horizontal="center"/>
    </xf>
    <xf numFmtId="2" fontId="10" fillId="0" borderId="33" xfId="3" applyNumberFormat="1" applyFont="1" applyFill="1" applyBorder="1" applyAlignment="1" applyProtection="1">
      <alignment horizontal="center"/>
    </xf>
    <xf numFmtId="0" fontId="10" fillId="0" borderId="116" xfId="0" applyFont="1" applyBorder="1" applyAlignment="1" applyProtection="1">
      <alignment horizontal="center"/>
      <protection locked="0"/>
    </xf>
    <xf numFmtId="0" fontId="10" fillId="0" borderId="117" xfId="0" applyFont="1" applyBorder="1" applyAlignment="1" applyProtection="1">
      <alignment horizontal="center"/>
      <protection locked="0"/>
    </xf>
    <xf numFmtId="0" fontId="10" fillId="0" borderId="118" xfId="0" applyFont="1" applyBorder="1" applyAlignment="1" applyProtection="1">
      <alignment horizontal="center"/>
      <protection locked="0"/>
    </xf>
    <xf numFmtId="0" fontId="12" fillId="0" borderId="18"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protection locked="0"/>
    </xf>
    <xf numFmtId="43" fontId="12" fillId="0" borderId="1" xfId="0" applyNumberFormat="1" applyFont="1" applyBorder="1" applyAlignment="1" applyProtection="1">
      <alignment horizontal="center" vertical="center"/>
      <protection locked="0"/>
    </xf>
    <xf numFmtId="43" fontId="12" fillId="0" borderId="3" xfId="0" applyNumberFormat="1" applyFont="1" applyBorder="1" applyAlignment="1" applyProtection="1">
      <alignment horizontal="center" vertical="center"/>
      <protection locked="0"/>
    </xf>
    <xf numFmtId="0" fontId="10" fillId="0" borderId="2" xfId="0" applyFont="1" applyBorder="1" applyAlignment="1" applyProtection="1">
      <alignment horizontal="left" vertical="center"/>
      <protection locked="0"/>
    </xf>
    <xf numFmtId="0" fontId="14" fillId="0" borderId="28" xfId="0" applyFont="1" applyBorder="1" applyAlignment="1" applyProtection="1">
      <alignment horizontal="left" vertical="center"/>
      <protection locked="0"/>
    </xf>
    <xf numFmtId="43" fontId="12" fillId="0" borderId="44" xfId="3" applyFont="1" applyBorder="1" applyAlignment="1" applyProtection="1">
      <alignment horizontal="center" vertical="center" wrapText="1"/>
      <protection locked="0"/>
    </xf>
    <xf numFmtId="43" fontId="12" fillId="0" borderId="50" xfId="3" applyFont="1" applyBorder="1" applyAlignment="1" applyProtection="1">
      <alignment horizontal="center" vertical="center" wrapText="1"/>
      <protection locked="0"/>
    </xf>
    <xf numFmtId="43" fontId="12" fillId="0" borderId="53" xfId="3" applyFont="1" applyBorder="1" applyAlignment="1" applyProtection="1">
      <alignment horizontal="center" vertical="center" wrapText="1"/>
      <protection locked="0"/>
    </xf>
    <xf numFmtId="0" fontId="12" fillId="0" borderId="16" xfId="0" applyFont="1" applyBorder="1" applyAlignment="1">
      <alignment horizontal="center" vertical="center"/>
    </xf>
    <xf numFmtId="0" fontId="12" fillId="0" borderId="28" xfId="0" applyFont="1" applyBorder="1" applyAlignment="1">
      <alignment horizontal="center" vertical="center"/>
    </xf>
    <xf numFmtId="0" fontId="12" fillId="0" borderId="17" xfId="0" applyFont="1" applyBorder="1" applyAlignment="1">
      <alignment horizontal="center" vertical="center"/>
    </xf>
    <xf numFmtId="0" fontId="11" fillId="0" borderId="1" xfId="0" applyFont="1" applyBorder="1" applyAlignment="1" applyProtection="1">
      <alignment horizontal="center"/>
      <protection locked="0"/>
    </xf>
    <xf numFmtId="0" fontId="11" fillId="0" borderId="2" xfId="0" applyFont="1" applyBorder="1" applyAlignment="1" applyProtection="1">
      <alignment horizontal="center"/>
      <protection locked="0"/>
    </xf>
    <xf numFmtId="0" fontId="11" fillId="0" borderId="3" xfId="0" applyFont="1" applyBorder="1" applyAlignment="1" applyProtection="1">
      <alignment horizontal="center"/>
      <protection locked="0"/>
    </xf>
    <xf numFmtId="0" fontId="12" fillId="0" borderId="119" xfId="0" applyFont="1" applyBorder="1" applyAlignment="1" applyProtection="1">
      <alignment horizontal="center" vertical="center" wrapText="1"/>
      <protection locked="0"/>
    </xf>
    <xf numFmtId="0" fontId="12" fillId="0" borderId="120" xfId="0" applyFont="1" applyBorder="1" applyAlignment="1" applyProtection="1">
      <alignment horizontal="center" vertical="center" wrapText="1"/>
      <protection locked="0"/>
    </xf>
    <xf numFmtId="0" fontId="12" fillId="0" borderId="124"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71" xfId="0" applyFont="1" applyBorder="1" applyAlignment="1">
      <alignment horizontal="center" vertical="center" wrapText="1"/>
    </xf>
    <xf numFmtId="0" fontId="12" fillId="0" borderId="79" xfId="0"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2" fillId="0" borderId="31" xfId="0" applyFont="1" applyBorder="1" applyAlignment="1" applyProtection="1">
      <alignment horizontal="center" vertical="center" wrapText="1"/>
      <protection locked="0"/>
    </xf>
    <xf numFmtId="0" fontId="12" fillId="0" borderId="51" xfId="0" applyFont="1" applyBorder="1" applyAlignment="1" applyProtection="1">
      <alignment horizontal="center" vertical="center" wrapText="1"/>
      <protection locked="0"/>
    </xf>
    <xf numFmtId="43" fontId="12" fillId="0" borderId="41" xfId="3" applyFont="1" applyBorder="1" applyAlignment="1" applyProtection="1">
      <alignment horizontal="center" vertical="center" wrapText="1"/>
      <protection locked="0"/>
    </xf>
    <xf numFmtId="43" fontId="12" fillId="0" borderId="43" xfId="3" applyFont="1" applyBorder="1" applyAlignment="1" applyProtection="1">
      <alignment horizontal="center" vertical="center" wrapText="1"/>
      <protection locked="0"/>
    </xf>
    <xf numFmtId="43" fontId="12" fillId="0" borderId="52" xfId="3" applyFont="1" applyBorder="1" applyAlignment="1" applyProtection="1">
      <alignment horizontal="center" vertical="center" wrapText="1"/>
      <protection locked="0"/>
    </xf>
    <xf numFmtId="0" fontId="12" fillId="0" borderId="29" xfId="0" applyFont="1" applyBorder="1" applyAlignment="1" applyProtection="1">
      <alignment horizontal="center" vertical="center" wrapText="1"/>
      <protection locked="0"/>
    </xf>
    <xf numFmtId="0" fontId="12" fillId="0" borderId="144" xfId="0" applyFont="1" applyBorder="1" applyAlignment="1">
      <alignment horizontal="center" vertical="center" wrapText="1"/>
    </xf>
    <xf numFmtId="0" fontId="11" fillId="0" borderId="16" xfId="0" applyFont="1" applyBorder="1" applyAlignment="1" applyProtection="1">
      <alignment horizontal="center" vertical="center"/>
      <protection locked="0"/>
    </xf>
    <xf numFmtId="0" fontId="11" fillId="0" borderId="28"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54" xfId="0" applyFont="1"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12" fillId="0" borderId="46" xfId="0" applyFont="1" applyBorder="1" applyAlignment="1">
      <alignment horizontal="center" vertical="center" wrapText="1"/>
    </xf>
    <xf numFmtId="0" fontId="13" fillId="0" borderId="0" xfId="0" applyFont="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3" fillId="10" borderId="29" xfId="0" applyFont="1" applyFill="1" applyBorder="1" applyAlignment="1" applyProtection="1">
      <alignment horizontal="center" vertical="center"/>
      <protection locked="0"/>
    </xf>
    <xf numFmtId="0" fontId="12" fillId="0" borderId="147" xfId="0" applyFont="1" applyBorder="1" applyAlignment="1">
      <alignment horizontal="center" vertical="center" wrapText="1"/>
    </xf>
    <xf numFmtId="0" fontId="12" fillId="0" borderId="148"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78" xfId="0" applyFont="1" applyBorder="1" applyAlignment="1">
      <alignment horizontal="center" vertical="center" wrapText="1"/>
    </xf>
    <xf numFmtId="0" fontId="11" fillId="2" borderId="16" xfId="0" applyFont="1" applyFill="1" applyBorder="1" applyAlignment="1" applyProtection="1">
      <alignment horizontal="center" vertical="center"/>
      <protection locked="0"/>
    </xf>
    <xf numFmtId="0" fontId="11" fillId="2" borderId="28" xfId="0" applyFont="1" applyFill="1" applyBorder="1" applyAlignment="1" applyProtection="1">
      <alignment horizontal="center" vertical="center"/>
      <protection locked="0"/>
    </xf>
    <xf numFmtId="0" fontId="11" fillId="2" borderId="20" xfId="0" applyFont="1" applyFill="1" applyBorder="1" applyAlignment="1" applyProtection="1">
      <alignment horizontal="center" vertical="center"/>
      <protection locked="0"/>
    </xf>
    <xf numFmtId="0" fontId="11" fillId="2" borderId="54"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19" xfId="0" applyFont="1" applyFill="1" applyBorder="1" applyAlignment="1" applyProtection="1">
      <alignment horizontal="center" vertical="center"/>
      <protection locked="0"/>
    </xf>
    <xf numFmtId="0" fontId="11" fillId="2" borderId="21" xfId="0" applyFont="1" applyFill="1" applyBorder="1" applyAlignment="1" applyProtection="1">
      <alignment horizontal="center" vertical="center"/>
      <protection locked="0"/>
    </xf>
    <xf numFmtId="0" fontId="12" fillId="0" borderId="98" xfId="0" applyFont="1" applyBorder="1" applyAlignment="1">
      <alignment horizontal="center" vertical="center" wrapText="1"/>
    </xf>
    <xf numFmtId="0" fontId="12" fillId="0" borderId="100" xfId="0" applyFont="1" applyBorder="1" applyAlignment="1">
      <alignment horizontal="center" vertical="center" wrapText="1"/>
    </xf>
    <xf numFmtId="0" fontId="13" fillId="0" borderId="28"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2" fillId="0" borderId="153" xfId="0" applyFont="1" applyBorder="1" applyAlignment="1" applyProtection="1">
      <alignment horizontal="left"/>
      <protection locked="0"/>
    </xf>
    <xf numFmtId="0" fontId="12" fillId="0" borderId="154" xfId="0" applyFont="1" applyBorder="1" applyAlignment="1" applyProtection="1">
      <alignment horizontal="left"/>
      <protection locked="0"/>
    </xf>
    <xf numFmtId="0" fontId="12" fillId="0" borderId="155" xfId="0" applyFont="1" applyBorder="1" applyAlignment="1" applyProtection="1">
      <alignment horizontal="left"/>
      <protection locked="0"/>
    </xf>
    <xf numFmtId="0" fontId="12" fillId="2" borderId="153" xfId="0" applyFont="1" applyFill="1" applyBorder="1" applyAlignment="1" applyProtection="1">
      <alignment horizontal="left"/>
      <protection locked="0"/>
    </xf>
    <xf numFmtId="0" fontId="12" fillId="2" borderId="154" xfId="0" applyFont="1" applyFill="1" applyBorder="1" applyAlignment="1" applyProtection="1">
      <alignment horizontal="left"/>
      <protection locked="0"/>
    </xf>
    <xf numFmtId="0" fontId="12" fillId="2" borderId="27" xfId="0" applyFont="1" applyFill="1" applyBorder="1" applyAlignment="1" applyProtection="1">
      <alignment horizontal="left" vertical="center"/>
      <protection locked="0"/>
    </xf>
    <xf numFmtId="0" fontId="12" fillId="2" borderId="26" xfId="0" applyFont="1" applyFill="1" applyBorder="1" applyAlignment="1" applyProtection="1">
      <alignment horizontal="left" vertical="center"/>
      <protection locked="0"/>
    </xf>
    <xf numFmtId="0" fontId="12" fillId="2" borderId="1" xfId="0" applyFont="1" applyFill="1" applyBorder="1" applyAlignment="1" applyProtection="1">
      <alignment horizontal="left"/>
      <protection locked="0"/>
    </xf>
    <xf numFmtId="0" fontId="12" fillId="2" borderId="3" xfId="0" applyFont="1" applyFill="1" applyBorder="1" applyAlignment="1" applyProtection="1">
      <alignment horizontal="left"/>
      <protection locked="0"/>
    </xf>
    <xf numFmtId="0" fontId="12" fillId="0" borderId="1" xfId="0" applyFont="1" applyBorder="1" applyAlignment="1" applyProtection="1">
      <alignment horizontal="left"/>
      <protection locked="0"/>
    </xf>
    <xf numFmtId="0" fontId="12" fillId="0" borderId="3" xfId="0" applyFont="1" applyBorder="1" applyAlignment="1" applyProtection="1">
      <alignment horizontal="left"/>
      <protection locked="0"/>
    </xf>
    <xf numFmtId="0" fontId="12" fillId="0" borderId="2" xfId="0" applyFont="1" applyBorder="1" applyAlignment="1" applyProtection="1">
      <alignment horizontal="center" vertical="center"/>
      <protection locked="0"/>
    </xf>
    <xf numFmtId="0" fontId="12" fillId="0" borderId="2" xfId="0" applyFont="1" applyBorder="1" applyAlignment="1" applyProtection="1">
      <alignment horizontal="left"/>
      <protection locked="0"/>
    </xf>
    <xf numFmtId="0" fontId="12" fillId="0" borderId="20" xfId="0" applyFont="1" applyBorder="1" applyAlignment="1" applyProtection="1">
      <alignment horizontal="center" vertical="center" wrapText="1"/>
      <protection locked="0"/>
    </xf>
    <xf numFmtId="0" fontId="17" fillId="0" borderId="0" xfId="0" applyFont="1" applyAlignment="1">
      <alignment horizontal="center"/>
    </xf>
    <xf numFmtId="0" fontId="18" fillId="0" borderId="0" xfId="0" applyFont="1" applyAlignment="1">
      <alignment horizontal="center"/>
    </xf>
    <xf numFmtId="0" fontId="19" fillId="0" borderId="0" xfId="0" applyFont="1" applyAlignment="1" applyProtection="1">
      <alignment horizontal="center"/>
      <protection locked="0"/>
    </xf>
    <xf numFmtId="0" fontId="12" fillId="0" borderId="27" xfId="0" applyFont="1" applyBorder="1" applyAlignment="1" applyProtection="1">
      <alignment horizontal="left" vertical="center"/>
      <protection locked="0"/>
    </xf>
    <xf numFmtId="0" fontId="12" fillId="0" borderId="26" xfId="0" applyFont="1" applyBorder="1" applyAlignment="1" applyProtection="1">
      <alignment horizontal="left" vertical="center"/>
      <protection locked="0"/>
    </xf>
    <xf numFmtId="0" fontId="13" fillId="0" borderId="0" xfId="0" applyFont="1"/>
    <xf numFmtId="0" fontId="10" fillId="0" borderId="0" xfId="0" applyFont="1" applyAlignment="1">
      <alignment wrapText="1"/>
    </xf>
    <xf numFmtId="0" fontId="10" fillId="0" borderId="54" xfId="0" applyFont="1" applyBorder="1"/>
    <xf numFmtId="0" fontId="34" fillId="17" borderId="98" xfId="0" applyFont="1" applyFill="1" applyBorder="1" applyAlignment="1">
      <alignment horizontal="center" vertical="center" wrapText="1"/>
    </xf>
    <xf numFmtId="0" fontId="34" fillId="17" borderId="100" xfId="0" applyFont="1" applyFill="1" applyBorder="1" applyAlignment="1">
      <alignment horizontal="center" vertical="center" wrapText="1"/>
    </xf>
    <xf numFmtId="0" fontId="34" fillId="17" borderId="163" xfId="0" applyFont="1" applyFill="1" applyBorder="1" applyAlignment="1">
      <alignment horizontal="center" vertical="center" wrapText="1"/>
    </xf>
    <xf numFmtId="0" fontId="34" fillId="17" borderId="164" xfId="0" applyFont="1" applyFill="1" applyBorder="1" applyAlignment="1">
      <alignment horizontal="center" vertical="center" wrapText="1"/>
    </xf>
    <xf numFmtId="0" fontId="34" fillId="17" borderId="145" xfId="0" applyFont="1" applyFill="1" applyBorder="1" applyAlignment="1">
      <alignment horizontal="center" vertical="center" wrapText="1"/>
    </xf>
    <xf numFmtId="0" fontId="34" fillId="17" borderId="127" xfId="0" applyFont="1" applyFill="1" applyBorder="1" applyAlignment="1">
      <alignment horizontal="center" vertical="center" wrapText="1"/>
    </xf>
    <xf numFmtId="0" fontId="34" fillId="0" borderId="0" xfId="0" applyFont="1" applyAlignment="1">
      <alignment horizontal="center"/>
    </xf>
    <xf numFmtId="0" fontId="35" fillId="15" borderId="158" xfId="13" applyFont="1" applyFill="1" applyBorder="1" applyAlignment="1">
      <alignment horizontal="center" vertical="center"/>
    </xf>
    <xf numFmtId="0" fontId="35" fillId="15" borderId="157" xfId="13" applyFont="1" applyFill="1" applyAlignment="1">
      <alignment horizontal="center" vertical="center"/>
    </xf>
    <xf numFmtId="0" fontId="34" fillId="0" borderId="0" xfId="0" applyFont="1" applyAlignment="1">
      <alignment horizontal="center" vertical="center"/>
    </xf>
    <xf numFmtId="169" fontId="35" fillId="15" borderId="159" xfId="13" applyNumberFormat="1" applyFont="1" applyFill="1" applyBorder="1" applyAlignment="1">
      <alignment horizontal="center" vertical="center"/>
    </xf>
    <xf numFmtId="169" fontId="35" fillId="15" borderId="160" xfId="13" applyNumberFormat="1" applyFont="1" applyFill="1" applyBorder="1" applyAlignment="1">
      <alignment horizontal="center" vertical="center"/>
    </xf>
    <xf numFmtId="169" fontId="35" fillId="15" borderId="161" xfId="13" applyNumberFormat="1" applyFont="1" applyFill="1" applyBorder="1" applyAlignment="1">
      <alignment horizontal="center" vertical="center"/>
    </xf>
    <xf numFmtId="169" fontId="35" fillId="15" borderId="162" xfId="13" applyNumberFormat="1" applyFont="1" applyFill="1" applyBorder="1" applyAlignment="1">
      <alignment horizontal="center" vertical="center"/>
    </xf>
    <xf numFmtId="0" fontId="34" fillId="17" borderId="1" xfId="0" applyFont="1" applyFill="1" applyBorder="1" applyAlignment="1">
      <alignment horizontal="center" wrapText="1"/>
    </xf>
    <xf numFmtId="0" fontId="34" fillId="17" borderId="3" xfId="0" applyFont="1" applyFill="1" applyBorder="1" applyAlignment="1">
      <alignment horizontal="center" wrapText="1"/>
    </xf>
  </cellXfs>
  <cellStyles count="14">
    <cellStyle name="Calculation" xfId="13" builtinId="22"/>
    <cellStyle name="Comma" xfId="3" builtinId="3"/>
    <cellStyle name="Currency" xfId="5" builtinId="4"/>
    <cellStyle name="Currency 2 2" xfId="9" xr:uid="{2D8E14B9-EC03-4CFF-9DD9-71153D558A0A}"/>
    <cellStyle name="Hyperlink" xfId="2" builtinId="8"/>
    <cellStyle name="Input" xfId="12" builtinId="20"/>
    <cellStyle name="Normal" xfId="0" builtinId="0"/>
    <cellStyle name="Normal 2" xfId="10" xr:uid="{667C541A-6ABE-40A7-B533-68B07C22DFE3}"/>
    <cellStyle name="Normal 2 2" xfId="1" xr:uid="{00000000-0005-0000-0000-000004000000}"/>
    <cellStyle name="Normal 3" xfId="11" xr:uid="{CF3044FE-D6E6-4FEB-BE0B-B73089ECD266}"/>
    <cellStyle name="Normal 4 2 2" xfId="7" xr:uid="{02191E95-FF66-47A5-B8E9-7F8BBD4B740B}"/>
    <cellStyle name="Normal 4 3" xfId="6" xr:uid="{9E948B8D-5EC9-4EB4-B158-DE94C093AD82}"/>
    <cellStyle name="Normal 6" xfId="8" xr:uid="{FD6B5398-01FF-43B0-A4E2-305520BF8014}"/>
    <cellStyle name="Percent" xfId="4" builtinId="5"/>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ill>
        <patternFill>
          <bgColor rgb="FFFF33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CC99FF"/>
      <color rgb="FFCCCCFF"/>
      <color rgb="FFFF3300"/>
      <color rgb="FFFFFF99"/>
      <color rgb="FFFFCC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135254</xdr:rowOff>
    </xdr:from>
    <xdr:to>
      <xdr:col>10</xdr:col>
      <xdr:colOff>161925</xdr:colOff>
      <xdr:row>31</xdr:row>
      <xdr:rowOff>91439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2185034"/>
          <a:ext cx="6501765" cy="379666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Read the Instructions and Guidance worksheet carefully. </a:t>
          </a:r>
        </a:p>
        <a:p>
          <a:pPr marL="171450" indent="-171450">
            <a:spcBef>
              <a:spcPts val="0"/>
            </a:spcBef>
            <a:spcAft>
              <a:spcPts val="600"/>
            </a:spcAft>
            <a:buFont typeface="Arial" panose="020B0604020202020204" pitchFamily="34" charset="0"/>
            <a:buChar char="•"/>
          </a:pPr>
          <a:r>
            <a:rPr lang="en-US" sz="1100">
              <a:latin typeface="Times New Roman" panose="02020603050405020304" pitchFamily="18" charset="0"/>
              <a:cs typeface="Times New Roman" panose="02020603050405020304" pitchFamily="18" charset="0"/>
            </a:rPr>
            <a:t>Answer all questions in the General Information worksheet.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Center-Space worksheet.</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Usage worksheet for each rate and provide notes as needed.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in the table at the top of the Salaries Worksheet. It includes a</a:t>
          </a:r>
          <a:r>
            <a:rPr lang="en-US" sz="1100" baseline="0">
              <a:solidFill>
                <a:sysClr val="windowText" lastClr="000000"/>
              </a:solidFill>
              <a:latin typeface="Times New Roman" panose="02020603050405020304" pitchFamily="18" charset="0"/>
              <a:cs typeface="Times New Roman" panose="02020603050405020304" pitchFamily="18" charset="0"/>
            </a:rPr>
            <a:t> salary</a:t>
          </a:r>
          <a:r>
            <a:rPr lang="en-US" sz="1100">
              <a:solidFill>
                <a:sysClr val="windowText" lastClr="000000"/>
              </a:solidFill>
              <a:latin typeface="Times New Roman" panose="02020603050405020304" pitchFamily="18" charset="0"/>
              <a:cs typeface="Times New Roman" panose="02020603050405020304" pitchFamily="18" charset="0"/>
            </a:rPr>
            <a:t> growth factor (COLA and merit increase) and benefit percentages for years 1 and 2.</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Year 1 Salaries &amp; Benefits section on the Salaries worksheet. This information will copy to the second year. Additionally, make any necessary changes for current employees in Year 2. Add notes for important information.</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Year 1 Depreciation section including the Allocation Schedule. Information from Year 1 will be copied exactly to Year 2. Make changes to Year 2 as applicable. Add necessary notes at the bottom of the sheet.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Complete the Other Costs worksheet. The amount, source documents, and allocations in this worksheet are not copied from Year 1 to Year 2. Fill out the needed Year 2 information manually.</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Fill out the Prior Year Balance cell and External Surcharge row in the Summary worksheets.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Make sure all necessary fields in the Summary worksheets are filled out. </a:t>
          </a:r>
        </a:p>
        <a:p>
          <a:pPr marL="171450" indent="-171450">
            <a:spcBef>
              <a:spcPts val="0"/>
            </a:spcBef>
            <a:spcAft>
              <a:spcPts val="600"/>
            </a:spcAft>
            <a:buFont typeface="Arial" panose="020B0604020202020204" pitchFamily="34" charset="0"/>
            <a:buChar char="•"/>
          </a:pPr>
          <a:r>
            <a:rPr lang="en-US" sz="1100">
              <a:solidFill>
                <a:sysClr val="windowText" lastClr="000000"/>
              </a:solidFill>
              <a:latin typeface="Times New Roman" panose="02020603050405020304" pitchFamily="18" charset="0"/>
              <a:cs typeface="Times New Roman" panose="02020603050405020304" pitchFamily="18" charset="0"/>
            </a:rPr>
            <a:t>Review and compare the fully costed, internal, and external rates per unit located at the bottom of the Summary Year</a:t>
          </a:r>
          <a:r>
            <a:rPr lang="en-US" sz="1100" baseline="0">
              <a:solidFill>
                <a:sysClr val="windowText" lastClr="000000"/>
              </a:solidFill>
              <a:latin typeface="Times New Roman" panose="02020603050405020304" pitchFamily="18" charset="0"/>
              <a:cs typeface="Times New Roman" panose="02020603050405020304" pitchFamily="18" charset="0"/>
            </a:rPr>
            <a:t> 1, Summary Year 2</a:t>
          </a:r>
          <a:r>
            <a:rPr lang="en-US" sz="1100">
              <a:solidFill>
                <a:sysClr val="windowText" lastClr="000000"/>
              </a:solidFill>
              <a:latin typeface="Times New Roman" panose="02020603050405020304" pitchFamily="18" charset="0"/>
              <a:cs typeface="Times New Roman" panose="02020603050405020304" pitchFamily="18" charset="0"/>
            </a:rPr>
            <a:t>. These rates are calculated from all prior worksheets.</a:t>
          </a:r>
        </a:p>
        <a:p>
          <a:endParaRPr lang="en-US" sz="1100"/>
        </a:p>
      </xdr:txBody>
    </xdr:sp>
    <xdr:clientData/>
  </xdr:twoCellAnchor>
  <xdr:twoCellAnchor>
    <xdr:from>
      <xdr:col>0</xdr:col>
      <xdr:colOff>9525</xdr:colOff>
      <xdr:row>34</xdr:row>
      <xdr:rowOff>95249</xdr:rowOff>
    </xdr:from>
    <xdr:to>
      <xdr:col>10</xdr:col>
      <xdr:colOff>403860</xdr:colOff>
      <xdr:row>56</xdr:row>
      <xdr:rowOff>15240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525" y="6564629"/>
          <a:ext cx="6734175" cy="394335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baseline="0">
              <a:solidFill>
                <a:schemeClr val="dk1"/>
              </a:solidFill>
              <a:effectLst/>
              <a:latin typeface="Times New Roman" panose="02020603050405020304" pitchFamily="18" charset="0"/>
              <a:ea typeface="+mn-ea"/>
              <a:cs typeface="Times New Roman" panose="02020603050405020304" pitchFamily="18" charset="0"/>
            </a:rPr>
            <a:t>General Sheet</a:t>
          </a:r>
          <a:endParaRPr lang="en-US">
            <a:effectLst/>
            <a:latin typeface="Times New Roman" panose="02020603050405020304" pitchFamily="18" charset="0"/>
            <a:cs typeface="Times New Roman" panose="02020603050405020304" pitchFamily="18" charset="0"/>
          </a:endParaRPr>
        </a:p>
        <a:p>
          <a:pPr eaLnBrk="1" fontAlgn="auto" latinLnBrk="0" hangingPunct="1"/>
          <a:r>
            <a:rPr lang="en-US" sz="1100">
              <a:solidFill>
                <a:schemeClr val="dk1"/>
              </a:solidFill>
              <a:effectLst/>
              <a:latin typeface="Times New Roman" panose="02020603050405020304" pitchFamily="18" charset="0"/>
              <a:ea typeface="+mn-ea"/>
              <a:cs typeface="Times New Roman" panose="02020603050405020304" pitchFamily="18" charset="0"/>
            </a:rPr>
            <a:t>Be sure</a:t>
          </a:r>
          <a:r>
            <a:rPr lang="en-US" sz="1100" baseline="0">
              <a:solidFill>
                <a:schemeClr val="dk1"/>
              </a:solidFill>
              <a:effectLst/>
              <a:latin typeface="Times New Roman" panose="02020603050405020304" pitchFamily="18" charset="0"/>
              <a:ea typeface="+mn-ea"/>
              <a:cs typeface="Times New Roman" panose="02020603050405020304" pitchFamily="18" charset="0"/>
            </a:rPr>
            <a:t> to complete all questions on the General Information sheet. </a:t>
          </a:r>
          <a:endParaRPr lang="en-US">
            <a:effectLst/>
            <a:latin typeface="Times New Roman" panose="02020603050405020304" pitchFamily="18" charset="0"/>
            <a:cs typeface="Times New Roman" panose="02020603050405020304" pitchFamily="18" charset="0"/>
          </a:endParaRPr>
        </a:p>
        <a:p>
          <a:endParaRPr lang="en-US" sz="1100" b="1">
            <a:solidFill>
              <a:schemeClr val="dk1"/>
            </a:solidFill>
            <a:effectLst/>
            <a:latin typeface="Times New Roman" panose="02020603050405020304" pitchFamily="18" charset="0"/>
            <a:ea typeface="+mn-ea"/>
            <a:cs typeface="Times New Roman" panose="02020603050405020304" pitchFamily="18" charset="0"/>
          </a:endParaRPr>
        </a:p>
        <a:p>
          <a:r>
            <a:rPr lang="en-US" sz="1100" b="1">
              <a:solidFill>
                <a:schemeClr val="dk1"/>
              </a:solidFill>
              <a:effectLst/>
              <a:latin typeface="Times New Roman" panose="02020603050405020304" pitchFamily="18" charset="0"/>
              <a:ea typeface="+mn-ea"/>
              <a:cs typeface="Times New Roman" panose="02020603050405020304" pitchFamily="18" charset="0"/>
            </a:rPr>
            <a:t>Year</a:t>
          </a:r>
          <a:r>
            <a:rPr lang="en-US" sz="1100" b="1" baseline="0">
              <a:solidFill>
                <a:schemeClr val="dk1"/>
              </a:solidFill>
              <a:effectLst/>
              <a:latin typeface="Times New Roman" panose="02020603050405020304" pitchFamily="18" charset="0"/>
              <a:ea typeface="+mn-ea"/>
              <a:cs typeface="Times New Roman" panose="02020603050405020304" pitchFamily="18" charset="0"/>
            </a:rPr>
            <a:t> 2 Sections </a:t>
          </a:r>
          <a:endParaRPr lang="en-US">
            <a:effectLst/>
            <a:latin typeface="Times New Roman" panose="02020603050405020304" pitchFamily="18" charset="0"/>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Salaries and benefits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Salaries worksheet. Salaries Year 2 assumes a growth rate from Year 1, but otherwise copies the employee information exactly. </a:t>
          </a:r>
          <a:endParaRPr lang="en-US">
            <a:effectLst/>
            <a:latin typeface="Times New Roman" panose="02020603050405020304" pitchFamily="18" charset="0"/>
            <a:cs typeface="Times New Roman" panose="02020603050405020304" pitchFamily="18" charset="0"/>
          </a:endParaRPr>
        </a:p>
        <a:p>
          <a:endParaRPr lang="en-US" sz="110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u="sng" baseline="0">
              <a:solidFill>
                <a:schemeClr val="dk1"/>
              </a:solidFill>
              <a:effectLst/>
              <a:latin typeface="Times New Roman" panose="02020603050405020304" pitchFamily="18" charset="0"/>
              <a:ea typeface="+mn-ea"/>
              <a:cs typeface="Times New Roman" panose="02020603050405020304" pitchFamily="18" charset="0"/>
            </a:rPr>
            <a:t>Depreciation</a:t>
          </a:r>
          <a:r>
            <a:rPr lang="en-US" sz="1100" baseline="0">
              <a:solidFill>
                <a:schemeClr val="dk1"/>
              </a:solidFill>
              <a:effectLst/>
              <a:latin typeface="Times New Roman" panose="02020603050405020304" pitchFamily="18" charset="0"/>
              <a:ea typeface="+mn-ea"/>
              <a:cs typeface="Times New Roman" panose="02020603050405020304" pitchFamily="18" charset="0"/>
            </a:rPr>
            <a:t> for Years 1 and 2 is located on the Depreciation worksheet. All information from Year 1 will be copied to the Year 2 section. For assets that will be fully depreciated at some point in the applicable period, the end date will be highlighted in red. Make sure to pro rate these assets' depreciation for the amount based on the dates. </a:t>
          </a:r>
          <a:endParaRPr lang="en-US">
            <a:effectLst/>
            <a:latin typeface="Times New Roman" panose="02020603050405020304" pitchFamily="18" charset="0"/>
            <a:cs typeface="Times New Roman" panose="02020603050405020304" pitchFamily="18" charset="0"/>
          </a:endParaRPr>
        </a:p>
        <a:p>
          <a:endParaRPr lang="en-US" sz="1100" b="0" u="sng"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0" u="sng" baseline="0">
              <a:solidFill>
                <a:schemeClr val="dk1"/>
              </a:solidFill>
              <a:effectLst/>
              <a:latin typeface="Times New Roman" panose="02020603050405020304" pitchFamily="18" charset="0"/>
              <a:ea typeface="+mn-ea"/>
              <a:cs typeface="Times New Roman" panose="02020603050405020304" pitchFamily="18" charset="0"/>
            </a:rPr>
            <a:t>Other Costs</a:t>
          </a:r>
          <a:r>
            <a:rPr lang="en-US" sz="1100" b="0" baseline="0">
              <a:solidFill>
                <a:schemeClr val="dk1"/>
              </a:solidFill>
              <a:effectLst/>
              <a:latin typeface="Times New Roman" panose="02020603050405020304" pitchFamily="18" charset="0"/>
              <a:ea typeface="+mn-ea"/>
              <a:cs typeface="Times New Roman" panose="02020603050405020304" pitchFamily="18" charset="0"/>
            </a:rPr>
            <a:t> for Years 1 and 2 are on the Other Costs worksheet. Costs and source documents from Year 1 are </a:t>
          </a:r>
          <a:r>
            <a:rPr lang="en-US" sz="1100" b="1" u="sng" baseline="0">
              <a:solidFill>
                <a:schemeClr val="dk1"/>
              </a:solidFill>
              <a:effectLst/>
              <a:latin typeface="Times New Roman" panose="02020603050405020304" pitchFamily="18" charset="0"/>
              <a:ea typeface="+mn-ea"/>
              <a:cs typeface="Times New Roman" panose="02020603050405020304" pitchFamily="18" charset="0"/>
            </a:rPr>
            <a:t>not</a:t>
          </a:r>
          <a:r>
            <a:rPr lang="en-US" sz="1100" b="0" baseline="0">
              <a:solidFill>
                <a:schemeClr val="dk1"/>
              </a:solidFill>
              <a:effectLst/>
              <a:latin typeface="Times New Roman" panose="02020603050405020304" pitchFamily="18" charset="0"/>
              <a:ea typeface="+mn-ea"/>
              <a:cs typeface="Times New Roman" panose="02020603050405020304" pitchFamily="18" charset="0"/>
            </a:rPr>
            <a:t> copied to Year 2. </a:t>
          </a:r>
          <a:r>
            <a:rPr lang="en-US" sz="1100" baseline="0">
              <a:solidFill>
                <a:schemeClr val="dk1"/>
              </a:solidFill>
              <a:effectLst/>
              <a:latin typeface="Times New Roman" panose="02020603050405020304" pitchFamily="18" charset="0"/>
              <a:ea typeface="+mn-ea"/>
              <a:cs typeface="Times New Roman" panose="02020603050405020304" pitchFamily="18" charset="0"/>
            </a:rPr>
            <a:t>Changes in some of these costs should be correlated with changes in usage. Different costs will be fixed or change based on another factor.</a:t>
          </a:r>
          <a:endParaRPr lang="en-US">
            <a:effectLst/>
            <a:latin typeface="Times New Roman" panose="02020603050405020304" pitchFamily="18" charset="0"/>
            <a:cs typeface="Times New Roman" panose="02020603050405020304" pitchFamily="18" charset="0"/>
          </a:endParaRPr>
        </a:p>
        <a:p>
          <a:endParaRPr lang="en-US" sz="1100"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aseline="0">
              <a:solidFill>
                <a:schemeClr val="dk1"/>
              </a:solidFill>
              <a:effectLst/>
              <a:latin typeface="Times New Roman" panose="02020603050405020304" pitchFamily="18" charset="0"/>
              <a:ea typeface="+mn-ea"/>
              <a:cs typeface="Times New Roman" panose="02020603050405020304" pitchFamily="18" charset="0"/>
            </a:rPr>
            <a:t>Most worksheets have hidden cells. Unhide or add cells when necessary.</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Notes Sections </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There is a notes section at the bottom of the Usage, Salaries, Depreciation, and Other Costs sheets. Use these notes to explain any unique circumstances regarding information in the worksheet.</a:t>
          </a:r>
          <a:endParaRPr lang="en-US">
            <a:effectLst/>
            <a:latin typeface="Times New Roman" panose="02020603050405020304" pitchFamily="18" charset="0"/>
            <a:cs typeface="Times New Roman" panose="02020603050405020304" pitchFamily="18" charset="0"/>
          </a:endParaRPr>
        </a:p>
        <a:p>
          <a:endParaRPr lang="en-US" sz="1100" b="1" baseline="0">
            <a:solidFill>
              <a:schemeClr val="dk1"/>
            </a:solidFill>
            <a:effectLst/>
            <a:latin typeface="Times New Roman" panose="02020603050405020304" pitchFamily="18" charset="0"/>
            <a:ea typeface="+mn-ea"/>
            <a:cs typeface="Times New Roman" panose="02020603050405020304" pitchFamily="18" charset="0"/>
          </a:endParaRPr>
        </a:p>
        <a:p>
          <a:r>
            <a:rPr lang="en-US" sz="1100" b="1" baseline="0">
              <a:solidFill>
                <a:schemeClr val="dk1"/>
              </a:solidFill>
              <a:effectLst/>
              <a:latin typeface="Times New Roman" panose="02020603050405020304" pitchFamily="18" charset="0"/>
              <a:ea typeface="+mn-ea"/>
              <a:cs typeface="Times New Roman" panose="02020603050405020304" pitchFamily="18" charset="0"/>
            </a:rPr>
            <a:t>Overall</a:t>
          </a:r>
          <a:endParaRPr lang="en-US">
            <a:effectLst/>
            <a:latin typeface="Times New Roman" panose="02020603050405020304" pitchFamily="18" charset="0"/>
            <a:cs typeface="Times New Roman" panose="02020603050405020304" pitchFamily="18" charset="0"/>
          </a:endParaRPr>
        </a:p>
        <a:p>
          <a:r>
            <a:rPr lang="en-US" sz="1100" b="0" baseline="0">
              <a:solidFill>
                <a:schemeClr val="dk1"/>
              </a:solidFill>
              <a:effectLst/>
              <a:latin typeface="Times New Roman" panose="02020603050405020304" pitchFamily="18" charset="0"/>
              <a:ea typeface="+mn-ea"/>
              <a:cs typeface="Times New Roman" panose="02020603050405020304" pitchFamily="18" charset="0"/>
            </a:rPr>
            <a:t>Always zoom out after finishing a worksheet to make sure all necessary information is properly filled out.</a:t>
          </a:r>
          <a:endParaRPr lang="en-US">
            <a:effectLst/>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64770</xdr:rowOff>
    </xdr:from>
    <xdr:to>
      <xdr:col>2</xdr:col>
      <xdr:colOff>1704975</xdr:colOff>
      <xdr:row>5</xdr:row>
      <xdr:rowOff>69056</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0" y="531495"/>
          <a:ext cx="4124325" cy="661511"/>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dk1"/>
              </a:solidFill>
              <a:effectLst/>
              <a:latin typeface="Times New Roman" panose="02020603050405020304" pitchFamily="18" charset="0"/>
              <a:ea typeface="+mn-ea"/>
              <a:cs typeface="Times New Roman" panose="02020603050405020304" pitchFamily="18" charset="0"/>
            </a:rPr>
            <a:t>If there are significant changes between the prior year actual and</a:t>
          </a:r>
          <a:r>
            <a:rPr lang="en-US" sz="1200" baseline="0">
              <a:solidFill>
                <a:schemeClr val="dk1"/>
              </a:solidFill>
              <a:effectLst/>
              <a:latin typeface="Times New Roman" panose="02020603050405020304" pitchFamily="18" charset="0"/>
              <a:ea typeface="+mn-ea"/>
              <a:cs typeface="Times New Roman" panose="02020603050405020304" pitchFamily="18" charset="0"/>
            </a:rPr>
            <a:t> </a:t>
          </a:r>
          <a:r>
            <a:rPr lang="en-US" sz="1200">
              <a:solidFill>
                <a:schemeClr val="dk1"/>
              </a:solidFill>
              <a:effectLst/>
              <a:latin typeface="Times New Roman" panose="02020603050405020304" pitchFamily="18" charset="0"/>
              <a:ea typeface="+mn-ea"/>
              <a:cs typeface="Times New Roman" panose="02020603050405020304" pitchFamily="18" charset="0"/>
            </a:rPr>
            <a:t>proposal estimates in either year, include a short explanation.</a:t>
          </a:r>
          <a:endParaRPr lang="en-US" sz="1200">
            <a:effectLst/>
            <a:latin typeface="Times New Roman" panose="02020603050405020304" pitchFamily="18" charset="0"/>
            <a:cs typeface="Times New Roman" panose="02020603050405020304" pitchFamily="18" charset="0"/>
          </a:endParaRPr>
        </a:p>
        <a:p>
          <a:endParaRPr lang="en-US" sz="1100"/>
        </a:p>
      </xdr:txBody>
    </xdr:sp>
    <xdr:clientData/>
  </xdr:twoCellAnchor>
  <xdr:oneCellAnchor>
    <xdr:from>
      <xdr:col>5</xdr:col>
      <xdr:colOff>95251</xdr:colOff>
      <xdr:row>0</xdr:row>
      <xdr:rowOff>190500</xdr:rowOff>
    </xdr:from>
    <xdr:ext cx="5584030" cy="869156"/>
    <xdr:sp macro="" textlink="">
      <xdr:nvSpPr>
        <xdr:cNvPr id="3" name="TextBox 2">
          <a:extLst>
            <a:ext uri="{FF2B5EF4-FFF2-40B4-BE49-F238E27FC236}">
              <a16:creationId xmlns:a16="http://schemas.microsoft.com/office/drawing/2014/main" id="{90B27ECF-7755-9DD4-30E0-0A32451119F6}"/>
            </a:ext>
          </a:extLst>
        </xdr:cNvPr>
        <xdr:cNvSpPr txBox="1"/>
      </xdr:nvSpPr>
      <xdr:spPr>
        <a:xfrm>
          <a:off x="6858001" y="190500"/>
          <a:ext cx="5584030" cy="869156"/>
        </a:xfrm>
        <a:prstGeom prst="rect">
          <a:avLst/>
        </a:prstGeom>
        <a:solidFill>
          <a:schemeClr val="accent5">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t>Unit</a:t>
          </a:r>
          <a:r>
            <a:rPr lang="en-US" sz="1100" baseline="0"/>
            <a:t>s sold data is ususally from an external subsidiary system. For those with detailed rates in Workday this information is needed.</a:t>
          </a:r>
        </a:p>
        <a:p>
          <a:endParaRPr lang="en-US" sz="1100"/>
        </a:p>
      </xdr:txBody>
    </xdr:sp>
    <xdr:clientData/>
  </xdr:oneCellAnchor>
  <xdr:oneCellAnchor>
    <xdr:from>
      <xdr:col>11</xdr:col>
      <xdr:colOff>47624</xdr:colOff>
      <xdr:row>0</xdr:row>
      <xdr:rowOff>142875</xdr:rowOff>
    </xdr:from>
    <xdr:ext cx="2845595" cy="869156"/>
    <xdr:sp macro="" textlink="">
      <xdr:nvSpPr>
        <xdr:cNvPr id="4" name="TextBox 3">
          <a:extLst>
            <a:ext uri="{FF2B5EF4-FFF2-40B4-BE49-F238E27FC236}">
              <a16:creationId xmlns:a16="http://schemas.microsoft.com/office/drawing/2014/main" id="{601664F5-5F95-4F0F-8427-85B709478C8B}"/>
            </a:ext>
          </a:extLst>
        </xdr:cNvPr>
        <xdr:cNvSpPr txBox="1"/>
      </xdr:nvSpPr>
      <xdr:spPr>
        <a:xfrm>
          <a:off x="12668249" y="142875"/>
          <a:ext cx="2845595" cy="869156"/>
        </a:xfrm>
        <a:prstGeom prst="rect">
          <a:avLst/>
        </a:prstGeom>
        <a:solidFill>
          <a:srgbClr val="CC99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t>Need total internal</a:t>
          </a:r>
          <a:r>
            <a:rPr lang="en-US" sz="1100" b="1" baseline="0"/>
            <a:t> revenue &amp; External Revenue. Should match Workday for period under review. Not all units will have this by rate. </a:t>
          </a:r>
        </a:p>
        <a:p>
          <a:endParaRPr lang="en-US" sz="1100" b="1" baseline="0"/>
        </a:p>
        <a:p>
          <a:endParaRPr lang="en-US" sz="1100"/>
        </a:p>
      </xdr:txBody>
    </xdr:sp>
    <xdr:clientData/>
  </xdr:oneCellAnchor>
  <xdr:twoCellAnchor>
    <xdr:from>
      <xdr:col>16</xdr:col>
      <xdr:colOff>1400175</xdr:colOff>
      <xdr:row>0</xdr:row>
      <xdr:rowOff>114300</xdr:rowOff>
    </xdr:from>
    <xdr:to>
      <xdr:col>21</xdr:col>
      <xdr:colOff>9525</xdr:colOff>
      <xdr:row>3</xdr:row>
      <xdr:rowOff>180975</xdr:rowOff>
    </xdr:to>
    <xdr:sp macro="" textlink="">
      <xdr:nvSpPr>
        <xdr:cNvPr id="5" name="TextBox 4">
          <a:extLst>
            <a:ext uri="{FF2B5EF4-FFF2-40B4-BE49-F238E27FC236}">
              <a16:creationId xmlns:a16="http://schemas.microsoft.com/office/drawing/2014/main" id="{22A4F679-C469-42D7-9E47-1587D07B6FD1}"/>
            </a:ext>
            <a:ext uri="{147F2762-F138-4A5C-976F-8EAC2B608ADB}">
              <a16:predDERef xmlns:a16="http://schemas.microsoft.com/office/drawing/2014/main" pred="{601664F5-5F95-4F0F-8427-85B709478C8B}"/>
            </a:ext>
          </a:extLst>
        </xdr:cNvPr>
        <xdr:cNvSpPr txBox="1"/>
      </xdr:nvSpPr>
      <xdr:spPr>
        <a:xfrm>
          <a:off x="19345275" y="114300"/>
          <a:ext cx="5495925" cy="800100"/>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b="1" baseline="0"/>
        </a:p>
        <a:p>
          <a:r>
            <a:rPr lang="en-US" sz="1100" b="1"/>
            <a:t>For change more than 25%, please provide explanation ( Column U ).</a:t>
          </a:r>
        </a:p>
      </xdr:txBody>
    </xdr:sp>
    <xdr:clientData/>
  </xdr:twoCellAnchor>
  <xdr:twoCellAnchor>
    <xdr:from>
      <xdr:col>21</xdr:col>
      <xdr:colOff>1104900</xdr:colOff>
      <xdr:row>0</xdr:row>
      <xdr:rowOff>133350</xdr:rowOff>
    </xdr:from>
    <xdr:to>
      <xdr:col>26</xdr:col>
      <xdr:colOff>0</xdr:colOff>
      <xdr:row>4</xdr:row>
      <xdr:rowOff>19050</xdr:rowOff>
    </xdr:to>
    <xdr:sp macro="" textlink="">
      <xdr:nvSpPr>
        <xdr:cNvPr id="6" name="TextBox 5">
          <a:extLst>
            <a:ext uri="{FF2B5EF4-FFF2-40B4-BE49-F238E27FC236}">
              <a16:creationId xmlns:a16="http://schemas.microsoft.com/office/drawing/2014/main" id="{6EF4F272-E592-4C90-9CE2-9FB48E27C071}"/>
            </a:ext>
            <a:ext uri="{147F2762-F138-4A5C-976F-8EAC2B608ADB}">
              <a16:predDERef xmlns:a16="http://schemas.microsoft.com/office/drawing/2014/main" pred="{601664F5-5F95-4F0F-8427-85B709478C8B}"/>
            </a:ext>
          </a:extLst>
        </xdr:cNvPr>
        <xdr:cNvSpPr txBox="1"/>
      </xdr:nvSpPr>
      <xdr:spPr>
        <a:xfrm>
          <a:off x="25936575" y="133350"/>
          <a:ext cx="5181600" cy="809625"/>
        </a:xfrm>
        <a:prstGeom prst="rect">
          <a:avLst/>
        </a:prstGeom>
        <a:solidFill>
          <a:schemeClr val="accent1">
            <a:lumMod val="60000"/>
            <a:lumOff val="40000"/>
          </a:schemeClr>
        </a:solidFill>
      </xdr:spPr>
      <xdr:style>
        <a:lnRef idx="0">
          <a:scrgbClr r="0" g="0" b="0"/>
        </a:lnRef>
        <a:fillRef idx="0">
          <a:scrgbClr r="0" g="0" b="0"/>
        </a:fillRef>
        <a:effectRef idx="0">
          <a:scrgbClr r="0" g="0" b="0"/>
        </a:effectRef>
        <a:fontRef idx="minor">
          <a:schemeClr val="tx1"/>
        </a:fontRef>
      </xdr:style>
      <xdr:txBody>
        <a:bodyPr wrap="square" rtlCol="0" anchor="t">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b="1" baseline="0"/>
        </a:p>
        <a:p>
          <a:r>
            <a:rPr lang="en-US" sz="1100" b="1"/>
            <a:t>For change more than 25%, please provide explanation ( Column Z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1158240</xdr:colOff>
      <xdr:row>3</xdr:row>
      <xdr:rowOff>99060</xdr:rowOff>
    </xdr:from>
    <xdr:ext cx="184731"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158240" y="1539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3</xdr:col>
      <xdr:colOff>250372</xdr:colOff>
      <xdr:row>81</xdr:row>
      <xdr:rowOff>141513</xdr:rowOff>
    </xdr:from>
    <xdr:to>
      <xdr:col>5</xdr:col>
      <xdr:colOff>1722120</xdr:colOff>
      <xdr:row>81</xdr:row>
      <xdr:rowOff>655320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7291252" y="10138953"/>
          <a:ext cx="4915988" cy="513807"/>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t>By default,</a:t>
          </a:r>
          <a:r>
            <a:rPr lang="en-US" sz="1200" baseline="0"/>
            <a:t> employee information from the first year is copied to year 2. Be sure to manually change employee information for year 2 if necessary.</a:t>
          </a:r>
          <a:endParaRPr lang="en-US" sz="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462241</xdr:colOff>
      <xdr:row>11</xdr:row>
      <xdr:rowOff>123825</xdr:rowOff>
    </xdr:to>
    <xdr:pic>
      <xdr:nvPicPr>
        <xdr:cNvPr id="2" name="Picture 1">
          <a:extLst>
            <a:ext uri="{FF2B5EF4-FFF2-40B4-BE49-F238E27FC236}">
              <a16:creationId xmlns:a16="http://schemas.microsoft.com/office/drawing/2014/main" id="{D36A4E2A-C875-4EE7-9887-AB8576C6575F}"/>
            </a:ext>
          </a:extLst>
        </xdr:cNvPr>
        <xdr:cNvPicPr>
          <a:picLocks noChangeAspect="1"/>
        </xdr:cNvPicPr>
      </xdr:nvPicPr>
      <xdr:blipFill>
        <a:blip xmlns:r="http://schemas.openxmlformats.org/officeDocument/2006/relationships" r:embed="rId1"/>
        <a:stretch>
          <a:fillRect/>
        </a:stretch>
      </xdr:blipFill>
      <xdr:spPr>
        <a:xfrm>
          <a:off x="0" y="266700"/>
          <a:ext cx="8234641" cy="2028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601980</xdr:colOff>
      <xdr:row>116</xdr:row>
      <xdr:rowOff>175260</xdr:rowOff>
    </xdr:from>
    <xdr:to>
      <xdr:col>10</xdr:col>
      <xdr:colOff>259080</xdr:colOff>
      <xdr:row>125</xdr:row>
      <xdr:rowOff>99060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3794760" y="12588240"/>
          <a:ext cx="8282940" cy="156972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Any depreciation ends dates before the end of the applicable year are highlighted in </a:t>
          </a:r>
          <a:r>
            <a:rPr lang="en-US" sz="1100">
              <a:solidFill>
                <a:srgbClr val="FF0000"/>
              </a:solidFill>
              <a:effectLst/>
              <a:latin typeface="+mn-lt"/>
              <a:ea typeface="+mn-ea"/>
              <a:cs typeface="+mn-cs"/>
            </a:rPr>
            <a:t>red</a:t>
          </a:r>
          <a:r>
            <a:rPr lang="en-US" sz="1100">
              <a:solidFill>
                <a:schemeClr val="dk1"/>
              </a:solidFill>
              <a:effectLst/>
              <a:latin typeface="+mn-lt"/>
              <a:ea typeface="+mn-ea"/>
              <a:cs typeface="+mn-cs"/>
            </a:rPr>
            <a:t>. Those assets will need to have their depreciation pro rated. </a:t>
          </a:r>
          <a:endParaRPr lang="en-US">
            <a:effectLst/>
          </a:endParaRPr>
        </a:p>
        <a:p>
          <a:pPr>
            <a:spcAft>
              <a:spcPts val="600"/>
            </a:spcAft>
          </a:pPr>
          <a:r>
            <a:rPr lang="en-US" sz="1100">
              <a:solidFill>
                <a:schemeClr val="dk1"/>
              </a:solidFill>
              <a:effectLst/>
              <a:latin typeface="+mn-lt"/>
              <a:ea typeface="+mn-ea"/>
              <a:cs typeface="+mn-cs"/>
            </a:rPr>
            <a:t>Any depreciation</a:t>
          </a:r>
          <a:r>
            <a:rPr lang="en-US" sz="1100" baseline="0">
              <a:solidFill>
                <a:schemeClr val="dk1"/>
              </a:solidFill>
              <a:effectLst/>
              <a:latin typeface="+mn-lt"/>
              <a:ea typeface="+mn-ea"/>
              <a:cs typeface="+mn-cs"/>
            </a:rPr>
            <a:t> start dates after the beginning of the applicable year are highlighted in </a:t>
          </a:r>
          <a:r>
            <a:rPr lang="en-US" sz="1100" baseline="0">
              <a:solidFill>
                <a:srgbClr val="FF0000"/>
              </a:solidFill>
              <a:effectLst/>
              <a:latin typeface="+mn-lt"/>
              <a:ea typeface="+mn-ea"/>
              <a:cs typeface="+mn-cs"/>
            </a:rPr>
            <a:t>red</a:t>
          </a:r>
          <a:r>
            <a:rPr lang="en-US" sz="1100" baseline="0">
              <a:solidFill>
                <a:schemeClr val="dk1"/>
              </a:solidFill>
              <a:effectLst/>
              <a:latin typeface="+mn-lt"/>
              <a:ea typeface="+mn-ea"/>
              <a:cs typeface="+mn-cs"/>
            </a:rPr>
            <a:t>. Those assets will need to have their depreciation pro rated. </a:t>
          </a:r>
          <a:endParaRPr lang="en-US">
            <a:effectLst/>
          </a:endParaRPr>
        </a:p>
        <a:p>
          <a:pPr>
            <a:spcBef>
              <a:spcPts val="0"/>
            </a:spcBef>
            <a:spcAft>
              <a:spcPts val="600"/>
            </a:spcAft>
          </a:pPr>
          <a:r>
            <a:rPr lang="en-US" sz="1100">
              <a:solidFill>
                <a:schemeClr val="dk1"/>
              </a:solidFill>
              <a:effectLst/>
              <a:latin typeface="+mn-lt"/>
              <a:ea typeface="+mn-ea"/>
              <a:cs typeface="+mn-cs"/>
            </a:rPr>
            <a:t>Depreciable assets will be copied to Year 2 even if their depreciation end date is within Year 1. </a:t>
          </a:r>
          <a:endParaRPr lang="en-US">
            <a:effectLst/>
          </a:endParaRPr>
        </a:p>
        <a:p>
          <a:r>
            <a:rPr lang="en-US" sz="1100">
              <a:solidFill>
                <a:schemeClr val="dk1"/>
              </a:solidFill>
              <a:effectLst/>
              <a:latin typeface="+mn-lt"/>
              <a:ea typeface="+mn-ea"/>
              <a:cs typeface="+mn-cs"/>
            </a:rPr>
            <a:t>Overhead is used for equipment that benefits all rates.  It will be allocated to all rates based on total direct costs. Make sure to delete these assets from the Year 2 tab.</a:t>
          </a:r>
          <a:endParaRPr lang="en-US">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60960</xdr:colOff>
      <xdr:row>2</xdr:row>
      <xdr:rowOff>53340</xdr:rowOff>
    </xdr:from>
    <xdr:to>
      <xdr:col>6</xdr:col>
      <xdr:colOff>30480</xdr:colOff>
      <xdr:row>6</xdr:row>
      <xdr:rowOff>30480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60960" y="533400"/>
          <a:ext cx="5897880" cy="70866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600"/>
            </a:spcAft>
          </a:pPr>
          <a:r>
            <a:rPr lang="en-US" sz="1100">
              <a:solidFill>
                <a:schemeClr val="dk1"/>
              </a:solidFill>
              <a:effectLst/>
              <a:latin typeface="+mn-lt"/>
              <a:ea typeface="+mn-ea"/>
              <a:cs typeface="+mn-cs"/>
            </a:rPr>
            <a:t>Some costs should change</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with usage, others will be fixed or correlated with different factors.</a:t>
          </a:r>
          <a:endParaRPr lang="en-US">
            <a:effectLst/>
          </a:endParaRPr>
        </a:p>
        <a:p>
          <a:pPr eaLnBrk="1" fontAlgn="auto" latinLnBrk="0" hangingPunct="1"/>
          <a:r>
            <a:rPr lang="en-US" sz="1100">
              <a:solidFill>
                <a:schemeClr val="dk1"/>
              </a:solidFill>
              <a:effectLst/>
              <a:latin typeface="+mn-lt"/>
              <a:ea typeface="+mn-ea"/>
              <a:cs typeface="+mn-cs"/>
            </a:rPr>
            <a:t>Manually enter costs for Year 2.</a:t>
          </a:r>
          <a:endParaRPr lang="en-US">
            <a:effectLst/>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finance.uw.edu/groups/fin-mgmt/MAA/Self%20Sustaining%20Processes/Service%20&amp;%20Recharge%20Centers/Student_work_file/James/Old%20Versions%20of%20Rate%20Proposal%20Template/Recharge%20Data%20Collection%20Surve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ter - General"/>
      <sheetName val="Center - Space"/>
      <sheetName val="Center - Equip"/>
      <sheetName val="Asset - Tag - Section"/>
      <sheetName val="Selection Options"/>
      <sheetName val="Data Table"/>
    </sheetNames>
    <sheetDataSet>
      <sheetData sheetId="0">
        <row r="3">
          <cell r="C3">
            <v>0</v>
          </cell>
        </row>
      </sheetData>
      <sheetData sheetId="1"/>
      <sheetData sheetId="2"/>
      <sheetData sheetId="3"/>
      <sheetData sheetId="4">
        <row r="4">
          <cell r="A4" t="str">
            <v>Yes</v>
          </cell>
        </row>
        <row r="5">
          <cell r="A5" t="str">
            <v>No</v>
          </cell>
        </row>
        <row r="15">
          <cell r="A15" t="str">
            <v>Did not move</v>
          </cell>
        </row>
        <row r="16">
          <cell r="A16" t="str">
            <v>Moved In</v>
          </cell>
        </row>
        <row r="17">
          <cell r="A17" t="str">
            <v>Moved Out</v>
          </cell>
        </row>
        <row r="18">
          <cell r="A18" t="str">
            <v>Moved In and Out</v>
          </cell>
        </row>
      </sheetData>
      <sheetData sheetId="5"/>
    </sheetDataSet>
  </externalBook>
</externalLink>
</file>

<file path=xl/persons/person.xml><?xml version="1.0" encoding="utf-8"?>
<personList xmlns="http://schemas.microsoft.com/office/spreadsheetml/2018/threadedcomments" xmlns:x="http://schemas.openxmlformats.org/spreadsheetml/2006/main">
  <person displayName="Elroy Chien" id="{51C67252-9CE5-4B0E-89CF-1B0C0E662F08}" userId="S::echien@uw.edu::376b9508-cfe0-42ac-bd2d-32623280e801" providerId="AD"/>
  <person displayName="Mary Maynard" id="{CA5076B4-958B-4D93-85E6-78D84E939B09}" userId="S::mmayna@uw.edu::f881b81e-3a1d-475a-adc6-d2f10285cde8" providerId="AD"/>
  <person displayName="Bill Lambert" id="{26B823DF-4484-4518-B7C7-1B5DFB1AD1D6}" userId="S::wlambe@uw.edu::a26d5f40-3a55-47f5-8023-9e9f017c1bec" providerId="AD"/>
  <person displayName="Colleen Bettis" id="{42AAF007-2E9B-4C83-B225-6DD6F6F7CF53}" userId="S::mcbettis@uw.edu::d11d37f1-4a30-4fdd-a97b-4a1e2af5393f" providerId="AD"/>
</personList>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3-07-31T15:19:33.00" personId="{26B823DF-4484-4518-B7C7-1B5DFB1AD1D6}" id="{33CE8BAE-CCCA-40D0-80B0-A2EC3E88E2CC}">
    <text>These fields should be blocked out to indicate no data entry is to be done in these cells.</text>
  </threadedComment>
  <threadedComment ref="C8" dT="2023-08-24T18:41:52.28" personId="{51C67252-9CE5-4B0E-89CF-1B0C0E662F08}" id="{7B74530A-6BC8-43E9-960B-F149434C2306}" parentId="{33CE8BAE-CCCA-40D0-80B0-A2EC3E88E2CC}">
    <text>consider to hide the whole row</text>
  </threadedComment>
</ThreadedComments>
</file>

<file path=xl/threadedComments/threadedComment2.xml><?xml version="1.0" encoding="utf-8"?>
<ThreadedComments xmlns="http://schemas.microsoft.com/office/spreadsheetml/2018/threadedcomments" xmlns:x="http://schemas.openxmlformats.org/spreadsheetml/2006/main">
  <threadedComment ref="F1" dT="2025-07-21T17:14:44.38" personId="{42AAF007-2E9B-4C83-B225-6DD6F6F7CF53}" id="{312EF0C5-8342-42DF-AE22-6C346D4B6E4B}">
    <text>Could the red outline include the direct/indirect cells?</text>
  </threadedComment>
  <threadedComment ref="F1" dT="2025-08-22T17:40:56.34" personId="{CA5076B4-958B-4D93-85E6-78D84E939B09}" id="{B138CB72-C45C-47AE-89C2-A5CD81A41401}" parentId="{312EF0C5-8342-42DF-AE22-6C346D4B6E4B}">
    <text>I have the link to the NIH site with the historical and current cap in A9. The Salary Cap Summary in this sheet is a snip from the NIH site.</text>
  </threadedComment>
  <threadedComment ref="F1" dT="2025-08-25T17:21:21.68" personId="{CA5076B4-958B-4D93-85E6-78D84E939B09}" id="{6A0FFDC2-5721-4B42-A24A-EF07198EC438}" parentId="{312EF0C5-8342-42DF-AE22-6C346D4B6E4B}">
    <text>Drag red outline down to line 8</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policy-and-compliance/policy-topics/nih-fiscal-policies/salary-cap-summary" TargetMode="External"/><Relationship Id="rId1" Type="http://schemas.openxmlformats.org/officeDocument/2006/relationships/hyperlink" Target="http://www.washington.edu/admin/rules/policies/BRG/RP5.html"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hyperlink" Target="https://grants.nih.gov/policy-and-compliance/policy-topics/nih-fiscal-policies/salary-cap-summary" TargetMode="External"/><Relationship Id="rId5" Type="http://schemas.microsoft.com/office/2017/10/relationships/threadedComment" Target="../threadedComments/threadedComment2.xml"/><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CD66-4984-4585-A1CD-41152E9AB97E}">
  <dimension ref="A1:G23"/>
  <sheetViews>
    <sheetView topLeftCell="A7" zoomScale="90" zoomScaleNormal="90" workbookViewId="0">
      <selection activeCell="A17" sqref="A17:G17"/>
    </sheetView>
  </sheetViews>
  <sheetFormatPr defaultColWidth="8.7109375" defaultRowHeight="15" x14ac:dyDescent="0.25"/>
  <cols>
    <col min="1" max="1" width="16.42578125" style="8" customWidth="1"/>
    <col min="2" max="2" width="16.42578125" style="8" bestFit="1" customWidth="1"/>
    <col min="3" max="3" width="54.140625" style="8" customWidth="1"/>
    <col min="4" max="4" width="45.28515625" style="8" bestFit="1" customWidth="1"/>
    <col min="5" max="5" width="11.7109375" style="8" customWidth="1"/>
    <col min="6" max="6" width="13.28515625" style="8" customWidth="1"/>
    <col min="7" max="7" width="12.5703125" style="8" customWidth="1"/>
    <col min="8" max="16384" width="8.7109375" style="8"/>
  </cols>
  <sheetData>
    <row r="1" spans="1:7" s="4" customFormat="1" ht="60" x14ac:dyDescent="0.25">
      <c r="A1" s="1" t="s">
        <v>0</v>
      </c>
      <c r="B1" s="2" t="s">
        <v>1</v>
      </c>
      <c r="C1" s="2" t="s">
        <v>2</v>
      </c>
      <c r="D1" s="2" t="s">
        <v>3</v>
      </c>
      <c r="E1" s="2" t="s">
        <v>4</v>
      </c>
      <c r="F1" s="2" t="s">
        <v>5</v>
      </c>
      <c r="G1" s="3" t="s">
        <v>6</v>
      </c>
    </row>
    <row r="2" spans="1:7" x14ac:dyDescent="0.25">
      <c r="A2" s="5">
        <v>44256</v>
      </c>
      <c r="B2" s="6" t="s">
        <v>7</v>
      </c>
      <c r="C2" s="6" t="s">
        <v>8</v>
      </c>
      <c r="D2" s="6" t="s">
        <v>9</v>
      </c>
      <c r="E2" s="6" t="s">
        <v>10</v>
      </c>
      <c r="F2" s="6" t="s">
        <v>11</v>
      </c>
      <c r="G2" s="7" t="s">
        <v>12</v>
      </c>
    </row>
    <row r="3" spans="1:7" x14ac:dyDescent="0.25">
      <c r="A3" s="5">
        <v>44256</v>
      </c>
      <c r="B3" s="6" t="s">
        <v>13</v>
      </c>
      <c r="C3" s="6" t="s">
        <v>14</v>
      </c>
      <c r="D3" s="6" t="s">
        <v>15</v>
      </c>
      <c r="E3" s="6" t="s">
        <v>10</v>
      </c>
      <c r="F3" s="6" t="s">
        <v>11</v>
      </c>
      <c r="G3" s="7" t="s">
        <v>12</v>
      </c>
    </row>
    <row r="4" spans="1:7" x14ac:dyDescent="0.25">
      <c r="A4" s="5">
        <v>44256</v>
      </c>
      <c r="B4" s="6" t="s">
        <v>16</v>
      </c>
      <c r="C4" s="6" t="s">
        <v>17</v>
      </c>
      <c r="D4" s="6" t="s">
        <v>18</v>
      </c>
      <c r="E4" s="6" t="s">
        <v>10</v>
      </c>
      <c r="F4" s="6" t="s">
        <v>11</v>
      </c>
      <c r="G4" s="7" t="s">
        <v>12</v>
      </c>
    </row>
    <row r="5" spans="1:7" x14ac:dyDescent="0.25">
      <c r="A5" s="5">
        <v>44256</v>
      </c>
      <c r="B5" s="6" t="s">
        <v>19</v>
      </c>
      <c r="C5" s="6" t="s">
        <v>20</v>
      </c>
      <c r="D5" s="6" t="s">
        <v>21</v>
      </c>
      <c r="E5" s="6" t="s">
        <v>22</v>
      </c>
      <c r="F5" s="6" t="s">
        <v>11</v>
      </c>
      <c r="G5" s="7" t="s">
        <v>12</v>
      </c>
    </row>
    <row r="6" spans="1:7" x14ac:dyDescent="0.25">
      <c r="A6" s="5">
        <v>44256</v>
      </c>
      <c r="B6" s="6" t="s">
        <v>23</v>
      </c>
      <c r="C6" s="6" t="s">
        <v>24</v>
      </c>
      <c r="D6" s="6" t="s">
        <v>25</v>
      </c>
      <c r="E6" s="6" t="s">
        <v>22</v>
      </c>
      <c r="F6" s="6" t="s">
        <v>11</v>
      </c>
      <c r="G6" s="7" t="s">
        <v>12</v>
      </c>
    </row>
    <row r="7" spans="1:7" ht="30" x14ac:dyDescent="0.25">
      <c r="A7" s="5">
        <v>44276</v>
      </c>
      <c r="B7" s="6" t="s">
        <v>26</v>
      </c>
      <c r="C7" s="6" t="s">
        <v>27</v>
      </c>
      <c r="D7" s="6" t="s">
        <v>28</v>
      </c>
      <c r="E7" s="6" t="s">
        <v>10</v>
      </c>
      <c r="F7" s="6" t="s">
        <v>11</v>
      </c>
      <c r="G7" s="7" t="s">
        <v>12</v>
      </c>
    </row>
    <row r="8" spans="1:7" ht="45" x14ac:dyDescent="0.25">
      <c r="A8" s="5">
        <v>44256</v>
      </c>
      <c r="B8" s="6" t="s">
        <v>23</v>
      </c>
      <c r="C8" s="6" t="s">
        <v>29</v>
      </c>
      <c r="D8" s="6" t="s">
        <v>30</v>
      </c>
      <c r="E8" s="6" t="s">
        <v>10</v>
      </c>
      <c r="F8" s="6" t="s">
        <v>11</v>
      </c>
      <c r="G8" s="7" t="s">
        <v>31</v>
      </c>
    </row>
    <row r="9" spans="1:7" ht="45" x14ac:dyDescent="0.25">
      <c r="A9" s="5">
        <v>44256</v>
      </c>
      <c r="B9" s="6" t="s">
        <v>32</v>
      </c>
      <c r="C9" s="6" t="s">
        <v>29</v>
      </c>
      <c r="D9" s="6" t="s">
        <v>30</v>
      </c>
      <c r="E9" s="6" t="s">
        <v>10</v>
      </c>
      <c r="F9" s="6" t="s">
        <v>11</v>
      </c>
      <c r="G9" s="7" t="s">
        <v>31</v>
      </c>
    </row>
    <row r="10" spans="1:7" ht="45" x14ac:dyDescent="0.25">
      <c r="A10" s="5">
        <v>44256</v>
      </c>
      <c r="B10" s="6" t="s">
        <v>19</v>
      </c>
      <c r="C10" s="6" t="s">
        <v>29</v>
      </c>
      <c r="D10" s="6" t="s">
        <v>30</v>
      </c>
      <c r="E10" s="6" t="s">
        <v>10</v>
      </c>
      <c r="F10" s="6" t="s">
        <v>11</v>
      </c>
      <c r="G10" s="7" t="s">
        <v>31</v>
      </c>
    </row>
    <row r="11" spans="1:7" ht="45" x14ac:dyDescent="0.25">
      <c r="A11" s="5">
        <v>44256</v>
      </c>
      <c r="B11" s="6" t="s">
        <v>33</v>
      </c>
      <c r="C11" s="6" t="s">
        <v>29</v>
      </c>
      <c r="D11" s="6" t="s">
        <v>30</v>
      </c>
      <c r="E11" s="6" t="s">
        <v>10</v>
      </c>
      <c r="F11" s="6" t="s">
        <v>11</v>
      </c>
      <c r="G11" s="7" t="s">
        <v>31</v>
      </c>
    </row>
    <row r="12" spans="1:7" ht="45" x14ac:dyDescent="0.25">
      <c r="A12" s="5">
        <v>44256</v>
      </c>
      <c r="B12" s="6" t="s">
        <v>34</v>
      </c>
      <c r="C12" s="6" t="s">
        <v>29</v>
      </c>
      <c r="D12" s="6" t="s">
        <v>30</v>
      </c>
      <c r="E12" s="6" t="s">
        <v>10</v>
      </c>
      <c r="F12" s="6" t="s">
        <v>11</v>
      </c>
      <c r="G12" s="7" t="s">
        <v>31</v>
      </c>
    </row>
    <row r="13" spans="1:7" ht="45" x14ac:dyDescent="0.25">
      <c r="A13" s="5">
        <v>44256</v>
      </c>
      <c r="B13" s="6" t="s">
        <v>34</v>
      </c>
      <c r="C13" s="6" t="s">
        <v>35</v>
      </c>
      <c r="D13" s="6" t="s">
        <v>36</v>
      </c>
      <c r="E13" s="6" t="s">
        <v>10</v>
      </c>
      <c r="F13" s="6" t="s">
        <v>11</v>
      </c>
      <c r="G13" s="7" t="s">
        <v>37</v>
      </c>
    </row>
    <row r="14" spans="1:7" ht="45" x14ac:dyDescent="0.25">
      <c r="A14" s="5">
        <v>44256</v>
      </c>
      <c r="B14" s="6" t="s">
        <v>38</v>
      </c>
      <c r="C14" s="6" t="s">
        <v>29</v>
      </c>
      <c r="D14" s="6" t="s">
        <v>30</v>
      </c>
      <c r="E14" s="6" t="s">
        <v>10</v>
      </c>
      <c r="F14" s="6" t="s">
        <v>11</v>
      </c>
      <c r="G14" s="7" t="s">
        <v>31</v>
      </c>
    </row>
    <row r="15" spans="1:7" ht="45" x14ac:dyDescent="0.25">
      <c r="A15" s="5">
        <v>44256</v>
      </c>
      <c r="B15" s="6" t="s">
        <v>34</v>
      </c>
      <c r="C15" s="6" t="s">
        <v>35</v>
      </c>
      <c r="D15" s="6" t="s">
        <v>36</v>
      </c>
      <c r="E15" s="6" t="s">
        <v>10</v>
      </c>
      <c r="F15" s="6" t="s">
        <v>11</v>
      </c>
      <c r="G15" s="7" t="s">
        <v>37</v>
      </c>
    </row>
    <row r="16" spans="1:7" x14ac:dyDescent="0.25">
      <c r="A16" s="5">
        <v>44276</v>
      </c>
      <c r="B16" s="6" t="s">
        <v>16</v>
      </c>
      <c r="C16" s="6" t="s">
        <v>39</v>
      </c>
      <c r="D16" s="6" t="s">
        <v>40</v>
      </c>
      <c r="E16" s="6" t="s">
        <v>10</v>
      </c>
      <c r="F16" s="6" t="s">
        <v>11</v>
      </c>
      <c r="G16" s="7" t="s">
        <v>41</v>
      </c>
    </row>
    <row r="17" spans="1:7" x14ac:dyDescent="0.25">
      <c r="A17" s="5">
        <v>45911</v>
      </c>
      <c r="B17" s="8" t="s">
        <v>42</v>
      </c>
      <c r="C17" s="8" t="s">
        <v>43</v>
      </c>
      <c r="D17" s="6" t="s">
        <v>44</v>
      </c>
      <c r="E17" s="6" t="s">
        <v>10</v>
      </c>
      <c r="F17" s="6" t="s">
        <v>11</v>
      </c>
      <c r="G17" s="7" t="s">
        <v>45</v>
      </c>
    </row>
    <row r="18" spans="1:7" x14ac:dyDescent="0.25">
      <c r="A18" s="5" t="s">
        <v>46</v>
      </c>
      <c r="B18" s="6" t="s">
        <v>23</v>
      </c>
      <c r="C18" s="6" t="s">
        <v>47</v>
      </c>
      <c r="D18" s="6"/>
      <c r="E18" s="6"/>
      <c r="F18" s="6"/>
      <c r="G18" s="7"/>
    </row>
    <row r="19" spans="1:7" x14ac:dyDescent="0.25">
      <c r="A19" s="5"/>
      <c r="B19" s="6"/>
      <c r="C19" s="6"/>
      <c r="D19" s="6"/>
      <c r="E19" s="6"/>
      <c r="F19" s="6"/>
      <c r="G19" s="7"/>
    </row>
    <row r="20" spans="1:7" x14ac:dyDescent="0.25">
      <c r="A20" s="5"/>
      <c r="B20" s="6"/>
      <c r="C20" s="6"/>
      <c r="D20" s="6"/>
      <c r="E20" s="6"/>
      <c r="F20" s="6"/>
      <c r="G20" s="7"/>
    </row>
    <row r="21" spans="1:7" x14ac:dyDescent="0.25">
      <c r="A21" s="5"/>
      <c r="B21" s="6"/>
      <c r="C21" s="6"/>
      <c r="D21" s="6"/>
      <c r="E21" s="6"/>
      <c r="F21" s="6"/>
      <c r="G21" s="7"/>
    </row>
    <row r="22" spans="1:7" x14ac:dyDescent="0.25">
      <c r="A22" s="5"/>
      <c r="B22" s="6"/>
      <c r="C22" s="6"/>
      <c r="D22" s="6"/>
      <c r="E22" s="6"/>
      <c r="F22" s="6"/>
      <c r="G22" s="7"/>
    </row>
    <row r="23" spans="1:7" ht="15.75" thickBot="1" x14ac:dyDescent="0.3">
      <c r="A23" s="9"/>
      <c r="B23" s="10"/>
      <c r="C23" s="10"/>
      <c r="D23" s="10"/>
      <c r="E23" s="10"/>
      <c r="F23" s="10"/>
      <c r="G23"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L34"/>
  <sheetViews>
    <sheetView showGridLines="0" zoomScaleNormal="100" workbookViewId="0">
      <selection sqref="A1:D1"/>
    </sheetView>
  </sheetViews>
  <sheetFormatPr defaultColWidth="9.140625" defaultRowHeight="15" x14ac:dyDescent="0.25"/>
  <cols>
    <col min="1" max="1" width="11" style="12" customWidth="1"/>
    <col min="2" max="3" width="9.140625" style="12"/>
    <col min="4" max="4" width="10.42578125" style="12" customWidth="1"/>
    <col min="5" max="10" width="9.140625" style="12"/>
    <col min="11" max="11" width="39.5703125" style="12" bestFit="1" customWidth="1"/>
    <col min="12" max="12" width="13.28515625" style="12" customWidth="1"/>
    <col min="13" max="16384" width="9.140625" style="12"/>
  </cols>
  <sheetData>
    <row r="1" spans="1:12" ht="21" customHeight="1" thickBot="1" x14ac:dyDescent="0.4">
      <c r="A1" s="435" t="s">
        <v>48</v>
      </c>
      <c r="B1" s="436"/>
      <c r="C1" s="436"/>
      <c r="D1" s="437"/>
      <c r="K1" s="170" t="s">
        <v>49</v>
      </c>
      <c r="L1" s="118">
        <v>46010</v>
      </c>
    </row>
    <row r="2" spans="1:12" ht="16.5" thickBot="1" x14ac:dyDescent="0.3">
      <c r="K2" s="170" t="s">
        <v>50</v>
      </c>
      <c r="L2" s="12">
        <v>4</v>
      </c>
    </row>
    <row r="3" spans="1:12" ht="15.75" x14ac:dyDescent="0.25">
      <c r="A3" s="441" t="s">
        <v>51</v>
      </c>
      <c r="B3" s="442"/>
      <c r="C3" s="442"/>
      <c r="D3" s="443"/>
      <c r="E3" s="171"/>
    </row>
    <row r="4" spans="1:12" ht="15.75" x14ac:dyDescent="0.25">
      <c r="A4" s="432" t="s">
        <v>52</v>
      </c>
      <c r="B4" s="444" t="s">
        <v>53</v>
      </c>
      <c r="C4" s="445"/>
      <c r="D4" s="446"/>
      <c r="E4" s="171"/>
    </row>
    <row r="5" spans="1:12" ht="15.75" x14ac:dyDescent="0.25">
      <c r="A5" s="433" t="s">
        <v>54</v>
      </c>
      <c r="B5" s="444" t="s">
        <v>55</v>
      </c>
      <c r="C5" s="445"/>
      <c r="D5" s="446"/>
      <c r="E5" s="171"/>
    </row>
    <row r="6" spans="1:12" ht="16.5" thickBot="1" x14ac:dyDescent="0.3">
      <c r="A6" s="434" t="s">
        <v>56</v>
      </c>
      <c r="B6" s="447" t="s">
        <v>57</v>
      </c>
      <c r="C6" s="448"/>
      <c r="D6" s="449"/>
      <c r="E6" s="171"/>
    </row>
    <row r="7" spans="1:12" ht="15.75" x14ac:dyDescent="0.25">
      <c r="A7" s="171"/>
      <c r="B7" s="171"/>
      <c r="C7" s="171"/>
      <c r="D7" s="171"/>
      <c r="E7" s="171"/>
    </row>
    <row r="8" spans="1:12" ht="15.75" x14ac:dyDescent="0.25">
      <c r="B8" s="18"/>
      <c r="C8" s="18"/>
      <c r="D8" s="18"/>
      <c r="E8" s="171"/>
    </row>
    <row r="9" spans="1:12" ht="15.75" thickBot="1" x14ac:dyDescent="0.3"/>
    <row r="10" spans="1:12" ht="16.5" thickBot="1" x14ac:dyDescent="0.3">
      <c r="D10" s="438" t="s">
        <v>58</v>
      </c>
      <c r="E10" s="439"/>
      <c r="F10" s="439"/>
      <c r="G10" s="440"/>
    </row>
    <row r="33" spans="4:7" ht="15.75" thickBot="1" x14ac:dyDescent="0.3"/>
    <row r="34" spans="4:7" ht="16.5" thickBot="1" x14ac:dyDescent="0.3">
      <c r="D34" s="438" t="s">
        <v>59</v>
      </c>
      <c r="E34" s="439"/>
      <c r="F34" s="439"/>
      <c r="G34" s="440"/>
    </row>
  </sheetData>
  <sheetProtection algorithmName="SHA-512" hashValue="crW37g3Yvjn+hbtr22nYsMeV8Xy62maCNLHEsg1Xw8tgvtm9I/KQIRhW7jaaY69DhhJqOPVl5047sh9+YEfF6w==" saltValue="DLpzV78llQsniFTVuWAfJg==" spinCount="100000" sheet="1" objects="1" scenarios="1"/>
  <mergeCells count="7">
    <mergeCell ref="A1:D1"/>
    <mergeCell ref="D34:G34"/>
    <mergeCell ref="A3:D3"/>
    <mergeCell ref="D10:G10"/>
    <mergeCell ref="B4:D4"/>
    <mergeCell ref="B5:D5"/>
    <mergeCell ref="B6:D6"/>
  </mergeCells>
  <pageMargins left="0.5" right="0.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K72"/>
  <sheetViews>
    <sheetView showGridLines="0" zoomScale="90" zoomScaleNormal="90" workbookViewId="0">
      <selection activeCell="G19" sqref="G19"/>
    </sheetView>
  </sheetViews>
  <sheetFormatPr defaultColWidth="9.140625" defaultRowHeight="15" x14ac:dyDescent="0.25"/>
  <cols>
    <col min="1" max="1" width="32.28515625" style="12" customWidth="1"/>
    <col min="2" max="2" width="63.28515625" style="12" customWidth="1"/>
    <col min="3" max="16384" width="9.140625" style="12"/>
  </cols>
  <sheetData>
    <row r="1" spans="1:11" ht="69.75" customHeight="1" thickBot="1" x14ac:dyDescent="0.3">
      <c r="A1" s="450" t="s">
        <v>60</v>
      </c>
      <c r="B1" s="451"/>
    </row>
    <row r="2" spans="1:11" ht="20.45" customHeight="1" thickBot="1" x14ac:dyDescent="0.3">
      <c r="A2" s="456" t="s">
        <v>61</v>
      </c>
      <c r="B2" s="457"/>
      <c r="C2" s="13"/>
      <c r="D2" s="13"/>
      <c r="E2" s="13"/>
      <c r="F2" s="13"/>
      <c r="G2" s="13"/>
      <c r="H2" s="13"/>
      <c r="I2" s="13"/>
      <c r="J2" s="13"/>
      <c r="K2" s="13"/>
    </row>
    <row r="3" spans="1:11" x14ac:dyDescent="0.25">
      <c r="C3" s="13"/>
      <c r="D3" s="13"/>
      <c r="E3" s="13"/>
      <c r="F3" s="13"/>
      <c r="G3" s="13"/>
      <c r="H3" s="13"/>
      <c r="I3" s="13"/>
      <c r="J3" s="13"/>
      <c r="K3" s="13"/>
    </row>
    <row r="4" spans="1:11" ht="17.45" customHeight="1" x14ac:dyDescent="0.25">
      <c r="A4" s="454" t="s">
        <v>62</v>
      </c>
      <c r="B4" s="455"/>
      <c r="C4" s="13"/>
      <c r="D4" s="13"/>
      <c r="E4" s="13"/>
      <c r="F4" s="13"/>
      <c r="G4" s="13"/>
      <c r="H4" s="13"/>
      <c r="I4" s="13"/>
      <c r="J4" s="13"/>
      <c r="K4" s="13"/>
    </row>
    <row r="5" spans="1:11" ht="27" customHeight="1" x14ac:dyDescent="0.25">
      <c r="A5" s="172" t="s">
        <v>63</v>
      </c>
      <c r="B5" s="173"/>
      <c r="C5" s="13"/>
      <c r="D5" s="13"/>
      <c r="E5" s="13"/>
      <c r="F5" s="13"/>
      <c r="G5" s="13"/>
      <c r="H5" s="13"/>
      <c r="I5" s="13"/>
      <c r="J5" s="13"/>
      <c r="K5" s="13"/>
    </row>
    <row r="6" spans="1:11" ht="27" customHeight="1" x14ac:dyDescent="0.25">
      <c r="A6" s="172" t="s">
        <v>64</v>
      </c>
      <c r="B6" s="174"/>
      <c r="C6" s="13"/>
      <c r="D6" s="13"/>
      <c r="E6" s="13"/>
      <c r="F6" s="13"/>
      <c r="G6" s="13"/>
      <c r="H6" s="13"/>
      <c r="I6" s="13"/>
      <c r="J6" s="13"/>
      <c r="K6" s="13"/>
    </row>
    <row r="7" spans="1:11" ht="27" customHeight="1" x14ac:dyDescent="0.25">
      <c r="A7" s="172" t="s">
        <v>65</v>
      </c>
      <c r="B7" s="174"/>
      <c r="C7" s="13"/>
      <c r="D7" s="13"/>
      <c r="E7" s="13"/>
      <c r="F7" s="13"/>
      <c r="G7" s="13"/>
      <c r="H7" s="13"/>
      <c r="I7" s="13"/>
      <c r="J7" s="13"/>
      <c r="K7" s="13"/>
    </row>
    <row r="8" spans="1:11" ht="27" customHeight="1" x14ac:dyDescent="0.25">
      <c r="A8" s="172" t="s">
        <v>66</v>
      </c>
      <c r="B8" s="173"/>
      <c r="C8" s="13"/>
      <c r="D8" s="13"/>
      <c r="E8" s="13"/>
      <c r="F8" s="13"/>
      <c r="G8" s="13"/>
      <c r="H8" s="13"/>
      <c r="I8" s="13"/>
      <c r="J8" s="13"/>
      <c r="K8" s="13"/>
    </row>
    <row r="9" spans="1:11" ht="27" customHeight="1" x14ac:dyDescent="0.25">
      <c r="A9" s="175" t="s">
        <v>67</v>
      </c>
      <c r="B9" s="176"/>
      <c r="C9" s="13"/>
      <c r="D9" s="13"/>
      <c r="E9" s="13"/>
      <c r="F9" s="13"/>
      <c r="G9" s="13"/>
      <c r="H9" s="13"/>
      <c r="I9" s="13"/>
      <c r="J9" s="13"/>
      <c r="K9" s="13"/>
    </row>
    <row r="10" spans="1:11" ht="27" customHeight="1" x14ac:dyDescent="0.25">
      <c r="A10" s="175" t="s">
        <v>68</v>
      </c>
      <c r="B10" s="176"/>
      <c r="C10" s="13"/>
      <c r="D10" s="13"/>
      <c r="E10" s="13"/>
      <c r="F10" s="13"/>
      <c r="G10" s="13"/>
      <c r="H10" s="13"/>
      <c r="I10" s="13"/>
      <c r="J10" s="13"/>
      <c r="K10" s="13"/>
    </row>
    <row r="11" spans="1:11" ht="27" customHeight="1" x14ac:dyDescent="0.25">
      <c r="A11" s="175" t="s">
        <v>69</v>
      </c>
      <c r="B11" s="176"/>
      <c r="C11" s="13"/>
      <c r="D11" s="13"/>
      <c r="E11" s="13"/>
      <c r="F11" s="13"/>
      <c r="G11" s="13"/>
      <c r="H11" s="13"/>
      <c r="I11" s="13"/>
      <c r="J11" s="13"/>
      <c r="K11" s="13"/>
    </row>
    <row r="12" spans="1:11" ht="27" customHeight="1" x14ac:dyDescent="0.25">
      <c r="A12" s="175" t="s">
        <v>70</v>
      </c>
      <c r="B12" s="176"/>
      <c r="C12" s="13"/>
      <c r="D12" s="13"/>
      <c r="E12" s="13"/>
      <c r="F12" s="13"/>
      <c r="G12" s="13"/>
      <c r="H12" s="13"/>
      <c r="I12" s="13"/>
      <c r="J12" s="13"/>
      <c r="K12" s="13"/>
    </row>
    <row r="13" spans="1:11" ht="27" customHeight="1" x14ac:dyDescent="0.25">
      <c r="A13" s="177" t="s">
        <v>71</v>
      </c>
      <c r="B13" s="178">
        <v>0.156</v>
      </c>
      <c r="C13" s="13"/>
      <c r="D13" s="13"/>
      <c r="E13" s="13"/>
      <c r="F13" s="13"/>
      <c r="G13" s="13"/>
      <c r="H13" s="13"/>
      <c r="I13" s="13"/>
      <c r="J13" s="13"/>
      <c r="K13" s="13"/>
    </row>
    <row r="14" spans="1:11" x14ac:dyDescent="0.25">
      <c r="C14" s="13"/>
      <c r="D14" s="13"/>
      <c r="E14" s="13"/>
      <c r="F14" s="13"/>
      <c r="G14" s="13"/>
      <c r="H14" s="13"/>
      <c r="I14" s="13"/>
      <c r="J14" s="13"/>
      <c r="K14" s="13"/>
    </row>
    <row r="15" spans="1:11" ht="20.25" customHeight="1" x14ac:dyDescent="0.25">
      <c r="A15" s="454" t="s">
        <v>72</v>
      </c>
      <c r="B15" s="455"/>
      <c r="C15" s="13"/>
      <c r="D15" s="13"/>
      <c r="E15" s="13"/>
      <c r="F15" s="13"/>
      <c r="G15" s="13"/>
      <c r="H15" s="13"/>
      <c r="I15" s="13"/>
      <c r="J15" s="13"/>
      <c r="K15" s="13"/>
    </row>
    <row r="16" spans="1:11" x14ac:dyDescent="0.25">
      <c r="A16" s="175" t="s">
        <v>73</v>
      </c>
      <c r="B16" s="173"/>
      <c r="C16" s="13"/>
      <c r="D16" s="13"/>
      <c r="E16" s="13"/>
      <c r="F16" s="13"/>
      <c r="G16" s="13"/>
      <c r="H16" s="13"/>
      <c r="I16" s="13"/>
      <c r="J16" s="13"/>
      <c r="K16" s="13"/>
    </row>
    <row r="17" spans="1:11" x14ac:dyDescent="0.25">
      <c r="A17" s="175" t="s">
        <v>74</v>
      </c>
      <c r="B17" s="173"/>
      <c r="C17" s="13"/>
      <c r="D17" s="13"/>
      <c r="E17" s="13"/>
      <c r="F17" s="13"/>
      <c r="G17" s="13"/>
      <c r="H17" s="13"/>
      <c r="I17" s="13"/>
      <c r="J17" s="13"/>
      <c r="K17" s="13"/>
    </row>
    <row r="18" spans="1:11" x14ac:dyDescent="0.25">
      <c r="A18" s="175" t="s">
        <v>75</v>
      </c>
      <c r="B18" s="174"/>
      <c r="C18" s="13"/>
      <c r="D18" s="13"/>
      <c r="E18" s="13"/>
      <c r="F18" s="13"/>
      <c r="G18" s="13"/>
      <c r="H18" s="13"/>
      <c r="I18" s="13"/>
      <c r="J18" s="13"/>
      <c r="K18" s="13"/>
    </row>
    <row r="19" spans="1:11" x14ac:dyDescent="0.25">
      <c r="A19" s="175" t="s">
        <v>76</v>
      </c>
      <c r="B19" s="174"/>
      <c r="C19" s="13"/>
      <c r="D19" s="13"/>
      <c r="E19" s="13"/>
      <c r="F19" s="13"/>
      <c r="G19" s="13"/>
      <c r="H19" s="13"/>
      <c r="I19" s="13"/>
      <c r="J19" s="13"/>
      <c r="K19" s="13"/>
    </row>
    <row r="20" spans="1:11" ht="30" x14ac:dyDescent="0.25">
      <c r="A20" s="177" t="s">
        <v>77</v>
      </c>
      <c r="B20" s="174"/>
      <c r="C20" s="13"/>
      <c r="D20" s="13"/>
      <c r="E20" s="13"/>
      <c r="F20" s="13"/>
      <c r="G20" s="13"/>
      <c r="H20" s="13"/>
      <c r="I20" s="13"/>
      <c r="J20" s="13"/>
      <c r="K20" s="13"/>
    </row>
    <row r="21" spans="1:11" x14ac:dyDescent="0.25">
      <c r="C21" s="13"/>
      <c r="D21" s="13"/>
      <c r="E21" s="13"/>
      <c r="F21" s="13"/>
      <c r="G21" s="13"/>
      <c r="H21" s="13"/>
      <c r="I21" s="13"/>
      <c r="J21" s="13"/>
      <c r="K21" s="13"/>
    </row>
    <row r="22" spans="1:11" ht="18.75" x14ac:dyDescent="0.25">
      <c r="A22" s="454" t="s">
        <v>78</v>
      </c>
      <c r="B22" s="455"/>
      <c r="C22" s="13"/>
      <c r="D22" s="13"/>
      <c r="E22" s="13"/>
      <c r="F22" s="13"/>
      <c r="G22" s="13"/>
      <c r="H22" s="13"/>
      <c r="I22" s="13"/>
      <c r="J22" s="13"/>
      <c r="K22" s="13"/>
    </row>
    <row r="23" spans="1:11" ht="50.25" customHeight="1" x14ac:dyDescent="0.25">
      <c r="A23" s="458" t="s">
        <v>79</v>
      </c>
      <c r="B23" s="459"/>
      <c r="C23" s="13"/>
      <c r="D23" s="13"/>
      <c r="E23" s="13"/>
      <c r="F23" s="13"/>
      <c r="G23" s="13"/>
      <c r="H23" s="13"/>
      <c r="I23" s="13"/>
      <c r="J23" s="13"/>
      <c r="K23" s="13"/>
    </row>
    <row r="24" spans="1:11" ht="139.5" customHeight="1" x14ac:dyDescent="0.25">
      <c r="A24" s="452"/>
      <c r="B24" s="453"/>
      <c r="C24" s="13"/>
      <c r="D24" s="13"/>
      <c r="E24" s="13"/>
      <c r="F24" s="13"/>
      <c r="G24" s="13"/>
      <c r="H24" s="13"/>
      <c r="I24" s="13"/>
      <c r="J24" s="13"/>
      <c r="K24" s="13"/>
    </row>
    <row r="25" spans="1:11" x14ac:dyDescent="0.25">
      <c r="C25" s="13"/>
      <c r="D25" s="13"/>
      <c r="E25" s="13"/>
      <c r="F25" s="13"/>
      <c r="G25" s="13"/>
      <c r="H25" s="13"/>
      <c r="I25" s="13"/>
      <c r="J25" s="13"/>
      <c r="K25" s="13"/>
    </row>
    <row r="26" spans="1:11" x14ac:dyDescent="0.25">
      <c r="C26" s="13"/>
      <c r="D26" s="13"/>
      <c r="E26" s="13"/>
      <c r="F26" s="13"/>
      <c r="G26" s="13"/>
      <c r="H26" s="13"/>
      <c r="I26" s="13"/>
      <c r="J26" s="13"/>
      <c r="K26" s="13"/>
    </row>
    <row r="27" spans="1:11" x14ac:dyDescent="0.25">
      <c r="C27" s="13"/>
      <c r="D27" s="13"/>
      <c r="E27" s="13"/>
      <c r="F27" s="13"/>
      <c r="G27" s="13"/>
      <c r="H27" s="13"/>
      <c r="I27" s="13"/>
      <c r="J27" s="13"/>
      <c r="K27" s="13"/>
    </row>
    <row r="28" spans="1:11" ht="20.45" customHeight="1" x14ac:dyDescent="0.25">
      <c r="A28" s="454" t="s">
        <v>80</v>
      </c>
      <c r="B28" s="455"/>
      <c r="C28" s="13"/>
      <c r="D28" s="13"/>
      <c r="E28" s="13"/>
      <c r="F28" s="13"/>
      <c r="G28" s="13"/>
      <c r="H28" s="13"/>
      <c r="I28" s="13"/>
      <c r="J28" s="13"/>
      <c r="K28" s="13"/>
    </row>
    <row r="29" spans="1:11" x14ac:dyDescent="0.25">
      <c r="A29" s="181" t="s">
        <v>81</v>
      </c>
      <c r="B29" s="181" t="s">
        <v>82</v>
      </c>
      <c r="C29" s="13"/>
      <c r="D29" s="13"/>
      <c r="E29" s="13"/>
      <c r="F29" s="13"/>
      <c r="G29" s="13"/>
      <c r="H29" s="13"/>
      <c r="I29" s="13"/>
      <c r="J29" s="13"/>
      <c r="K29" s="13"/>
    </row>
    <row r="30" spans="1:11" ht="45" x14ac:dyDescent="0.25">
      <c r="A30" s="179" t="s">
        <v>83</v>
      </c>
      <c r="B30" s="180"/>
      <c r="C30" s="13"/>
      <c r="D30" s="13"/>
      <c r="E30" s="13"/>
      <c r="F30" s="13"/>
      <c r="G30" s="13"/>
      <c r="H30" s="13"/>
      <c r="I30" s="13"/>
      <c r="J30" s="13"/>
      <c r="K30" s="13"/>
    </row>
    <row r="31" spans="1:11" ht="30" x14ac:dyDescent="0.25">
      <c r="A31" s="177" t="s">
        <v>84</v>
      </c>
      <c r="B31" s="173"/>
      <c r="C31" s="13"/>
      <c r="D31" s="13"/>
      <c r="E31" s="13"/>
      <c r="F31" s="13"/>
      <c r="G31" s="13"/>
      <c r="H31" s="13"/>
      <c r="I31" s="13"/>
      <c r="J31" s="13"/>
      <c r="K31" s="13"/>
    </row>
    <row r="32" spans="1:11" ht="105" x14ac:dyDescent="0.25">
      <c r="A32" s="177" t="s">
        <v>85</v>
      </c>
      <c r="B32" s="173"/>
      <c r="C32" s="13"/>
      <c r="D32" s="13"/>
      <c r="E32" s="13"/>
      <c r="F32" s="13"/>
      <c r="G32" s="13"/>
      <c r="H32" s="13"/>
      <c r="I32" s="13"/>
      <c r="J32" s="13"/>
      <c r="K32" s="13"/>
    </row>
    <row r="33" spans="1:11" ht="63" x14ac:dyDescent="0.25">
      <c r="A33" s="177" t="s">
        <v>86</v>
      </c>
      <c r="B33" s="173"/>
      <c r="C33" s="13"/>
      <c r="D33" s="13"/>
      <c r="E33" s="13"/>
      <c r="F33" s="13"/>
      <c r="G33" s="13"/>
      <c r="H33" s="13"/>
      <c r="I33" s="13"/>
      <c r="J33" s="13"/>
      <c r="K33" s="13"/>
    </row>
    <row r="34" spans="1:11" ht="30" x14ac:dyDescent="0.25">
      <c r="A34" s="407" t="s">
        <v>87</v>
      </c>
      <c r="B34" s="408" t="s">
        <v>88</v>
      </c>
      <c r="C34" s="13"/>
      <c r="D34" s="13"/>
      <c r="E34" s="13"/>
      <c r="F34" s="13"/>
      <c r="G34" s="13"/>
      <c r="H34" s="13"/>
      <c r="I34" s="13"/>
      <c r="J34" s="13"/>
      <c r="K34" s="13"/>
    </row>
    <row r="35" spans="1:11" ht="18" x14ac:dyDescent="0.25">
      <c r="A35" s="16" t="s">
        <v>89</v>
      </c>
      <c r="B35" s="13"/>
      <c r="C35" s="13"/>
      <c r="D35" s="13"/>
      <c r="E35" s="13"/>
      <c r="F35" s="13"/>
      <c r="G35" s="13"/>
      <c r="H35" s="13"/>
      <c r="I35" s="13"/>
      <c r="J35" s="13"/>
      <c r="K35" s="13"/>
    </row>
    <row r="36" spans="1:11" ht="15.75" x14ac:dyDescent="0.25">
      <c r="A36" s="17"/>
      <c r="B36" s="13"/>
      <c r="C36" s="13"/>
      <c r="D36" s="13"/>
      <c r="E36" s="13"/>
      <c r="F36" s="13"/>
      <c r="G36" s="13"/>
      <c r="H36" s="13"/>
      <c r="I36" s="13"/>
      <c r="J36" s="13"/>
      <c r="K36" s="13"/>
    </row>
    <row r="37" spans="1:11" x14ac:dyDescent="0.25">
      <c r="A37" s="13"/>
      <c r="B37" s="13"/>
      <c r="C37" s="13"/>
      <c r="D37" s="13"/>
      <c r="E37" s="13"/>
      <c r="F37" s="13"/>
      <c r="G37" s="13"/>
      <c r="H37" s="13"/>
      <c r="I37" s="13"/>
      <c r="J37" s="13"/>
      <c r="K37" s="13"/>
    </row>
    <row r="38" spans="1:11" x14ac:dyDescent="0.25">
      <c r="A38" s="13"/>
      <c r="B38" s="13"/>
      <c r="C38" s="13"/>
      <c r="D38" s="13"/>
      <c r="E38" s="13"/>
      <c r="F38" s="13"/>
      <c r="G38" s="13"/>
      <c r="H38" s="13"/>
      <c r="I38" s="13"/>
      <c r="J38" s="13"/>
      <c r="K38" s="13"/>
    </row>
    <row r="39" spans="1:11" x14ac:dyDescent="0.25">
      <c r="A39" s="13"/>
      <c r="B39" s="13"/>
      <c r="C39" s="13"/>
      <c r="D39" s="13"/>
      <c r="E39" s="13"/>
      <c r="F39" s="13"/>
      <c r="G39" s="13"/>
      <c r="H39" s="13"/>
      <c r="I39" s="13"/>
      <c r="J39" s="13"/>
      <c r="K39" s="13"/>
    </row>
    <row r="40" spans="1:11" x14ac:dyDescent="0.25">
      <c r="A40" s="13"/>
      <c r="B40" s="13"/>
      <c r="C40" s="13"/>
      <c r="D40" s="13"/>
      <c r="E40" s="13"/>
      <c r="F40" s="13"/>
      <c r="G40" s="13"/>
      <c r="H40" s="13"/>
      <c r="I40" s="13"/>
      <c r="J40" s="13"/>
      <c r="K40" s="13"/>
    </row>
    <row r="41" spans="1:11" x14ac:dyDescent="0.25">
      <c r="A41" s="13"/>
      <c r="B41" s="13"/>
      <c r="C41" s="13"/>
      <c r="D41" s="13"/>
      <c r="E41" s="13"/>
      <c r="F41" s="13"/>
      <c r="G41" s="13"/>
      <c r="H41" s="13"/>
      <c r="I41" s="13"/>
      <c r="J41" s="13"/>
      <c r="K41" s="13"/>
    </row>
    <row r="42" spans="1:11" x14ac:dyDescent="0.25">
      <c r="A42" s="13"/>
      <c r="B42" s="13"/>
      <c r="C42" s="13"/>
      <c r="D42" s="13"/>
      <c r="E42" s="13"/>
      <c r="F42" s="13"/>
      <c r="G42" s="13"/>
      <c r="H42" s="13"/>
      <c r="I42" s="13"/>
      <c r="J42" s="13"/>
      <c r="K42" s="13"/>
    </row>
    <row r="43" spans="1:11" x14ac:dyDescent="0.25">
      <c r="A43" s="13"/>
      <c r="B43" s="13"/>
      <c r="C43" s="13"/>
      <c r="D43" s="13"/>
      <c r="E43" s="13"/>
      <c r="F43" s="13"/>
      <c r="G43" s="13"/>
      <c r="H43" s="13"/>
      <c r="I43" s="13"/>
      <c r="J43" s="13"/>
      <c r="K43" s="13"/>
    </row>
    <row r="44" spans="1:11" x14ac:dyDescent="0.25">
      <c r="A44" s="13"/>
      <c r="B44" s="13"/>
      <c r="C44" s="13"/>
      <c r="D44" s="13"/>
      <c r="E44" s="13"/>
      <c r="F44" s="13"/>
      <c r="G44" s="13"/>
      <c r="H44" s="13"/>
      <c r="I44" s="13"/>
      <c r="J44" s="13"/>
      <c r="K44" s="13"/>
    </row>
    <row r="45" spans="1:11" x14ac:dyDescent="0.25">
      <c r="A45" s="13"/>
      <c r="B45" s="13"/>
      <c r="C45" s="13"/>
      <c r="D45" s="13"/>
      <c r="E45" s="13"/>
      <c r="F45" s="13"/>
      <c r="G45" s="13"/>
      <c r="H45" s="13"/>
      <c r="I45" s="13"/>
      <c r="J45" s="13"/>
      <c r="K45" s="13"/>
    </row>
    <row r="46" spans="1:11" x14ac:dyDescent="0.25">
      <c r="A46" s="13"/>
      <c r="B46" s="13"/>
      <c r="C46" s="13"/>
      <c r="D46" s="13"/>
      <c r="E46" s="13"/>
      <c r="F46" s="13"/>
      <c r="G46" s="13"/>
      <c r="H46" s="13"/>
      <c r="I46" s="13"/>
      <c r="J46" s="13"/>
      <c r="K46" s="13"/>
    </row>
    <row r="47" spans="1:11" x14ac:dyDescent="0.25">
      <c r="A47" s="13"/>
      <c r="B47" s="13"/>
      <c r="C47" s="13"/>
      <c r="D47" s="13"/>
      <c r="E47" s="13"/>
      <c r="F47" s="13"/>
      <c r="G47" s="13"/>
      <c r="H47" s="13"/>
      <c r="I47" s="13"/>
      <c r="J47" s="13"/>
      <c r="K47" s="13"/>
    </row>
    <row r="48" spans="1:11" x14ac:dyDescent="0.25">
      <c r="A48" s="13"/>
      <c r="B48" s="13"/>
      <c r="C48" s="13"/>
      <c r="D48" s="13"/>
      <c r="E48" s="13"/>
      <c r="F48" s="13"/>
      <c r="G48" s="13"/>
      <c r="H48" s="13"/>
      <c r="I48" s="13"/>
      <c r="J48" s="13"/>
      <c r="K48" s="13"/>
    </row>
    <row r="49" spans="1:11" x14ac:dyDescent="0.25">
      <c r="A49" s="13"/>
      <c r="B49" s="13"/>
      <c r="C49" s="13"/>
      <c r="D49" s="13"/>
      <c r="E49" s="13"/>
      <c r="F49" s="13"/>
      <c r="G49" s="13"/>
      <c r="H49" s="13"/>
      <c r="I49" s="13"/>
      <c r="J49" s="13"/>
      <c r="K49" s="13"/>
    </row>
    <row r="50" spans="1:11" x14ac:dyDescent="0.25">
      <c r="A50" s="13"/>
      <c r="B50" s="13"/>
      <c r="C50" s="13"/>
      <c r="D50" s="13"/>
      <c r="E50" s="13"/>
      <c r="F50" s="13"/>
      <c r="G50" s="13"/>
      <c r="H50" s="13"/>
      <c r="I50" s="13"/>
      <c r="J50" s="13"/>
      <c r="K50" s="13"/>
    </row>
    <row r="51" spans="1:11" x14ac:dyDescent="0.25">
      <c r="A51" s="13"/>
      <c r="B51" s="13"/>
      <c r="C51" s="13"/>
      <c r="D51" s="13"/>
      <c r="E51" s="13"/>
      <c r="F51" s="13"/>
      <c r="G51" s="13"/>
      <c r="H51" s="13"/>
      <c r="I51" s="13"/>
      <c r="J51" s="13"/>
      <c r="K51" s="13"/>
    </row>
    <row r="52" spans="1:11" x14ac:dyDescent="0.25">
      <c r="A52" s="13"/>
      <c r="B52" s="13"/>
      <c r="C52" s="13"/>
      <c r="D52" s="13"/>
      <c r="E52" s="13"/>
      <c r="F52" s="13"/>
      <c r="G52" s="13"/>
      <c r="H52" s="13"/>
      <c r="I52" s="13"/>
      <c r="J52" s="13"/>
      <c r="K52" s="13"/>
    </row>
    <row r="53" spans="1:11" x14ac:dyDescent="0.25">
      <c r="A53" s="13"/>
      <c r="B53" s="13"/>
      <c r="C53" s="13"/>
      <c r="D53" s="13"/>
      <c r="E53" s="13"/>
      <c r="F53" s="13"/>
      <c r="G53" s="13"/>
      <c r="H53" s="13"/>
      <c r="I53" s="13"/>
      <c r="J53" s="13"/>
      <c r="K53" s="13"/>
    </row>
    <row r="54" spans="1:11" x14ac:dyDescent="0.25">
      <c r="A54" s="13"/>
      <c r="B54" s="13"/>
      <c r="C54" s="13"/>
      <c r="D54" s="13"/>
      <c r="E54" s="13"/>
      <c r="F54" s="13"/>
      <c r="G54" s="13"/>
      <c r="H54" s="13"/>
      <c r="I54" s="13"/>
      <c r="J54" s="13"/>
      <c r="K54" s="13"/>
    </row>
    <row r="55" spans="1:11" x14ac:dyDescent="0.25">
      <c r="A55" s="13"/>
      <c r="B55" s="13"/>
      <c r="C55" s="13"/>
      <c r="D55" s="13"/>
      <c r="E55" s="13"/>
      <c r="F55" s="13"/>
      <c r="G55" s="13"/>
      <c r="H55" s="13"/>
      <c r="I55" s="13"/>
      <c r="J55" s="13"/>
      <c r="K55" s="13"/>
    </row>
    <row r="56" spans="1:11" x14ac:dyDescent="0.25">
      <c r="A56" s="13"/>
      <c r="B56" s="13"/>
      <c r="C56" s="13"/>
      <c r="D56" s="13"/>
      <c r="E56" s="13"/>
      <c r="F56" s="13"/>
      <c r="G56" s="13"/>
      <c r="H56" s="13"/>
      <c r="I56" s="13"/>
      <c r="J56" s="13"/>
      <c r="K56" s="13"/>
    </row>
    <row r="57" spans="1:11" x14ac:dyDescent="0.25">
      <c r="A57" s="13"/>
      <c r="B57" s="13"/>
      <c r="C57" s="13"/>
      <c r="D57" s="13"/>
    </row>
    <row r="58" spans="1:11" x14ac:dyDescent="0.25">
      <c r="A58" s="13"/>
      <c r="B58" s="13"/>
      <c r="C58" s="13"/>
      <c r="D58" s="13"/>
    </row>
    <row r="59" spans="1:11" x14ac:dyDescent="0.25">
      <c r="A59" s="13"/>
      <c r="B59" s="13"/>
      <c r="C59" s="13"/>
      <c r="D59" s="13"/>
    </row>
    <row r="60" spans="1:11" x14ac:dyDescent="0.25">
      <c r="A60" s="13"/>
      <c r="B60" s="13"/>
      <c r="C60" s="13"/>
      <c r="D60" s="13"/>
    </row>
    <row r="61" spans="1:11" x14ac:dyDescent="0.25">
      <c r="A61" s="13"/>
      <c r="B61" s="13"/>
      <c r="C61" s="13"/>
      <c r="D61" s="13"/>
    </row>
    <row r="62" spans="1:11" x14ac:dyDescent="0.25">
      <c r="A62" s="13"/>
      <c r="B62" s="13"/>
      <c r="C62" s="13"/>
      <c r="D62" s="13"/>
    </row>
    <row r="63" spans="1:11" x14ac:dyDescent="0.25">
      <c r="A63" s="13"/>
      <c r="B63" s="13"/>
      <c r="C63" s="13"/>
      <c r="D63" s="13"/>
    </row>
    <row r="64" spans="1:11" x14ac:dyDescent="0.25">
      <c r="A64" s="13"/>
      <c r="B64" s="13"/>
      <c r="C64" s="13"/>
      <c r="D64" s="13"/>
    </row>
    <row r="65" spans="1:4" x14ac:dyDescent="0.25">
      <c r="A65" s="13"/>
      <c r="B65" s="13"/>
      <c r="C65" s="13"/>
      <c r="D65" s="13"/>
    </row>
    <row r="66" spans="1:4" x14ac:dyDescent="0.25">
      <c r="A66" s="13"/>
      <c r="B66" s="13"/>
      <c r="C66" s="13"/>
      <c r="D66" s="13"/>
    </row>
    <row r="67" spans="1:4" x14ac:dyDescent="0.25">
      <c r="A67" s="13"/>
      <c r="B67" s="13"/>
      <c r="C67" s="13"/>
      <c r="D67" s="13"/>
    </row>
    <row r="68" spans="1:4" x14ac:dyDescent="0.25">
      <c r="A68" s="13"/>
      <c r="B68" s="13"/>
      <c r="C68" s="13"/>
      <c r="D68" s="13"/>
    </row>
    <row r="69" spans="1:4" x14ac:dyDescent="0.25">
      <c r="A69" s="13"/>
      <c r="B69" s="13"/>
      <c r="C69" s="13"/>
      <c r="D69" s="13"/>
    </row>
    <row r="70" spans="1:4" x14ac:dyDescent="0.25">
      <c r="A70" s="13"/>
      <c r="B70" s="13"/>
      <c r="C70" s="13"/>
      <c r="D70" s="13"/>
    </row>
    <row r="71" spans="1:4" x14ac:dyDescent="0.25">
      <c r="A71" s="13"/>
      <c r="B71" s="13"/>
      <c r="C71" s="13"/>
      <c r="D71" s="13"/>
    </row>
    <row r="72" spans="1:4" x14ac:dyDescent="0.25">
      <c r="A72" s="13"/>
      <c r="B72" s="13"/>
      <c r="C72" s="13"/>
      <c r="D72" s="13"/>
    </row>
  </sheetData>
  <mergeCells count="8">
    <mergeCell ref="A1:B1"/>
    <mergeCell ref="A24:B24"/>
    <mergeCell ref="A28:B28"/>
    <mergeCell ref="A2:B2"/>
    <mergeCell ref="A4:B4"/>
    <mergeCell ref="A15:B15"/>
    <mergeCell ref="A22:B22"/>
    <mergeCell ref="A23:B23"/>
  </mergeCells>
  <dataValidations count="2">
    <dataValidation type="list" allowBlank="1" showInputMessage="1" showErrorMessage="1" sqref="B30 B32" xr:uid="{00000000-0002-0000-0100-000000000000}">
      <formula1>"Yes, No"</formula1>
    </dataValidation>
    <dataValidation type="list" allowBlank="1" showInputMessage="1" showErrorMessage="1" sqref="B31" xr:uid="{00000000-0002-0000-0100-000001000000}">
      <formula1>"Daily, Weekly, Monthly, Quarterly, Annually"</formula1>
    </dataValidation>
  </dataValidations>
  <hyperlinks>
    <hyperlink ref="A32" r:id="rId1" xr:uid="{00000000-0004-0000-0100-000000000000}"/>
    <hyperlink ref="A34" r:id="rId2" display="https://grants.nih.gov/policy-and-compliance/policy-topics/nih-fiscal-policies/salary-cap-summary" xr:uid="{462452AD-65E7-415D-B9C8-A6EF532F76CD}"/>
  </hyperlinks>
  <pageMargins left="0.5" right="0.5" top="0.5" bottom="0.5" header="0.3" footer="0.3"/>
  <pageSetup orientation="portrait"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32"/>
  <sheetViews>
    <sheetView showGridLines="0" zoomScaleNormal="100" workbookViewId="0">
      <selection sqref="A1:C1"/>
    </sheetView>
  </sheetViews>
  <sheetFormatPr defaultColWidth="8.85546875" defaultRowHeight="15" x14ac:dyDescent="0.25"/>
  <cols>
    <col min="1" max="1" width="17.85546875" style="13" customWidth="1"/>
    <col min="2" max="2" width="18.42578125" style="13" customWidth="1"/>
    <col min="3" max="3" width="31.5703125" style="13" customWidth="1"/>
    <col min="4" max="4" width="13" style="13" customWidth="1"/>
    <col min="5" max="5" width="20.5703125" style="13" customWidth="1"/>
    <col min="6" max="14" width="14.5703125" style="13" customWidth="1"/>
    <col min="15" max="15" width="12.42578125" style="13" customWidth="1"/>
    <col min="16" max="16" width="24.140625" style="13" customWidth="1"/>
    <col min="17" max="17" width="21.42578125" style="13" customWidth="1"/>
    <col min="18" max="18" width="24.42578125" style="109" customWidth="1"/>
    <col min="19" max="19" width="21.5703125" style="13" customWidth="1"/>
    <col min="20" max="20" width="17.42578125" style="109" customWidth="1"/>
    <col min="21" max="21" width="18.42578125" style="109" customWidth="1"/>
    <col min="22" max="22" width="17.140625" style="13" bestFit="1" customWidth="1"/>
    <col min="23" max="23" width="23.28515625" style="13" customWidth="1"/>
    <col min="24" max="24" width="17.140625" style="13" bestFit="1" customWidth="1"/>
    <col min="25" max="25" width="16.7109375" style="13" customWidth="1"/>
    <col min="26" max="26" width="18.5703125" style="13" customWidth="1"/>
    <col min="27" max="27" width="15.5703125" style="13" customWidth="1"/>
    <col min="28" max="16384" width="8.85546875" style="13"/>
  </cols>
  <sheetData>
    <row r="1" spans="1:26" s="79" customFormat="1" ht="22.5" customHeight="1" thickBot="1" x14ac:dyDescent="0.3">
      <c r="A1" s="482" t="s">
        <v>90</v>
      </c>
      <c r="B1" s="483"/>
      <c r="C1" s="484"/>
    </row>
    <row r="2" spans="1:26" x14ac:dyDescent="0.25">
      <c r="A2" s="142" t="s">
        <v>91</v>
      </c>
      <c r="B2" s="142"/>
      <c r="C2" s="142"/>
      <c r="R2" s="13"/>
      <c r="T2" s="13"/>
      <c r="U2" s="13"/>
    </row>
    <row r="3" spans="1:26" ht="21.75" customHeight="1" x14ac:dyDescent="0.25">
      <c r="R3" s="13"/>
      <c r="T3" s="13"/>
      <c r="U3" s="13"/>
    </row>
    <row r="4" spans="1:26" ht="15" customHeight="1" x14ac:dyDescent="0.25">
      <c r="R4" s="13"/>
      <c r="T4" s="13"/>
      <c r="U4" s="13"/>
    </row>
    <row r="5" spans="1:26" ht="15.75" thickBot="1" x14ac:dyDescent="0.3">
      <c r="R5" s="13"/>
      <c r="T5" s="13"/>
      <c r="U5" s="13"/>
    </row>
    <row r="6" spans="1:26" ht="16.5" thickBot="1" x14ac:dyDescent="0.3">
      <c r="A6" s="485" t="s">
        <v>92</v>
      </c>
      <c r="B6" s="485" t="s">
        <v>93</v>
      </c>
      <c r="C6" s="485" t="s">
        <v>94</v>
      </c>
      <c r="D6" s="485" t="s">
        <v>95</v>
      </c>
      <c r="E6" s="487" t="s">
        <v>96</v>
      </c>
      <c r="F6" s="479" t="s">
        <v>97</v>
      </c>
      <c r="G6" s="480"/>
      <c r="H6" s="480"/>
      <c r="I6" s="480"/>
      <c r="J6" s="480"/>
      <c r="K6" s="481"/>
      <c r="L6" s="479" t="s">
        <v>98</v>
      </c>
      <c r="M6" s="480"/>
      <c r="N6" s="481"/>
      <c r="Q6" s="472" t="s">
        <v>99</v>
      </c>
      <c r="R6" s="473"/>
      <c r="S6" s="473"/>
      <c r="T6" s="473"/>
      <c r="U6" s="187"/>
      <c r="V6" s="472" t="s">
        <v>100</v>
      </c>
      <c r="W6" s="473"/>
      <c r="X6" s="473"/>
      <c r="Y6" s="473"/>
      <c r="Z6" s="189"/>
    </row>
    <row r="7" spans="1:26" ht="66.75" customHeight="1" thickBot="1" x14ac:dyDescent="0.3">
      <c r="A7" s="486"/>
      <c r="B7" s="486"/>
      <c r="C7" s="486"/>
      <c r="D7" s="486"/>
      <c r="E7" s="488"/>
      <c r="F7" s="143" t="s">
        <v>101</v>
      </c>
      <c r="G7" s="143" t="s">
        <v>102</v>
      </c>
      <c r="H7" s="144" t="s">
        <v>103</v>
      </c>
      <c r="I7" s="145" t="s">
        <v>104</v>
      </c>
      <c r="J7" s="144" t="s">
        <v>105</v>
      </c>
      <c r="K7" s="146" t="s">
        <v>106</v>
      </c>
      <c r="L7" s="147" t="s">
        <v>107</v>
      </c>
      <c r="M7" s="148" t="s">
        <v>108</v>
      </c>
      <c r="N7" s="149" t="s">
        <v>109</v>
      </c>
      <c r="P7" s="474" t="s">
        <v>110</v>
      </c>
      <c r="Q7" s="476" t="s">
        <v>111</v>
      </c>
      <c r="R7" s="477" t="s">
        <v>112</v>
      </c>
      <c r="S7" s="476" t="s">
        <v>113</v>
      </c>
      <c r="T7" s="477" t="s">
        <v>114</v>
      </c>
      <c r="U7" s="191" t="s">
        <v>115</v>
      </c>
      <c r="V7" s="476" t="s">
        <v>116</v>
      </c>
      <c r="W7" s="477" t="s">
        <v>112</v>
      </c>
      <c r="X7" s="476" t="s">
        <v>117</v>
      </c>
      <c r="Y7" s="477" t="s">
        <v>118</v>
      </c>
      <c r="Z7" s="191" t="s">
        <v>115</v>
      </c>
    </row>
    <row r="8" spans="1:26" ht="14.25" hidden="1" customHeight="1" x14ac:dyDescent="0.25">
      <c r="A8" s="82" t="s">
        <v>119</v>
      </c>
      <c r="B8" s="150" t="s">
        <v>119</v>
      </c>
      <c r="C8" s="98"/>
      <c r="D8" s="98"/>
      <c r="E8" s="98"/>
      <c r="F8" s="98"/>
      <c r="G8" s="98"/>
      <c r="H8" s="98"/>
      <c r="I8" s="98"/>
      <c r="J8" s="98"/>
      <c r="K8" s="151"/>
      <c r="L8" s="142"/>
      <c r="M8" s="142"/>
      <c r="N8" s="152"/>
      <c r="P8" s="475"/>
      <c r="Q8" s="475"/>
      <c r="R8" s="478"/>
      <c r="S8" s="475"/>
      <c r="T8" s="478"/>
      <c r="U8" s="192"/>
      <c r="V8" s="475"/>
      <c r="W8" s="478"/>
      <c r="X8" s="475"/>
      <c r="Y8" s="478"/>
      <c r="Z8" s="192"/>
    </row>
    <row r="9" spans="1:26" x14ac:dyDescent="0.25">
      <c r="A9" s="153" t="s">
        <v>120</v>
      </c>
      <c r="B9" s="206"/>
      <c r="C9" s="207"/>
      <c r="D9" s="207"/>
      <c r="E9" s="207"/>
      <c r="F9" s="207"/>
      <c r="G9" s="207"/>
      <c r="H9" s="208"/>
      <c r="I9" s="208"/>
      <c r="J9" s="208"/>
      <c r="K9" s="208"/>
      <c r="L9" s="208"/>
      <c r="M9" s="208"/>
      <c r="N9" s="154">
        <f>(F9*L9)+(G9*M9)</f>
        <v>0</v>
      </c>
      <c r="P9" s="57">
        <f>(F9+G9)-E9</f>
        <v>0</v>
      </c>
      <c r="Q9" s="57">
        <f>H9-F9</f>
        <v>0</v>
      </c>
      <c r="R9" s="155">
        <f>IFERROR(IF(H9+F9&lt;&gt;0,((H9-F9)/F9),0),"Null if Zero Value")</f>
        <v>0</v>
      </c>
      <c r="S9" s="57">
        <f>I9-G9</f>
        <v>0</v>
      </c>
      <c r="T9" s="155">
        <f>IFERROR(IF(I9+G9&lt;&gt;0,((I9-G9)/G9),0),"Null if Zero Value")</f>
        <v>0</v>
      </c>
      <c r="U9" s="155"/>
      <c r="V9" s="57">
        <f t="shared" ref="V9:V13" si="0">J9-F9</f>
        <v>0</v>
      </c>
      <c r="W9" s="155">
        <f>IFERROR(IF(J9+F9&lt;&gt;0,((J9-F9)/F9),0),"Null if Zero Value")</f>
        <v>0</v>
      </c>
      <c r="X9" s="57">
        <f t="shared" ref="X9:X13" si="1">K9-G9</f>
        <v>0</v>
      </c>
      <c r="Y9" s="188">
        <f>IFERROR(IF(K9+G9&lt;&gt;0,((K9-G9)/G9),0),"Null if Zero Value")</f>
        <v>0</v>
      </c>
      <c r="Z9" s="54"/>
    </row>
    <row r="10" spans="1:26" x14ac:dyDescent="0.25">
      <c r="A10" s="153" t="s">
        <v>121</v>
      </c>
      <c r="B10" s="209"/>
      <c r="C10" s="210"/>
      <c r="D10" s="210"/>
      <c r="E10" s="210"/>
      <c r="F10" s="210"/>
      <c r="G10" s="210"/>
      <c r="H10" s="208"/>
      <c r="I10" s="208"/>
      <c r="J10" s="208"/>
      <c r="K10" s="208"/>
      <c r="L10" s="208"/>
      <c r="M10" s="208"/>
      <c r="N10" s="154">
        <f t="shared" ref="N10:N13" si="2">(F10*L10)+(G10*M10)</f>
        <v>0</v>
      </c>
      <c r="P10" s="57">
        <f t="shared" ref="P10:P13" si="3">(F10+G10)-E10</f>
        <v>0</v>
      </c>
      <c r="Q10" s="57">
        <f t="shared" ref="Q10:Q13" si="4">H10-F10</f>
        <v>0</v>
      </c>
      <c r="R10" s="155">
        <f t="shared" ref="R10:R13" si="5">IFERROR(IF(H10+F10&lt;&gt;0,((H10-F10)/F10),0),"Null if Zero Value")</f>
        <v>0</v>
      </c>
      <c r="S10" s="57">
        <f t="shared" ref="S10:S13" si="6">I10-G10</f>
        <v>0</v>
      </c>
      <c r="T10" s="155">
        <f t="shared" ref="T10:T13" si="7">IFERROR(IF(I10+G10&lt;&gt;0,((I10-G10)/G10),0),"Null if Zero Value")</f>
        <v>0</v>
      </c>
      <c r="U10" s="155"/>
      <c r="V10" s="57">
        <f t="shared" si="0"/>
        <v>0</v>
      </c>
      <c r="W10" s="155">
        <f t="shared" ref="W10:W13" si="8">IFERROR(IF(J10+F10&lt;&gt;0,((J10-F10)/F10),0),"Null if Zero Value")</f>
        <v>0</v>
      </c>
      <c r="X10" s="57">
        <f t="shared" si="1"/>
        <v>0</v>
      </c>
      <c r="Y10" s="188">
        <f t="shared" ref="Y10:Y13" si="9">IFERROR(IF(K10+G10&lt;&gt;0,((K10-G10)/G10),0),"Null if Zero Value")</f>
        <v>0</v>
      </c>
      <c r="Z10" s="54"/>
    </row>
    <row r="11" spans="1:26" x14ac:dyDescent="0.25">
      <c r="A11" s="153" t="s">
        <v>122</v>
      </c>
      <c r="B11" s="209"/>
      <c r="C11" s="210"/>
      <c r="D11" s="210"/>
      <c r="E11" s="210"/>
      <c r="F11" s="210"/>
      <c r="G11" s="210"/>
      <c r="H11" s="208"/>
      <c r="I11" s="208"/>
      <c r="J11" s="208"/>
      <c r="K11" s="208"/>
      <c r="L11" s="208"/>
      <c r="M11" s="208"/>
      <c r="N11" s="154">
        <f t="shared" si="2"/>
        <v>0</v>
      </c>
      <c r="P11" s="57">
        <f t="shared" si="3"/>
        <v>0</v>
      </c>
      <c r="Q11" s="57">
        <f t="shared" si="4"/>
        <v>0</v>
      </c>
      <c r="R11" s="155">
        <f t="shared" si="5"/>
        <v>0</v>
      </c>
      <c r="S11" s="57">
        <f t="shared" si="6"/>
        <v>0</v>
      </c>
      <c r="T11" s="155">
        <f t="shared" si="7"/>
        <v>0</v>
      </c>
      <c r="U11" s="155"/>
      <c r="V11" s="57">
        <f t="shared" si="0"/>
        <v>0</v>
      </c>
      <c r="W11" s="155">
        <f t="shared" si="8"/>
        <v>0</v>
      </c>
      <c r="X11" s="57">
        <f t="shared" si="1"/>
        <v>0</v>
      </c>
      <c r="Y11" s="188">
        <f t="shared" si="9"/>
        <v>0</v>
      </c>
      <c r="Z11" s="54"/>
    </row>
    <row r="12" spans="1:26" x14ac:dyDescent="0.25">
      <c r="A12" s="153" t="s">
        <v>123</v>
      </c>
      <c r="B12" s="209"/>
      <c r="C12" s="210"/>
      <c r="D12" s="210"/>
      <c r="E12" s="210"/>
      <c r="F12" s="210"/>
      <c r="G12" s="210"/>
      <c r="H12" s="208"/>
      <c r="I12" s="208"/>
      <c r="J12" s="208"/>
      <c r="K12" s="208"/>
      <c r="L12" s="208"/>
      <c r="M12" s="208"/>
      <c r="N12" s="154">
        <f t="shared" si="2"/>
        <v>0</v>
      </c>
      <c r="P12" s="57">
        <f t="shared" si="3"/>
        <v>0</v>
      </c>
      <c r="Q12" s="57">
        <f t="shared" si="4"/>
        <v>0</v>
      </c>
      <c r="R12" s="155">
        <f t="shared" si="5"/>
        <v>0</v>
      </c>
      <c r="S12" s="57">
        <f t="shared" si="6"/>
        <v>0</v>
      </c>
      <c r="T12" s="155">
        <f t="shared" si="7"/>
        <v>0</v>
      </c>
      <c r="U12" s="155"/>
      <c r="V12" s="57">
        <f t="shared" si="0"/>
        <v>0</v>
      </c>
      <c r="W12" s="155">
        <f t="shared" si="8"/>
        <v>0</v>
      </c>
      <c r="X12" s="57">
        <f t="shared" si="1"/>
        <v>0</v>
      </c>
      <c r="Y12" s="188">
        <f t="shared" si="9"/>
        <v>0</v>
      </c>
      <c r="Z12" s="54"/>
    </row>
    <row r="13" spans="1:26" x14ac:dyDescent="0.25">
      <c r="A13" s="153" t="s">
        <v>124</v>
      </c>
      <c r="B13" s="209"/>
      <c r="C13" s="210"/>
      <c r="D13" s="210"/>
      <c r="E13" s="210"/>
      <c r="F13" s="210"/>
      <c r="G13" s="210"/>
      <c r="H13" s="208"/>
      <c r="I13" s="208"/>
      <c r="J13" s="208"/>
      <c r="K13" s="208"/>
      <c r="L13" s="208"/>
      <c r="M13" s="208"/>
      <c r="N13" s="154">
        <f t="shared" si="2"/>
        <v>0</v>
      </c>
      <c r="P13" s="57">
        <f t="shared" si="3"/>
        <v>0</v>
      </c>
      <c r="Q13" s="57">
        <f t="shared" si="4"/>
        <v>0</v>
      </c>
      <c r="R13" s="155">
        <f t="shared" si="5"/>
        <v>0</v>
      </c>
      <c r="S13" s="57">
        <f t="shared" si="6"/>
        <v>0</v>
      </c>
      <c r="T13" s="155">
        <f t="shared" si="7"/>
        <v>0</v>
      </c>
      <c r="U13" s="155"/>
      <c r="V13" s="57">
        <f t="shared" si="0"/>
        <v>0</v>
      </c>
      <c r="W13" s="155">
        <f t="shared" si="8"/>
        <v>0</v>
      </c>
      <c r="X13" s="57">
        <f t="shared" si="1"/>
        <v>0</v>
      </c>
      <c r="Y13" s="188">
        <f t="shared" si="9"/>
        <v>0</v>
      </c>
      <c r="Z13" s="54"/>
    </row>
    <row r="14" spans="1:26" ht="15.75" thickBot="1" x14ac:dyDescent="0.3"/>
    <row r="15" spans="1:26" ht="30.75" thickBot="1" x14ac:dyDescent="0.3">
      <c r="B15" s="466" t="s">
        <v>125</v>
      </c>
      <c r="C15" s="466"/>
      <c r="D15" s="466"/>
      <c r="E15" s="466"/>
      <c r="F15" s="466"/>
      <c r="G15" s="466"/>
      <c r="M15" s="156" t="s">
        <v>126</v>
      </c>
      <c r="N15" s="157">
        <f>SUM(N9:N13)</f>
        <v>0</v>
      </c>
    </row>
    <row r="16" spans="1:26" x14ac:dyDescent="0.25">
      <c r="B16" s="466" t="s">
        <v>127</v>
      </c>
      <c r="C16" s="466"/>
      <c r="D16" s="466"/>
      <c r="E16" s="466"/>
      <c r="F16" s="466"/>
      <c r="G16" s="466"/>
      <c r="H16" s="466"/>
    </row>
    <row r="17" spans="1:5" ht="15.75" thickBot="1" x14ac:dyDescent="0.3"/>
    <row r="18" spans="1:5" ht="15.75" thickBot="1" x14ac:dyDescent="0.3">
      <c r="B18" s="467" t="s">
        <v>128</v>
      </c>
      <c r="C18" s="468"/>
      <c r="D18" s="469"/>
      <c r="E18" s="158"/>
    </row>
    <row r="19" spans="1:5" x14ac:dyDescent="0.25">
      <c r="B19" s="470" t="s">
        <v>129</v>
      </c>
      <c r="C19" s="471"/>
      <c r="D19" s="159">
        <v>2080</v>
      </c>
      <c r="E19" s="13" t="s">
        <v>130</v>
      </c>
    </row>
    <row r="20" spans="1:5" x14ac:dyDescent="0.25">
      <c r="B20" s="460" t="s">
        <v>131</v>
      </c>
      <c r="C20" s="461"/>
      <c r="D20" s="160">
        <v>88</v>
      </c>
      <c r="E20" s="13" t="s">
        <v>132</v>
      </c>
    </row>
    <row r="21" spans="1:5" x14ac:dyDescent="0.25">
      <c r="B21" s="460" t="s">
        <v>133</v>
      </c>
      <c r="C21" s="461"/>
      <c r="D21" s="160">
        <v>80</v>
      </c>
      <c r="E21" s="13" t="s">
        <v>134</v>
      </c>
    </row>
    <row r="22" spans="1:5" x14ac:dyDescent="0.25">
      <c r="B22" s="460" t="s">
        <v>135</v>
      </c>
      <c r="C22" s="461"/>
      <c r="D22" s="160">
        <v>40</v>
      </c>
      <c r="E22" s="13" t="s">
        <v>136</v>
      </c>
    </row>
    <row r="23" spans="1:5" ht="15.75" thickBot="1" x14ac:dyDescent="0.3">
      <c r="B23" s="462" t="s">
        <v>137</v>
      </c>
      <c r="C23" s="463"/>
      <c r="D23" s="161">
        <v>300</v>
      </c>
      <c r="E23" s="13" t="s">
        <v>138</v>
      </c>
    </row>
    <row r="24" spans="1:5" ht="15.75" thickBot="1" x14ac:dyDescent="0.3">
      <c r="B24" s="464" t="s">
        <v>139</v>
      </c>
      <c r="C24" s="465"/>
      <c r="D24" s="162">
        <f>D19-SUM(D20:D23)</f>
        <v>1572</v>
      </c>
    </row>
    <row r="25" spans="1:5" ht="15.75" thickBot="1" x14ac:dyDescent="0.3"/>
    <row r="26" spans="1:5" x14ac:dyDescent="0.25">
      <c r="C26" s="163" t="s">
        <v>140</v>
      </c>
      <c r="D26" s="164">
        <f>Salaries!H53+SUM(Salaries!H59:H74)</f>
        <v>0</v>
      </c>
    </row>
    <row r="27" spans="1:5" x14ac:dyDescent="0.25">
      <c r="C27" s="165" t="s">
        <v>141</v>
      </c>
      <c r="D27" s="166">
        <f>D26*D24</f>
        <v>0</v>
      </c>
    </row>
    <row r="28" spans="1:5" x14ac:dyDescent="0.25">
      <c r="C28" s="165" t="s">
        <v>142</v>
      </c>
      <c r="D28" s="167">
        <f>Salaries!H122+SUM(Salaries!H128:H143)</f>
        <v>0</v>
      </c>
    </row>
    <row r="29" spans="1:5" ht="15.75" thickBot="1" x14ac:dyDescent="0.3">
      <c r="C29" s="168" t="s">
        <v>143</v>
      </c>
      <c r="D29" s="169">
        <f>D28*D24</f>
        <v>0</v>
      </c>
    </row>
    <row r="32" spans="1:5" x14ac:dyDescent="0.25">
      <c r="A32" s="50" t="s">
        <v>144</v>
      </c>
    </row>
  </sheetData>
  <sheetProtection formatCells="0" formatColumns="0" formatRows="0" insertColumns="0" insertRows="0"/>
  <mergeCells count="28">
    <mergeCell ref="B15:G15"/>
    <mergeCell ref="F6:K6"/>
    <mergeCell ref="A1:C1"/>
    <mergeCell ref="Q7:Q8"/>
    <mergeCell ref="R7:R8"/>
    <mergeCell ref="A6:A7"/>
    <mergeCell ref="B6:B7"/>
    <mergeCell ref="C6:C7"/>
    <mergeCell ref="D6:D7"/>
    <mergeCell ref="E6:E7"/>
    <mergeCell ref="L6:N6"/>
    <mergeCell ref="Q6:T6"/>
    <mergeCell ref="V6:Y6"/>
    <mergeCell ref="P7:P8"/>
    <mergeCell ref="V7:V8"/>
    <mergeCell ref="W7:W8"/>
    <mergeCell ref="X7:X8"/>
    <mergeCell ref="Y7:Y8"/>
    <mergeCell ref="S7:S8"/>
    <mergeCell ref="T7:T8"/>
    <mergeCell ref="B22:C22"/>
    <mergeCell ref="B23:C23"/>
    <mergeCell ref="B24:C24"/>
    <mergeCell ref="B16:H16"/>
    <mergeCell ref="B18:D18"/>
    <mergeCell ref="B19:C19"/>
    <mergeCell ref="B20:C20"/>
    <mergeCell ref="B21:C21"/>
  </mergeCells>
  <conditionalFormatting sqref="R9:R13 T9:T13 W9:W13 Y9:Y13">
    <cfRule type="cellIs" dxfId="22" priority="1" operator="lessThan">
      <formula>-0.25</formula>
    </cfRule>
  </conditionalFormatting>
  <conditionalFormatting sqref="R9:R13">
    <cfRule type="cellIs" dxfId="21" priority="4" operator="greaterThan">
      <formula>0.25</formula>
    </cfRule>
  </conditionalFormatting>
  <conditionalFormatting sqref="T9:T13">
    <cfRule type="cellIs" dxfId="20" priority="3" operator="greaterThan">
      <formula>0.25</formula>
    </cfRule>
  </conditionalFormatting>
  <conditionalFormatting sqref="W9:W13 Y9:Y13">
    <cfRule type="cellIs" dxfId="19" priority="2" operator="greaterThan">
      <formula>0.25</formula>
    </cfRule>
  </conditionalFormatting>
  <pageMargins left="0.5" right="0.5" top="0.5" bottom="0.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A1:AP154"/>
  <sheetViews>
    <sheetView showGridLines="0" zoomScale="94" zoomScaleNormal="94" workbookViewId="0">
      <selection activeCell="A16" sqref="A16:A17"/>
    </sheetView>
  </sheetViews>
  <sheetFormatPr defaultColWidth="8.85546875" defaultRowHeight="15" x14ac:dyDescent="0.25"/>
  <cols>
    <col min="1" max="1" width="46.140625" style="13" customWidth="1"/>
    <col min="2" max="2" width="35" style="13" customWidth="1"/>
    <col min="3" max="3" width="21.42578125" style="13" customWidth="1"/>
    <col min="4" max="4" width="19.42578125" style="13" customWidth="1"/>
    <col min="5" max="5" width="48.42578125" style="13" bestFit="1" customWidth="1"/>
    <col min="6" max="6" width="32.42578125" style="13" customWidth="1"/>
    <col min="7" max="7" width="16" style="13" customWidth="1"/>
    <col min="8" max="8" width="13.42578125" style="13" customWidth="1"/>
    <col min="9" max="9" width="17.42578125" style="13" customWidth="1"/>
    <col min="10" max="10" width="15.42578125" style="13" customWidth="1"/>
    <col min="11" max="11" width="17.42578125" style="13" customWidth="1"/>
    <col min="12" max="12" width="19.5703125" style="13" customWidth="1"/>
    <col min="13" max="13" width="11.85546875" style="13" customWidth="1"/>
    <col min="14" max="14" width="13.7109375" style="13" bestFit="1" customWidth="1"/>
    <col min="15" max="15" width="9.42578125" style="13" customWidth="1"/>
    <col min="16" max="16" width="19.5703125" style="13" customWidth="1"/>
    <col min="17" max="17" width="11.85546875" style="13" customWidth="1"/>
    <col min="18" max="19" width="9.42578125" style="13" customWidth="1"/>
    <col min="20" max="20" width="19.5703125" style="13" customWidth="1"/>
    <col min="21" max="21" width="11.85546875" style="13" customWidth="1"/>
    <col min="22" max="23" width="9.42578125" style="13" customWidth="1"/>
    <col min="24" max="24" width="19.42578125" style="13" customWidth="1"/>
    <col min="25" max="25" width="11.85546875" style="13" customWidth="1"/>
    <col min="26" max="27" width="9.42578125" style="13" customWidth="1"/>
    <col min="28" max="28" width="19.42578125" style="13" customWidth="1"/>
    <col min="29" max="29" width="11.85546875" style="13" customWidth="1"/>
    <col min="30" max="30" width="8.85546875" style="13" customWidth="1"/>
    <col min="31" max="31" width="9.42578125" style="13" customWidth="1"/>
    <col min="32" max="32" width="19.5703125" style="13" customWidth="1"/>
    <col min="33" max="33" width="11.85546875" style="13" customWidth="1"/>
    <col min="34" max="35" width="9.42578125" style="13" customWidth="1"/>
    <col min="36" max="36" width="8.5703125" style="13" customWidth="1"/>
    <col min="37" max="37" width="24.5703125" style="13" customWidth="1"/>
    <col min="38" max="38" width="11.5703125" style="90" customWidth="1"/>
    <col min="39" max="39" width="30.42578125" style="90" customWidth="1"/>
    <col min="40" max="40" width="8.85546875" style="13"/>
    <col min="41" max="43" width="8.85546875" style="13" customWidth="1"/>
    <col min="44" max="16384" width="8.85546875" style="13"/>
  </cols>
  <sheetData>
    <row r="1" spans="1:42" ht="57" customHeight="1" thickBot="1" x14ac:dyDescent="0.3">
      <c r="A1" s="482" t="s">
        <v>145</v>
      </c>
      <c r="B1" s="483"/>
      <c r="C1" s="484"/>
      <c r="F1" s="205"/>
      <c r="K1" s="555" t="s">
        <v>146</v>
      </c>
      <c r="L1" s="556"/>
      <c r="M1" s="556"/>
      <c r="N1" s="557"/>
    </row>
    <row r="2" spans="1:42" ht="62.25" customHeight="1" thickBot="1" x14ac:dyDescent="0.3">
      <c r="A2" s="489" t="s">
        <v>147</v>
      </c>
      <c r="B2" s="489"/>
      <c r="C2" s="119"/>
      <c r="E2" s="494" t="s">
        <v>148</v>
      </c>
      <c r="F2" s="495"/>
      <c r="G2" s="494" t="s">
        <v>149</v>
      </c>
      <c r="H2" s="495"/>
      <c r="I2" s="494" t="s">
        <v>150</v>
      </c>
      <c r="J2" s="495"/>
      <c r="K2" s="558" t="s">
        <v>99</v>
      </c>
      <c r="L2" s="469"/>
      <c r="M2" s="559" t="s">
        <v>100</v>
      </c>
      <c r="N2" s="560"/>
    </row>
    <row r="3" spans="1:42" ht="27.75" customHeight="1" x14ac:dyDescent="0.25">
      <c r="A3" s="94" t="s">
        <v>151</v>
      </c>
      <c r="B3" s="94"/>
      <c r="E3" s="97" t="s">
        <v>152</v>
      </c>
      <c r="F3" s="193" t="s">
        <v>153</v>
      </c>
      <c r="G3" s="496" t="s">
        <v>154</v>
      </c>
      <c r="H3" s="497"/>
      <c r="I3" s="496" t="s">
        <v>155</v>
      </c>
      <c r="J3" s="498"/>
      <c r="K3" s="194" t="s">
        <v>156</v>
      </c>
      <c r="L3" s="23" t="s">
        <v>157</v>
      </c>
      <c r="M3" s="194" t="s">
        <v>156</v>
      </c>
      <c r="N3" s="23" t="s">
        <v>157</v>
      </c>
    </row>
    <row r="4" spans="1:42" s="79" customFormat="1" ht="18.75" customHeight="1" x14ac:dyDescent="0.25">
      <c r="A4" s="94" t="s">
        <v>158</v>
      </c>
      <c r="B4" s="94"/>
      <c r="E4" s="195" t="s">
        <v>159</v>
      </c>
      <c r="F4" s="238"/>
      <c r="G4" s="499"/>
      <c r="H4" s="500"/>
      <c r="I4" s="499"/>
      <c r="J4" s="500"/>
      <c r="K4" s="241">
        <v>12</v>
      </c>
      <c r="L4" s="196">
        <f>IF(K4="","",12-K4)</f>
        <v>0</v>
      </c>
      <c r="M4" s="241">
        <v>12</v>
      </c>
      <c r="N4" s="197">
        <f>IF(M4="","",12-M4)</f>
        <v>0</v>
      </c>
      <c r="AL4" s="120"/>
      <c r="AM4" s="120"/>
      <c r="AP4" s="121" t="s">
        <v>160</v>
      </c>
    </row>
    <row r="5" spans="1:42" s="79" customFormat="1" ht="18.75" customHeight="1" x14ac:dyDescent="0.25">
      <c r="A5" s="79" t="s">
        <v>161</v>
      </c>
      <c r="E5" s="198" t="s">
        <v>162</v>
      </c>
      <c r="F5" s="239"/>
      <c r="G5" s="490"/>
      <c r="H5" s="491"/>
      <c r="I5" s="490"/>
      <c r="J5" s="491"/>
      <c r="K5" s="242">
        <v>12</v>
      </c>
      <c r="L5" s="199">
        <f>IF(K5="","",12-K5)</f>
        <v>0</v>
      </c>
      <c r="M5" s="242">
        <v>12</v>
      </c>
      <c r="N5" s="200">
        <f>IF(M5="","",12-M5)</f>
        <v>0</v>
      </c>
      <c r="AL5" s="120"/>
      <c r="AM5" s="120"/>
      <c r="AP5" s="121" t="s">
        <v>163</v>
      </c>
    </row>
    <row r="6" spans="1:42" s="79" customFormat="1" ht="18.75" customHeight="1" x14ac:dyDescent="0.25">
      <c r="A6" s="79" t="s">
        <v>164</v>
      </c>
      <c r="E6" s="198" t="s">
        <v>165</v>
      </c>
      <c r="F6" s="239"/>
      <c r="G6" s="490"/>
      <c r="H6" s="491"/>
      <c r="I6" s="490"/>
      <c r="J6" s="491"/>
      <c r="K6" s="242">
        <v>12</v>
      </c>
      <c r="L6" s="199">
        <f t="shared" ref="L6:N12" si="0">IF(K6="","",12-K6)</f>
        <v>0</v>
      </c>
      <c r="M6" s="242">
        <v>12</v>
      </c>
      <c r="N6" s="200">
        <f t="shared" si="0"/>
        <v>0</v>
      </c>
      <c r="AL6" s="120"/>
      <c r="AM6" s="120"/>
      <c r="AP6" s="121" t="s">
        <v>166</v>
      </c>
    </row>
    <row r="7" spans="1:42" s="79" customFormat="1" ht="18.75" customHeight="1" x14ac:dyDescent="0.25">
      <c r="E7" s="201" t="s">
        <v>167</v>
      </c>
      <c r="F7" s="239"/>
      <c r="G7" s="490"/>
      <c r="H7" s="491"/>
      <c r="I7" s="490"/>
      <c r="J7" s="491"/>
      <c r="K7" s="242">
        <v>12</v>
      </c>
      <c r="L7" s="199">
        <f t="shared" si="0"/>
        <v>0</v>
      </c>
      <c r="M7" s="242">
        <v>12</v>
      </c>
      <c r="N7" s="200">
        <f t="shared" si="0"/>
        <v>0</v>
      </c>
      <c r="AL7" s="120"/>
      <c r="AM7" s="120"/>
      <c r="AP7" s="121" t="s">
        <v>168</v>
      </c>
    </row>
    <row r="8" spans="1:42" s="79" customFormat="1" ht="18.75" customHeight="1" x14ac:dyDescent="0.25">
      <c r="A8" s="71"/>
      <c r="E8" s="201" t="s">
        <v>169</v>
      </c>
      <c r="F8" s="239"/>
      <c r="G8" s="490"/>
      <c r="H8" s="491"/>
      <c r="I8" s="490"/>
      <c r="J8" s="491"/>
      <c r="K8" s="242">
        <v>12</v>
      </c>
      <c r="L8" s="199">
        <f t="shared" si="0"/>
        <v>0</v>
      </c>
      <c r="M8" s="242">
        <v>12</v>
      </c>
      <c r="N8" s="200">
        <f t="shared" si="0"/>
        <v>0</v>
      </c>
      <c r="AL8" s="120"/>
      <c r="AM8" s="120"/>
      <c r="AP8" s="121" t="s">
        <v>170</v>
      </c>
    </row>
    <row r="9" spans="1:42" s="79" customFormat="1" ht="18.75" customHeight="1" x14ac:dyDescent="0.25">
      <c r="E9" s="201" t="s">
        <v>171</v>
      </c>
      <c r="F9" s="239"/>
      <c r="G9" s="490"/>
      <c r="H9" s="491"/>
      <c r="I9" s="490"/>
      <c r="J9" s="491"/>
      <c r="K9" s="242">
        <v>12</v>
      </c>
      <c r="L9" s="199">
        <f t="shared" si="0"/>
        <v>0</v>
      </c>
      <c r="M9" s="242">
        <v>12</v>
      </c>
      <c r="N9" s="200">
        <f t="shared" si="0"/>
        <v>0</v>
      </c>
      <c r="AL9" s="120"/>
      <c r="AM9" s="120"/>
      <c r="AP9" s="121" t="s">
        <v>172</v>
      </c>
    </row>
    <row r="10" spans="1:42" s="79" customFormat="1" ht="18.75" customHeight="1" x14ac:dyDescent="0.25">
      <c r="E10" s="201" t="s">
        <v>173</v>
      </c>
      <c r="F10" s="239"/>
      <c r="G10" s="490"/>
      <c r="H10" s="491"/>
      <c r="I10" s="490"/>
      <c r="J10" s="491"/>
      <c r="K10" s="242">
        <v>12</v>
      </c>
      <c r="L10" s="199">
        <f t="shared" si="0"/>
        <v>0</v>
      </c>
      <c r="M10" s="242">
        <v>12</v>
      </c>
      <c r="N10" s="200">
        <f t="shared" si="0"/>
        <v>0</v>
      </c>
      <c r="AL10" s="120"/>
      <c r="AM10" s="120"/>
      <c r="AP10" s="121" t="s">
        <v>174</v>
      </c>
    </row>
    <row r="11" spans="1:42" s="79" customFormat="1" ht="18.75" customHeight="1" x14ac:dyDescent="0.25">
      <c r="E11" s="201" t="s">
        <v>175</v>
      </c>
      <c r="F11" s="239"/>
      <c r="G11" s="490"/>
      <c r="H11" s="491"/>
      <c r="I11" s="490"/>
      <c r="J11" s="491"/>
      <c r="K11" s="242">
        <v>12</v>
      </c>
      <c r="L11" s="199">
        <f t="shared" si="0"/>
        <v>0</v>
      </c>
      <c r="M11" s="242">
        <v>12</v>
      </c>
      <c r="N11" s="200">
        <f t="shared" si="0"/>
        <v>0</v>
      </c>
      <c r="AL11" s="120"/>
      <c r="AM11" s="120"/>
      <c r="AP11" s="121" t="s">
        <v>176</v>
      </c>
    </row>
    <row r="12" spans="1:42" s="79" customFormat="1" ht="18.75" customHeight="1" x14ac:dyDescent="0.25">
      <c r="E12" s="202" t="s">
        <v>177</v>
      </c>
      <c r="F12" s="240"/>
      <c r="G12" s="492"/>
      <c r="H12" s="493"/>
      <c r="I12" s="492"/>
      <c r="J12" s="493"/>
      <c r="K12" s="243">
        <v>12</v>
      </c>
      <c r="L12" s="203">
        <f t="shared" si="0"/>
        <v>0</v>
      </c>
      <c r="M12" s="243">
        <v>12</v>
      </c>
      <c r="N12" s="204">
        <f t="shared" si="0"/>
        <v>0</v>
      </c>
      <c r="AL12" s="120"/>
      <c r="AM12" s="120"/>
      <c r="AP12" s="121" t="s">
        <v>178</v>
      </c>
    </row>
    <row r="13" spans="1:42" s="79" customFormat="1" ht="18" customHeight="1" x14ac:dyDescent="0.25">
      <c r="A13" s="94"/>
      <c r="B13" s="94"/>
      <c r="E13" s="71"/>
      <c r="F13" s="122"/>
      <c r="G13" s="122"/>
      <c r="H13" s="122"/>
      <c r="I13" s="122"/>
      <c r="J13" s="122"/>
      <c r="L13" s="119"/>
      <c r="AL13" s="120"/>
      <c r="AM13" s="120"/>
      <c r="AP13" s="121"/>
    </row>
    <row r="14" spans="1:42" ht="15.75" thickBot="1" x14ac:dyDescent="0.3">
      <c r="F14" s="91"/>
    </row>
    <row r="15" spans="1:42" ht="15.75" thickBot="1" x14ac:dyDescent="0.3">
      <c r="A15" s="501" t="str">
        <f>IF('General Information'!B9=0, "Please Enter Start Date On General Information Sheet", "Year 1: "&amp;TEXT('General Information'!B9,"mm/dd/yy")&amp;" to "&amp;TEXT('General Information'!B10, "mm/dd/yy"))</f>
        <v>Please Enter Start Date On General Information Sheet</v>
      </c>
      <c r="B15" s="502"/>
      <c r="C15" s="503"/>
      <c r="H15" s="15" t="s">
        <v>179</v>
      </c>
      <c r="I15" s="15"/>
      <c r="J15" s="15"/>
      <c r="K15" s="15"/>
      <c r="L15" s="15"/>
      <c r="M15" s="15"/>
      <c r="N15" s="15"/>
      <c r="O15" s="15"/>
      <c r="P15" s="15"/>
      <c r="Q15" s="15"/>
      <c r="R15" s="15"/>
      <c r="S15" s="15"/>
      <c r="T15" s="15"/>
    </row>
    <row r="16" spans="1:42" ht="35.450000000000003" customHeight="1" x14ac:dyDescent="0.25">
      <c r="A16" s="526" t="s">
        <v>180</v>
      </c>
      <c r="B16" s="526" t="s">
        <v>181</v>
      </c>
      <c r="C16" s="528" t="s">
        <v>182</v>
      </c>
      <c r="D16" s="526" t="s">
        <v>183</v>
      </c>
      <c r="E16" s="526" t="s">
        <v>184</v>
      </c>
      <c r="F16" s="504" t="s">
        <v>185</v>
      </c>
      <c r="G16" s="530" t="s">
        <v>186</v>
      </c>
      <c r="H16" s="528" t="s">
        <v>187</v>
      </c>
      <c r="I16" s="504" t="s">
        <v>188</v>
      </c>
      <c r="J16" s="545" t="s">
        <v>189</v>
      </c>
      <c r="K16" s="520" t="s">
        <v>190</v>
      </c>
      <c r="L16" s="520" t="s">
        <v>191</v>
      </c>
      <c r="M16" s="521"/>
      <c r="N16" s="521"/>
      <c r="O16" s="522"/>
      <c r="P16" s="520" t="s">
        <v>192</v>
      </c>
      <c r="Q16" s="521"/>
      <c r="R16" s="521"/>
      <c r="S16" s="522"/>
      <c r="T16" s="520" t="s">
        <v>193</v>
      </c>
      <c r="U16" s="521"/>
      <c r="V16" s="521"/>
      <c r="W16" s="522"/>
      <c r="X16" s="520" t="s">
        <v>194</v>
      </c>
      <c r="Y16" s="521"/>
      <c r="Z16" s="521"/>
      <c r="AA16" s="522"/>
      <c r="AB16" s="520" t="s">
        <v>195</v>
      </c>
      <c r="AC16" s="521"/>
      <c r="AD16" s="521"/>
      <c r="AE16" s="522"/>
      <c r="AF16" s="520" t="s">
        <v>196</v>
      </c>
      <c r="AG16" s="521"/>
      <c r="AH16" s="521"/>
      <c r="AI16" s="522"/>
      <c r="AK16" s="80" t="s">
        <v>197</v>
      </c>
      <c r="AL16" s="509" t="s">
        <v>198</v>
      </c>
      <c r="AM16" s="509" t="s">
        <v>199</v>
      </c>
    </row>
    <row r="17" spans="1:39" ht="33.75" customHeight="1" x14ac:dyDescent="0.25">
      <c r="A17" s="527"/>
      <c r="B17" s="527"/>
      <c r="C17" s="529"/>
      <c r="D17" s="527"/>
      <c r="E17" s="527"/>
      <c r="F17" s="505"/>
      <c r="G17" s="531"/>
      <c r="H17" s="529"/>
      <c r="I17" s="505"/>
      <c r="J17" s="546"/>
      <c r="K17" s="547"/>
      <c r="L17" s="523" t="str">
        <f>IF(Usage!$B$8=0, "", Usage!$B$8)</f>
        <v>Center Overhead</v>
      </c>
      <c r="M17" s="524"/>
      <c r="N17" s="524"/>
      <c r="O17" s="525"/>
      <c r="P17" s="523" t="str">
        <f>IF(Usage!$B$9=0, "", Usage!$B$9)</f>
        <v/>
      </c>
      <c r="Q17" s="524"/>
      <c r="R17" s="524"/>
      <c r="S17" s="525"/>
      <c r="T17" s="523" t="str">
        <f>IF(Usage!$B$10=0, "", Usage!$B$10)</f>
        <v/>
      </c>
      <c r="U17" s="524"/>
      <c r="V17" s="524"/>
      <c r="W17" s="525"/>
      <c r="X17" s="523" t="str">
        <f>IF(Usage!$B$11=0, "", Usage!$B$11)</f>
        <v/>
      </c>
      <c r="Y17" s="524"/>
      <c r="Z17" s="524"/>
      <c r="AA17" s="525"/>
      <c r="AB17" s="523" t="str">
        <f>IF(Usage!$B$12=0, "", Usage!$B$12)</f>
        <v/>
      </c>
      <c r="AC17" s="524"/>
      <c r="AD17" s="524"/>
      <c r="AE17" s="525"/>
      <c r="AF17" s="523" t="str">
        <f>IF(Usage!$B$13=0, "", Usage!$B$13)</f>
        <v/>
      </c>
      <c r="AG17" s="524"/>
      <c r="AH17" s="524"/>
      <c r="AI17" s="525"/>
      <c r="AJ17" s="14"/>
      <c r="AK17" s="507" t="s">
        <v>200</v>
      </c>
      <c r="AL17" s="510"/>
      <c r="AM17" s="510"/>
    </row>
    <row r="18" spans="1:39" ht="18" customHeight="1" x14ac:dyDescent="0.25">
      <c r="A18" s="506" t="s">
        <v>201</v>
      </c>
      <c r="B18" s="506"/>
      <c r="C18" s="506"/>
      <c r="D18" s="506"/>
      <c r="E18" s="506"/>
      <c r="F18" s="506"/>
      <c r="G18" s="506"/>
      <c r="H18" s="506"/>
      <c r="I18" s="506"/>
      <c r="J18" s="506"/>
      <c r="L18" s="244" t="s">
        <v>202</v>
      </c>
      <c r="M18" s="245" t="s">
        <v>203</v>
      </c>
      <c r="N18" s="245" t="s">
        <v>204</v>
      </c>
      <c r="O18" s="246" t="s">
        <v>205</v>
      </c>
      <c r="P18" s="250" t="s">
        <v>202</v>
      </c>
      <c r="Q18" s="245" t="s">
        <v>203</v>
      </c>
      <c r="R18" s="245" t="s">
        <v>204</v>
      </c>
      <c r="S18" s="246" t="s">
        <v>205</v>
      </c>
      <c r="T18" s="250" t="s">
        <v>202</v>
      </c>
      <c r="U18" s="245" t="s">
        <v>203</v>
      </c>
      <c r="V18" s="245" t="s">
        <v>204</v>
      </c>
      <c r="W18" s="246" t="s">
        <v>205</v>
      </c>
      <c r="X18" s="250" t="s">
        <v>202</v>
      </c>
      <c r="Y18" s="245" t="s">
        <v>203</v>
      </c>
      <c r="Z18" s="245" t="s">
        <v>204</v>
      </c>
      <c r="AA18" s="246" t="s">
        <v>205</v>
      </c>
      <c r="AB18" s="250" t="s">
        <v>202</v>
      </c>
      <c r="AC18" s="245" t="s">
        <v>203</v>
      </c>
      <c r="AD18" s="245" t="s">
        <v>204</v>
      </c>
      <c r="AE18" s="246" t="s">
        <v>205</v>
      </c>
      <c r="AF18" s="250" t="s">
        <v>202</v>
      </c>
      <c r="AG18" s="245" t="s">
        <v>203</v>
      </c>
      <c r="AH18" s="245" t="s">
        <v>204</v>
      </c>
      <c r="AI18" s="246" t="s">
        <v>205</v>
      </c>
      <c r="AK18" s="508"/>
      <c r="AL18" s="511"/>
      <c r="AM18" s="511"/>
    </row>
    <row r="19" spans="1:39" ht="14.45" customHeight="1" x14ac:dyDescent="0.25">
      <c r="A19" s="211"/>
      <c r="B19" s="211"/>
      <c r="C19" s="103"/>
      <c r="D19" s="211"/>
      <c r="E19" s="212"/>
      <c r="F19" s="48">
        <f>E19*(IF(C19="",0,IF(C19="50000",$K$4,IF(C19="50010",$K$5,IF(C19="50020",$K$6,IF(C19="50030",$K$7,IF(C19="50040",$K$8,IF(C19="50050",$K$9,IF(C19="50060",$K$10,IF(C19="50100",$K$11,IF(C19="50110",$K$12)))))))))))+(IF(C19="",0,IF(C19="50000",E19*(1+$F$4),IF(C19="50010",E19*(1+$F$5),IF(C19="50020",E19*(1+$F$6),IF(C19="50030",E19*(1+$F$7),IF(C19="50040",E19*(1+$F$8),IF(C19="50050",E19*(1+$F$9),IF(C19="50060",E19*(1+$F$10),IF(C19="50100",E19*(1+$F$11),IF(C19="50110",E19*(1+$F$12))))))))))))*IF(C19="",0,IF(C19="50000",$L$4,IF(C19="50010",$L$5,IF(C19="50020",$L$6,IF(C19="50030",$L$7,IF(C19="50040",$L$8,IF(C19="50050",$L$9,IF(C19="50060",$L$10,IF(C19="50100",$L$11,IF(C19="50110",$L$12))))))))))</f>
        <v>0</v>
      </c>
      <c r="G19" s="124">
        <f>IF(C19="",0,IF(C19="50000",$G$4,IF(C19="50010",$G$5,IF(C19="50020",$G$6,IF(C19="50030",$G$7,IF(C19="50040",$G$8,IF(C19="50050",$G$9,IF(C19="50060",$G$10,IF(C19="50100",$G$11,IF(C19="50110",$G$12))))))))))</f>
        <v>0</v>
      </c>
      <c r="H19" s="213"/>
      <c r="I19" s="48">
        <f>F19*H19</f>
        <v>0</v>
      </c>
      <c r="J19" s="48">
        <f>F19*G19*H19</f>
        <v>0</v>
      </c>
      <c r="K19" s="105">
        <f>F19*(1+G19)*H19</f>
        <v>0</v>
      </c>
      <c r="L19" s="248"/>
      <c r="M19" s="100">
        <f>$K19*L19</f>
        <v>0</v>
      </c>
      <c r="N19" s="100">
        <f>$I19*L19</f>
        <v>0</v>
      </c>
      <c r="O19" s="100">
        <f>$J19*L19</f>
        <v>0</v>
      </c>
      <c r="P19" s="248"/>
      <c r="Q19" s="100">
        <f>$K19*P19</f>
        <v>0</v>
      </c>
      <c r="R19" s="100">
        <f>$I19*P19</f>
        <v>0</v>
      </c>
      <c r="S19" s="100">
        <f>$J19*P19</f>
        <v>0</v>
      </c>
      <c r="T19" s="248"/>
      <c r="U19" s="100">
        <f>$K19*T19</f>
        <v>0</v>
      </c>
      <c r="V19" s="100">
        <f>$I19*T19</f>
        <v>0</v>
      </c>
      <c r="W19" s="100">
        <f>$J19*T19</f>
        <v>0</v>
      </c>
      <c r="X19" s="248"/>
      <c r="Y19" s="100">
        <f>$K19*X19</f>
        <v>0</v>
      </c>
      <c r="Z19" s="100">
        <f>$I19*X19</f>
        <v>0</v>
      </c>
      <c r="AA19" s="100">
        <f>$J19*X19</f>
        <v>0</v>
      </c>
      <c r="AB19" s="248"/>
      <c r="AC19" s="100">
        <f>$K19*AB19</f>
        <v>0</v>
      </c>
      <c r="AD19" s="100">
        <f>$I19*AB19</f>
        <v>0</v>
      </c>
      <c r="AE19" s="100">
        <f>$J19*AB19</f>
        <v>0</v>
      </c>
      <c r="AF19" s="248"/>
      <c r="AG19" s="100">
        <f>$K19*AF19</f>
        <v>0</v>
      </c>
      <c r="AH19" s="100">
        <f>$I19*AF19</f>
        <v>0</v>
      </c>
      <c r="AI19" s="249">
        <f>$J19*AF19</f>
        <v>0</v>
      </c>
      <c r="AK19" s="86">
        <f t="shared" ref="AK19:AK49" si="1">L19+P19+T19+X19+AB19+AF19</f>
        <v>0</v>
      </c>
      <c r="AL19" s="107">
        <f t="shared" ref="AL19:AL49" si="2">M19+Q19+U19+Y19+AC19+AG19</f>
        <v>0</v>
      </c>
      <c r="AM19" s="48">
        <f t="shared" ref="AM19:AM49" si="3">AL19-K19</f>
        <v>0</v>
      </c>
    </row>
    <row r="20" spans="1:39" x14ac:dyDescent="0.25">
      <c r="A20" s="211"/>
      <c r="B20" s="211"/>
      <c r="C20" s="103"/>
      <c r="D20" s="211"/>
      <c r="E20" s="212"/>
      <c r="F20" s="48">
        <f t="shared" ref="F20:F49" si="4">E20*(IF(C20="",0,IF(C20="50000",$K$4,IF(C20="50010",$K$5,IF(C20="50020",$K$6,IF(C20="50030",$K$7,IF(C20="50040",$K$8,IF(C20="50050",$K$9,IF(C20="50060",$K$10,IF(C20="50100",$K$11,IF(C20="50110",$K$12)))))))))))+(IF(C20="",0,IF(C20="50000",E20*(1+$F$4),IF(C20="50010",E20*(1+$F$5),IF(C20="50020",E20*(1+$F$6),IF(C20="50030",E20*(1+$F$7),IF(C20="50040",E20*(1+$F$8),IF(C20="50050",E20*(1+$F$9),IF(C20="50060",E20*(1+$F$10),IF(C20="50100",E20*(1+$F$11),IF(C20="50110",E20*(1+$F$12))))))))))))*IF(C20="",0,IF(C20="50000",$L$4,IF(C20="50010",$L$5,IF(C20="50020",$L$6,IF(C20="50030",$L$7,IF(C20="50040",$L$8,IF(C20="50050",$L$9,IF(C20="50060",$L$10,IF(C20="50100",$L$11,IF(C20="50110",$L$12))))))))))</f>
        <v>0</v>
      </c>
      <c r="G20" s="124">
        <f t="shared" ref="G20:G49" si="5">IF(C20="",0,IF(C20="50000",$G$4,IF(C20="50010",$G$5,IF(C20="50020",$G$6,IF(C20="50030",$G$7,IF(C20="50040",$G$8,IF(C20="50050",$G$9,IF(C20="50060",$G$10,IF(C20="50100",$G$11,IF(C20="50110",$G$12))))))))))</f>
        <v>0</v>
      </c>
      <c r="H20" s="213"/>
      <c r="I20" s="48">
        <f>F20*H20</f>
        <v>0</v>
      </c>
      <c r="J20" s="48">
        <f>F20*G20*H20</f>
        <v>0</v>
      </c>
      <c r="K20" s="105">
        <f>F20*(1+G20)*H20</f>
        <v>0</v>
      </c>
      <c r="L20" s="214"/>
      <c r="M20" s="48">
        <f>$K20*L20</f>
        <v>0</v>
      </c>
      <c r="N20" s="48">
        <f>$I20*L20</f>
        <v>0</v>
      </c>
      <c r="O20" s="48">
        <f>$J20*L20</f>
        <v>0</v>
      </c>
      <c r="P20" s="214"/>
      <c r="Q20" s="48">
        <f>$K20*P20</f>
        <v>0</v>
      </c>
      <c r="R20" s="48">
        <f>$I20*P20</f>
        <v>0</v>
      </c>
      <c r="S20" s="48">
        <f>$J20*P20</f>
        <v>0</v>
      </c>
      <c r="T20" s="214"/>
      <c r="U20" s="48">
        <f>$K20*T20</f>
        <v>0</v>
      </c>
      <c r="V20" s="48">
        <f>$I20*T20</f>
        <v>0</v>
      </c>
      <c r="W20" s="48">
        <f>$J20*T20</f>
        <v>0</v>
      </c>
      <c r="X20" s="214"/>
      <c r="Y20" s="48">
        <f>$K20*X20</f>
        <v>0</v>
      </c>
      <c r="Z20" s="48">
        <f>$I20*X20</f>
        <v>0</v>
      </c>
      <c r="AA20" s="48">
        <f>$J20*X20</f>
        <v>0</v>
      </c>
      <c r="AB20" s="214"/>
      <c r="AC20" s="48">
        <f>$K20*AB20</f>
        <v>0</v>
      </c>
      <c r="AD20" s="48">
        <f>$I20*AB20</f>
        <v>0</v>
      </c>
      <c r="AE20" s="48">
        <f>$J20*AB20</f>
        <v>0</v>
      </c>
      <c r="AF20" s="214"/>
      <c r="AG20" s="48">
        <f>$K20*AF20</f>
        <v>0</v>
      </c>
      <c r="AH20" s="48">
        <f>$I20*AF20</f>
        <v>0</v>
      </c>
      <c r="AI20" s="125">
        <f>$J20*AF20</f>
        <v>0</v>
      </c>
      <c r="AK20" s="86">
        <f t="shared" si="1"/>
        <v>0</v>
      </c>
      <c r="AL20" s="107">
        <f t="shared" si="2"/>
        <v>0</v>
      </c>
      <c r="AM20" s="48">
        <f t="shared" si="3"/>
        <v>0</v>
      </c>
    </row>
    <row r="21" spans="1:39" x14ac:dyDescent="0.25">
      <c r="A21" s="211"/>
      <c r="B21" s="211"/>
      <c r="C21" s="103"/>
      <c r="D21" s="211"/>
      <c r="E21" s="212"/>
      <c r="F21" s="48">
        <f t="shared" si="4"/>
        <v>0</v>
      </c>
      <c r="G21" s="124">
        <f t="shared" si="5"/>
        <v>0</v>
      </c>
      <c r="H21" s="213"/>
      <c r="I21" s="48">
        <f t="shared" ref="I21:I47" si="6">F21*H21</f>
        <v>0</v>
      </c>
      <c r="J21" s="48">
        <f t="shared" ref="J21:J47" si="7">F21*G21*H21</f>
        <v>0</v>
      </c>
      <c r="K21" s="105">
        <f t="shared" ref="K21:K47" si="8">F21*(1+G21)*H21</f>
        <v>0</v>
      </c>
      <c r="L21" s="106"/>
      <c r="M21" s="48">
        <f t="shared" ref="M21:M49" si="9">$K21*L21</f>
        <v>0</v>
      </c>
      <c r="N21" s="48">
        <f t="shared" ref="N21:N47" si="10">$I21*L21</f>
        <v>0</v>
      </c>
      <c r="O21" s="48">
        <f t="shared" ref="O21:O47" si="11">$J21*L21</f>
        <v>0</v>
      </c>
      <c r="P21" s="106"/>
      <c r="Q21" s="48">
        <f t="shared" ref="Q21:Q49" si="12">$K21*P21</f>
        <v>0</v>
      </c>
      <c r="R21" s="48">
        <f t="shared" ref="R21:R47" si="13">$I21*P21</f>
        <v>0</v>
      </c>
      <c r="S21" s="48">
        <f t="shared" ref="S21:S47" si="14">$J21*P21</f>
        <v>0</v>
      </c>
      <c r="T21" s="106"/>
      <c r="U21" s="48">
        <f t="shared" ref="U21:U49" si="15">$K21*T21</f>
        <v>0</v>
      </c>
      <c r="V21" s="48">
        <f t="shared" ref="V21:V47" si="16">$I21*T21</f>
        <v>0</v>
      </c>
      <c r="W21" s="48">
        <f t="shared" ref="W21:W47" si="17">$J21*T21</f>
        <v>0</v>
      </c>
      <c r="X21" s="106"/>
      <c r="Y21" s="48">
        <f t="shared" ref="Y21:Y49" si="18">$K21*X21</f>
        <v>0</v>
      </c>
      <c r="Z21" s="48">
        <f t="shared" ref="Z21:Z47" si="19">$I21*X21</f>
        <v>0</v>
      </c>
      <c r="AA21" s="48">
        <f t="shared" ref="AA21:AA47" si="20">$J21*X21</f>
        <v>0</v>
      </c>
      <c r="AB21" s="106"/>
      <c r="AC21" s="48">
        <f t="shared" ref="AC21:AC49" si="21">$K21*AB21</f>
        <v>0</v>
      </c>
      <c r="AD21" s="48">
        <f t="shared" ref="AD21:AD47" si="22">$I21*AB21</f>
        <v>0</v>
      </c>
      <c r="AE21" s="48">
        <f t="shared" ref="AE21:AE47" si="23">$J21*AB21</f>
        <v>0</v>
      </c>
      <c r="AF21" s="106"/>
      <c r="AG21" s="48">
        <f t="shared" ref="AG21:AG49" si="24">$K21*AF21</f>
        <v>0</v>
      </c>
      <c r="AH21" s="48">
        <f t="shared" ref="AH21:AH47" si="25">$I21*AF21</f>
        <v>0</v>
      </c>
      <c r="AI21" s="125">
        <f t="shared" ref="AI21:AI47" si="26">$J21*AF21</f>
        <v>0</v>
      </c>
      <c r="AK21" s="86">
        <f t="shared" si="1"/>
        <v>0</v>
      </c>
      <c r="AL21" s="107">
        <f t="shared" si="2"/>
        <v>0</v>
      </c>
      <c r="AM21" s="48">
        <f t="shared" si="3"/>
        <v>0</v>
      </c>
    </row>
    <row r="22" spans="1:39" x14ac:dyDescent="0.25">
      <c r="A22" s="211"/>
      <c r="B22" s="211"/>
      <c r="C22" s="103"/>
      <c r="D22" s="211"/>
      <c r="E22" s="212"/>
      <c r="F22" s="48">
        <f t="shared" si="4"/>
        <v>0</v>
      </c>
      <c r="G22" s="124">
        <f t="shared" si="5"/>
        <v>0</v>
      </c>
      <c r="H22" s="213"/>
      <c r="I22" s="48">
        <f t="shared" si="6"/>
        <v>0</v>
      </c>
      <c r="J22" s="48">
        <f t="shared" si="7"/>
        <v>0</v>
      </c>
      <c r="K22" s="105">
        <f t="shared" si="8"/>
        <v>0</v>
      </c>
      <c r="L22" s="106"/>
      <c r="M22" s="48">
        <f t="shared" si="9"/>
        <v>0</v>
      </c>
      <c r="N22" s="48">
        <f t="shared" si="10"/>
        <v>0</v>
      </c>
      <c r="O22" s="48">
        <f t="shared" si="11"/>
        <v>0</v>
      </c>
      <c r="P22" s="106"/>
      <c r="Q22" s="48">
        <f t="shared" si="12"/>
        <v>0</v>
      </c>
      <c r="R22" s="48">
        <f t="shared" si="13"/>
        <v>0</v>
      </c>
      <c r="S22" s="48">
        <f t="shared" si="14"/>
        <v>0</v>
      </c>
      <c r="T22" s="106"/>
      <c r="U22" s="48">
        <f t="shared" si="15"/>
        <v>0</v>
      </c>
      <c r="V22" s="48">
        <f t="shared" si="16"/>
        <v>0</v>
      </c>
      <c r="W22" s="48">
        <f t="shared" si="17"/>
        <v>0</v>
      </c>
      <c r="X22" s="106"/>
      <c r="Y22" s="48">
        <f t="shared" si="18"/>
        <v>0</v>
      </c>
      <c r="Z22" s="48">
        <f t="shared" si="19"/>
        <v>0</v>
      </c>
      <c r="AA22" s="48">
        <f t="shared" si="20"/>
        <v>0</v>
      </c>
      <c r="AB22" s="106"/>
      <c r="AC22" s="48">
        <f t="shared" si="21"/>
        <v>0</v>
      </c>
      <c r="AD22" s="48">
        <f t="shared" si="22"/>
        <v>0</v>
      </c>
      <c r="AE22" s="48">
        <f t="shared" si="23"/>
        <v>0</v>
      </c>
      <c r="AF22" s="106"/>
      <c r="AG22" s="48">
        <f t="shared" si="24"/>
        <v>0</v>
      </c>
      <c r="AH22" s="48">
        <f t="shared" si="25"/>
        <v>0</v>
      </c>
      <c r="AI22" s="125">
        <f t="shared" si="26"/>
        <v>0</v>
      </c>
      <c r="AK22" s="86">
        <f t="shared" si="1"/>
        <v>0</v>
      </c>
      <c r="AL22" s="107">
        <f t="shared" si="2"/>
        <v>0</v>
      </c>
      <c r="AM22" s="48">
        <f t="shared" si="3"/>
        <v>0</v>
      </c>
    </row>
    <row r="23" spans="1:39" x14ac:dyDescent="0.25">
      <c r="A23" s="211"/>
      <c r="B23" s="211"/>
      <c r="C23" s="103"/>
      <c r="D23" s="211"/>
      <c r="E23" s="212"/>
      <c r="F23" s="48">
        <f t="shared" si="4"/>
        <v>0</v>
      </c>
      <c r="G23" s="124">
        <f t="shared" si="5"/>
        <v>0</v>
      </c>
      <c r="H23" s="213"/>
      <c r="I23" s="48">
        <f t="shared" si="6"/>
        <v>0</v>
      </c>
      <c r="J23" s="48">
        <f t="shared" si="7"/>
        <v>0</v>
      </c>
      <c r="K23" s="105">
        <f t="shared" si="8"/>
        <v>0</v>
      </c>
      <c r="L23" s="106"/>
      <c r="M23" s="48">
        <f t="shared" si="9"/>
        <v>0</v>
      </c>
      <c r="N23" s="48">
        <f t="shared" si="10"/>
        <v>0</v>
      </c>
      <c r="O23" s="48">
        <f t="shared" si="11"/>
        <v>0</v>
      </c>
      <c r="P23" s="106"/>
      <c r="Q23" s="48">
        <f t="shared" si="12"/>
        <v>0</v>
      </c>
      <c r="R23" s="48">
        <f t="shared" si="13"/>
        <v>0</v>
      </c>
      <c r="S23" s="48">
        <f t="shared" si="14"/>
        <v>0</v>
      </c>
      <c r="T23" s="106"/>
      <c r="U23" s="48">
        <f t="shared" si="15"/>
        <v>0</v>
      </c>
      <c r="V23" s="48">
        <f t="shared" si="16"/>
        <v>0</v>
      </c>
      <c r="W23" s="48">
        <f t="shared" si="17"/>
        <v>0</v>
      </c>
      <c r="X23" s="106"/>
      <c r="Y23" s="48">
        <f t="shared" si="18"/>
        <v>0</v>
      </c>
      <c r="Z23" s="48">
        <f t="shared" si="19"/>
        <v>0</v>
      </c>
      <c r="AA23" s="48">
        <f t="shared" si="20"/>
        <v>0</v>
      </c>
      <c r="AB23" s="106"/>
      <c r="AC23" s="48">
        <f t="shared" si="21"/>
        <v>0</v>
      </c>
      <c r="AD23" s="48">
        <f t="shared" si="22"/>
        <v>0</v>
      </c>
      <c r="AE23" s="48">
        <f t="shared" si="23"/>
        <v>0</v>
      </c>
      <c r="AF23" s="106"/>
      <c r="AG23" s="48">
        <f t="shared" si="24"/>
        <v>0</v>
      </c>
      <c r="AH23" s="48">
        <f t="shared" si="25"/>
        <v>0</v>
      </c>
      <c r="AI23" s="125">
        <f t="shared" si="26"/>
        <v>0</v>
      </c>
      <c r="AK23" s="86">
        <f t="shared" si="1"/>
        <v>0</v>
      </c>
      <c r="AL23" s="107">
        <f t="shared" si="2"/>
        <v>0</v>
      </c>
      <c r="AM23" s="48">
        <f t="shared" si="3"/>
        <v>0</v>
      </c>
    </row>
    <row r="24" spans="1:39" x14ac:dyDescent="0.25">
      <c r="A24" s="211"/>
      <c r="B24" s="211"/>
      <c r="C24" s="103"/>
      <c r="D24" s="211"/>
      <c r="E24" s="212"/>
      <c r="F24" s="48">
        <f t="shared" si="4"/>
        <v>0</v>
      </c>
      <c r="G24" s="124">
        <f t="shared" si="5"/>
        <v>0</v>
      </c>
      <c r="H24" s="213"/>
      <c r="I24" s="48">
        <f t="shared" si="6"/>
        <v>0</v>
      </c>
      <c r="J24" s="48">
        <f t="shared" si="7"/>
        <v>0</v>
      </c>
      <c r="K24" s="105">
        <f t="shared" si="8"/>
        <v>0</v>
      </c>
      <c r="L24" s="106"/>
      <c r="M24" s="48">
        <f t="shared" si="9"/>
        <v>0</v>
      </c>
      <c r="N24" s="48">
        <f t="shared" si="10"/>
        <v>0</v>
      </c>
      <c r="O24" s="48">
        <f t="shared" si="11"/>
        <v>0</v>
      </c>
      <c r="P24" s="106"/>
      <c r="Q24" s="48">
        <f t="shared" si="12"/>
        <v>0</v>
      </c>
      <c r="R24" s="48">
        <f t="shared" si="13"/>
        <v>0</v>
      </c>
      <c r="S24" s="48">
        <f t="shared" si="14"/>
        <v>0</v>
      </c>
      <c r="T24" s="106"/>
      <c r="U24" s="48">
        <f t="shared" si="15"/>
        <v>0</v>
      </c>
      <c r="V24" s="48">
        <f t="shared" si="16"/>
        <v>0</v>
      </c>
      <c r="W24" s="48">
        <f t="shared" si="17"/>
        <v>0</v>
      </c>
      <c r="X24" s="106"/>
      <c r="Y24" s="48">
        <f t="shared" si="18"/>
        <v>0</v>
      </c>
      <c r="Z24" s="48">
        <f t="shared" si="19"/>
        <v>0</v>
      </c>
      <c r="AA24" s="48">
        <f t="shared" si="20"/>
        <v>0</v>
      </c>
      <c r="AB24" s="106"/>
      <c r="AC24" s="48">
        <f t="shared" si="21"/>
        <v>0</v>
      </c>
      <c r="AD24" s="48">
        <f t="shared" si="22"/>
        <v>0</v>
      </c>
      <c r="AE24" s="48">
        <f t="shared" si="23"/>
        <v>0</v>
      </c>
      <c r="AF24" s="106"/>
      <c r="AG24" s="48">
        <f t="shared" si="24"/>
        <v>0</v>
      </c>
      <c r="AH24" s="48">
        <f t="shared" si="25"/>
        <v>0</v>
      </c>
      <c r="AI24" s="125">
        <f t="shared" si="26"/>
        <v>0</v>
      </c>
      <c r="AK24" s="86">
        <f t="shared" si="1"/>
        <v>0</v>
      </c>
      <c r="AL24" s="107">
        <f t="shared" si="2"/>
        <v>0</v>
      </c>
      <c r="AM24" s="48">
        <f t="shared" si="3"/>
        <v>0</v>
      </c>
    </row>
    <row r="25" spans="1:39" x14ac:dyDescent="0.25">
      <c r="A25" s="211"/>
      <c r="B25" s="211"/>
      <c r="C25" s="103"/>
      <c r="D25" s="211"/>
      <c r="E25" s="212"/>
      <c r="F25" s="48">
        <f t="shared" si="4"/>
        <v>0</v>
      </c>
      <c r="G25" s="124">
        <f t="shared" si="5"/>
        <v>0</v>
      </c>
      <c r="H25" s="213"/>
      <c r="I25" s="48">
        <f t="shared" si="6"/>
        <v>0</v>
      </c>
      <c r="J25" s="48">
        <f t="shared" si="7"/>
        <v>0</v>
      </c>
      <c r="K25" s="105">
        <f t="shared" si="8"/>
        <v>0</v>
      </c>
      <c r="L25" s="106"/>
      <c r="M25" s="48">
        <f t="shared" si="9"/>
        <v>0</v>
      </c>
      <c r="N25" s="48">
        <f t="shared" si="10"/>
        <v>0</v>
      </c>
      <c r="O25" s="48">
        <f t="shared" si="11"/>
        <v>0</v>
      </c>
      <c r="P25" s="106"/>
      <c r="Q25" s="48">
        <f t="shared" si="12"/>
        <v>0</v>
      </c>
      <c r="R25" s="48">
        <f t="shared" si="13"/>
        <v>0</v>
      </c>
      <c r="S25" s="48">
        <f t="shared" si="14"/>
        <v>0</v>
      </c>
      <c r="T25" s="106"/>
      <c r="U25" s="48">
        <f t="shared" si="15"/>
        <v>0</v>
      </c>
      <c r="V25" s="48">
        <f t="shared" si="16"/>
        <v>0</v>
      </c>
      <c r="W25" s="48">
        <f t="shared" si="17"/>
        <v>0</v>
      </c>
      <c r="X25" s="106"/>
      <c r="Y25" s="48">
        <f t="shared" si="18"/>
        <v>0</v>
      </c>
      <c r="Z25" s="48">
        <f t="shared" si="19"/>
        <v>0</v>
      </c>
      <c r="AA25" s="48">
        <f t="shared" si="20"/>
        <v>0</v>
      </c>
      <c r="AB25" s="106"/>
      <c r="AC25" s="48">
        <f t="shared" si="21"/>
        <v>0</v>
      </c>
      <c r="AD25" s="48">
        <f t="shared" si="22"/>
        <v>0</v>
      </c>
      <c r="AE25" s="48">
        <f t="shared" si="23"/>
        <v>0</v>
      </c>
      <c r="AF25" s="106"/>
      <c r="AG25" s="48">
        <f t="shared" si="24"/>
        <v>0</v>
      </c>
      <c r="AH25" s="48">
        <f t="shared" si="25"/>
        <v>0</v>
      </c>
      <c r="AI25" s="125">
        <f t="shared" si="26"/>
        <v>0</v>
      </c>
      <c r="AK25" s="86">
        <f t="shared" si="1"/>
        <v>0</v>
      </c>
      <c r="AL25" s="107">
        <f t="shared" si="2"/>
        <v>0</v>
      </c>
      <c r="AM25" s="48">
        <f t="shared" si="3"/>
        <v>0</v>
      </c>
    </row>
    <row r="26" spans="1:39" x14ac:dyDescent="0.25">
      <c r="A26" s="211"/>
      <c r="B26" s="211"/>
      <c r="C26" s="103"/>
      <c r="D26" s="211"/>
      <c r="E26" s="212"/>
      <c r="F26" s="48">
        <f t="shared" si="4"/>
        <v>0</v>
      </c>
      <c r="G26" s="124">
        <f t="shared" si="5"/>
        <v>0</v>
      </c>
      <c r="H26" s="213"/>
      <c r="I26" s="48">
        <f t="shared" si="6"/>
        <v>0</v>
      </c>
      <c r="J26" s="48">
        <f t="shared" si="7"/>
        <v>0</v>
      </c>
      <c r="K26" s="105">
        <f t="shared" si="8"/>
        <v>0</v>
      </c>
      <c r="L26" s="214"/>
      <c r="M26" s="48">
        <f t="shared" si="9"/>
        <v>0</v>
      </c>
      <c r="N26" s="48">
        <f t="shared" si="10"/>
        <v>0</v>
      </c>
      <c r="O26" s="48">
        <f t="shared" si="11"/>
        <v>0</v>
      </c>
      <c r="P26" s="214"/>
      <c r="Q26" s="48">
        <f t="shared" si="12"/>
        <v>0</v>
      </c>
      <c r="R26" s="48">
        <f t="shared" si="13"/>
        <v>0</v>
      </c>
      <c r="S26" s="48">
        <f t="shared" si="14"/>
        <v>0</v>
      </c>
      <c r="T26" s="214"/>
      <c r="U26" s="48">
        <f t="shared" si="15"/>
        <v>0</v>
      </c>
      <c r="V26" s="48">
        <f t="shared" si="16"/>
        <v>0</v>
      </c>
      <c r="W26" s="48">
        <f t="shared" si="17"/>
        <v>0</v>
      </c>
      <c r="X26" s="214"/>
      <c r="Y26" s="48">
        <f t="shared" si="18"/>
        <v>0</v>
      </c>
      <c r="Z26" s="48">
        <f t="shared" si="19"/>
        <v>0</v>
      </c>
      <c r="AA26" s="48">
        <f t="shared" si="20"/>
        <v>0</v>
      </c>
      <c r="AB26" s="214"/>
      <c r="AC26" s="48">
        <f t="shared" si="21"/>
        <v>0</v>
      </c>
      <c r="AD26" s="48">
        <f t="shared" si="22"/>
        <v>0</v>
      </c>
      <c r="AE26" s="48">
        <f t="shared" si="23"/>
        <v>0</v>
      </c>
      <c r="AF26" s="214"/>
      <c r="AG26" s="48">
        <f t="shared" si="24"/>
        <v>0</v>
      </c>
      <c r="AH26" s="48">
        <f t="shared" si="25"/>
        <v>0</v>
      </c>
      <c r="AI26" s="125">
        <f t="shared" si="26"/>
        <v>0</v>
      </c>
      <c r="AK26" s="86">
        <f t="shared" si="1"/>
        <v>0</v>
      </c>
      <c r="AL26" s="107">
        <f t="shared" si="2"/>
        <v>0</v>
      </c>
      <c r="AM26" s="48">
        <f t="shared" si="3"/>
        <v>0</v>
      </c>
    </row>
    <row r="27" spans="1:39" x14ac:dyDescent="0.25">
      <c r="A27" s="211"/>
      <c r="B27" s="211"/>
      <c r="C27" s="103"/>
      <c r="D27" s="211"/>
      <c r="E27" s="212"/>
      <c r="F27" s="48">
        <f t="shared" si="4"/>
        <v>0</v>
      </c>
      <c r="G27" s="124">
        <f t="shared" si="5"/>
        <v>0</v>
      </c>
      <c r="H27" s="213"/>
      <c r="I27" s="48">
        <f t="shared" si="6"/>
        <v>0</v>
      </c>
      <c r="J27" s="48">
        <f t="shared" si="7"/>
        <v>0</v>
      </c>
      <c r="K27" s="105">
        <f t="shared" si="8"/>
        <v>0</v>
      </c>
      <c r="L27" s="214"/>
      <c r="M27" s="48">
        <f t="shared" si="9"/>
        <v>0</v>
      </c>
      <c r="N27" s="48">
        <f t="shared" si="10"/>
        <v>0</v>
      </c>
      <c r="O27" s="48">
        <f t="shared" si="11"/>
        <v>0</v>
      </c>
      <c r="P27" s="214"/>
      <c r="Q27" s="48">
        <f t="shared" si="12"/>
        <v>0</v>
      </c>
      <c r="R27" s="48">
        <f t="shared" si="13"/>
        <v>0</v>
      </c>
      <c r="S27" s="48">
        <f t="shared" si="14"/>
        <v>0</v>
      </c>
      <c r="T27" s="214"/>
      <c r="U27" s="48">
        <f t="shared" si="15"/>
        <v>0</v>
      </c>
      <c r="V27" s="48">
        <f t="shared" si="16"/>
        <v>0</v>
      </c>
      <c r="W27" s="48">
        <f t="shared" si="17"/>
        <v>0</v>
      </c>
      <c r="X27" s="214"/>
      <c r="Y27" s="48">
        <f t="shared" si="18"/>
        <v>0</v>
      </c>
      <c r="Z27" s="48">
        <f t="shared" si="19"/>
        <v>0</v>
      </c>
      <c r="AA27" s="48">
        <f t="shared" si="20"/>
        <v>0</v>
      </c>
      <c r="AB27" s="214"/>
      <c r="AC27" s="48">
        <f t="shared" si="21"/>
        <v>0</v>
      </c>
      <c r="AD27" s="48">
        <f t="shared" si="22"/>
        <v>0</v>
      </c>
      <c r="AE27" s="48">
        <f t="shared" si="23"/>
        <v>0</v>
      </c>
      <c r="AF27" s="214"/>
      <c r="AG27" s="48">
        <f t="shared" si="24"/>
        <v>0</v>
      </c>
      <c r="AH27" s="48">
        <f t="shared" si="25"/>
        <v>0</v>
      </c>
      <c r="AI27" s="125">
        <f t="shared" si="26"/>
        <v>0</v>
      </c>
      <c r="AK27" s="86">
        <f t="shared" si="1"/>
        <v>0</v>
      </c>
      <c r="AL27" s="107">
        <f t="shared" si="2"/>
        <v>0</v>
      </c>
      <c r="AM27" s="48">
        <f t="shared" si="3"/>
        <v>0</v>
      </c>
    </row>
    <row r="28" spans="1:39" x14ac:dyDescent="0.25">
      <c r="A28" s="211"/>
      <c r="B28" s="211"/>
      <c r="C28" s="103"/>
      <c r="D28" s="211"/>
      <c r="E28" s="212"/>
      <c r="F28" s="48">
        <f t="shared" si="4"/>
        <v>0</v>
      </c>
      <c r="G28" s="124">
        <f t="shared" si="5"/>
        <v>0</v>
      </c>
      <c r="H28" s="213"/>
      <c r="I28" s="48">
        <f t="shared" si="6"/>
        <v>0</v>
      </c>
      <c r="J28" s="48">
        <f t="shared" si="7"/>
        <v>0</v>
      </c>
      <c r="K28" s="105">
        <f t="shared" si="8"/>
        <v>0</v>
      </c>
      <c r="L28" s="106"/>
      <c r="M28" s="48">
        <f t="shared" si="9"/>
        <v>0</v>
      </c>
      <c r="N28" s="48">
        <f t="shared" si="10"/>
        <v>0</v>
      </c>
      <c r="O28" s="48">
        <f t="shared" si="11"/>
        <v>0</v>
      </c>
      <c r="P28" s="106"/>
      <c r="Q28" s="48">
        <f t="shared" si="12"/>
        <v>0</v>
      </c>
      <c r="R28" s="48">
        <f t="shared" si="13"/>
        <v>0</v>
      </c>
      <c r="S28" s="48">
        <f t="shared" si="14"/>
        <v>0</v>
      </c>
      <c r="T28" s="106"/>
      <c r="U28" s="48">
        <f t="shared" si="15"/>
        <v>0</v>
      </c>
      <c r="V28" s="48">
        <f t="shared" si="16"/>
        <v>0</v>
      </c>
      <c r="W28" s="48">
        <f t="shared" si="17"/>
        <v>0</v>
      </c>
      <c r="X28" s="106"/>
      <c r="Y28" s="48">
        <f t="shared" si="18"/>
        <v>0</v>
      </c>
      <c r="Z28" s="48">
        <f t="shared" si="19"/>
        <v>0</v>
      </c>
      <c r="AA28" s="48">
        <f t="shared" si="20"/>
        <v>0</v>
      </c>
      <c r="AB28" s="106"/>
      <c r="AC28" s="48">
        <f t="shared" si="21"/>
        <v>0</v>
      </c>
      <c r="AD28" s="48">
        <f t="shared" si="22"/>
        <v>0</v>
      </c>
      <c r="AE28" s="48">
        <f t="shared" si="23"/>
        <v>0</v>
      </c>
      <c r="AF28" s="106"/>
      <c r="AG28" s="48">
        <f t="shared" si="24"/>
        <v>0</v>
      </c>
      <c r="AH28" s="48">
        <f t="shared" si="25"/>
        <v>0</v>
      </c>
      <c r="AI28" s="125">
        <f t="shared" si="26"/>
        <v>0</v>
      </c>
      <c r="AK28" s="86">
        <f t="shared" si="1"/>
        <v>0</v>
      </c>
      <c r="AL28" s="107">
        <f t="shared" si="2"/>
        <v>0</v>
      </c>
      <c r="AM28" s="48">
        <f t="shared" si="3"/>
        <v>0</v>
      </c>
    </row>
    <row r="29" spans="1:39" x14ac:dyDescent="0.25">
      <c r="A29" s="211"/>
      <c r="B29" s="211"/>
      <c r="C29" s="103"/>
      <c r="D29" s="211"/>
      <c r="E29" s="212"/>
      <c r="F29" s="48">
        <f t="shared" si="4"/>
        <v>0</v>
      </c>
      <c r="G29" s="124">
        <f t="shared" si="5"/>
        <v>0</v>
      </c>
      <c r="H29" s="213"/>
      <c r="I29" s="48">
        <f t="shared" si="6"/>
        <v>0</v>
      </c>
      <c r="J29" s="48">
        <f t="shared" si="7"/>
        <v>0</v>
      </c>
      <c r="K29" s="105">
        <f t="shared" si="8"/>
        <v>0</v>
      </c>
      <c r="L29" s="106"/>
      <c r="M29" s="48">
        <f t="shared" si="9"/>
        <v>0</v>
      </c>
      <c r="N29" s="48">
        <f t="shared" si="10"/>
        <v>0</v>
      </c>
      <c r="O29" s="48">
        <f t="shared" si="11"/>
        <v>0</v>
      </c>
      <c r="P29" s="106"/>
      <c r="Q29" s="48">
        <f t="shared" si="12"/>
        <v>0</v>
      </c>
      <c r="R29" s="48">
        <f t="shared" si="13"/>
        <v>0</v>
      </c>
      <c r="S29" s="48">
        <f t="shared" si="14"/>
        <v>0</v>
      </c>
      <c r="T29" s="106"/>
      <c r="U29" s="48">
        <f t="shared" si="15"/>
        <v>0</v>
      </c>
      <c r="V29" s="48">
        <f t="shared" si="16"/>
        <v>0</v>
      </c>
      <c r="W29" s="48">
        <f t="shared" si="17"/>
        <v>0</v>
      </c>
      <c r="X29" s="106"/>
      <c r="Y29" s="48">
        <f t="shared" si="18"/>
        <v>0</v>
      </c>
      <c r="Z29" s="48">
        <f t="shared" si="19"/>
        <v>0</v>
      </c>
      <c r="AA29" s="48">
        <f t="shared" si="20"/>
        <v>0</v>
      </c>
      <c r="AB29" s="106"/>
      <c r="AC29" s="48">
        <f t="shared" si="21"/>
        <v>0</v>
      </c>
      <c r="AD29" s="48">
        <f t="shared" si="22"/>
        <v>0</v>
      </c>
      <c r="AE29" s="48">
        <f t="shared" si="23"/>
        <v>0</v>
      </c>
      <c r="AF29" s="106"/>
      <c r="AG29" s="48">
        <f t="shared" si="24"/>
        <v>0</v>
      </c>
      <c r="AH29" s="48">
        <f t="shared" si="25"/>
        <v>0</v>
      </c>
      <c r="AI29" s="125">
        <f t="shared" si="26"/>
        <v>0</v>
      </c>
      <c r="AK29" s="86">
        <f t="shared" si="1"/>
        <v>0</v>
      </c>
      <c r="AL29" s="107">
        <f t="shared" si="2"/>
        <v>0</v>
      </c>
      <c r="AM29" s="48">
        <f t="shared" si="3"/>
        <v>0</v>
      </c>
    </row>
    <row r="30" spans="1:39" x14ac:dyDescent="0.25">
      <c r="A30" s="211"/>
      <c r="B30" s="211"/>
      <c r="C30" s="103"/>
      <c r="D30" s="211"/>
      <c r="E30" s="212"/>
      <c r="F30" s="48">
        <f t="shared" si="4"/>
        <v>0</v>
      </c>
      <c r="G30" s="124">
        <f t="shared" si="5"/>
        <v>0</v>
      </c>
      <c r="H30" s="213"/>
      <c r="I30" s="48">
        <f t="shared" si="6"/>
        <v>0</v>
      </c>
      <c r="J30" s="48">
        <f t="shared" si="7"/>
        <v>0</v>
      </c>
      <c r="K30" s="105">
        <f t="shared" si="8"/>
        <v>0</v>
      </c>
      <c r="L30" s="106"/>
      <c r="M30" s="48">
        <f t="shared" si="9"/>
        <v>0</v>
      </c>
      <c r="N30" s="48">
        <f t="shared" si="10"/>
        <v>0</v>
      </c>
      <c r="O30" s="48">
        <f t="shared" si="11"/>
        <v>0</v>
      </c>
      <c r="P30" s="106"/>
      <c r="Q30" s="48">
        <f t="shared" si="12"/>
        <v>0</v>
      </c>
      <c r="R30" s="48">
        <f t="shared" si="13"/>
        <v>0</v>
      </c>
      <c r="S30" s="48">
        <f t="shared" si="14"/>
        <v>0</v>
      </c>
      <c r="T30" s="106"/>
      <c r="U30" s="48">
        <f t="shared" si="15"/>
        <v>0</v>
      </c>
      <c r="V30" s="48">
        <f t="shared" si="16"/>
        <v>0</v>
      </c>
      <c r="W30" s="48">
        <f t="shared" si="17"/>
        <v>0</v>
      </c>
      <c r="X30" s="106"/>
      <c r="Y30" s="48">
        <f t="shared" si="18"/>
        <v>0</v>
      </c>
      <c r="Z30" s="48">
        <f t="shared" si="19"/>
        <v>0</v>
      </c>
      <c r="AA30" s="48">
        <f t="shared" si="20"/>
        <v>0</v>
      </c>
      <c r="AB30" s="106"/>
      <c r="AC30" s="48">
        <f t="shared" si="21"/>
        <v>0</v>
      </c>
      <c r="AD30" s="48">
        <f t="shared" si="22"/>
        <v>0</v>
      </c>
      <c r="AE30" s="48">
        <f t="shared" si="23"/>
        <v>0</v>
      </c>
      <c r="AF30" s="106"/>
      <c r="AG30" s="48">
        <f t="shared" si="24"/>
        <v>0</v>
      </c>
      <c r="AH30" s="48">
        <f t="shared" si="25"/>
        <v>0</v>
      </c>
      <c r="AI30" s="125">
        <f t="shared" si="26"/>
        <v>0</v>
      </c>
      <c r="AK30" s="86">
        <f t="shared" si="1"/>
        <v>0</v>
      </c>
      <c r="AL30" s="107">
        <f t="shared" si="2"/>
        <v>0</v>
      </c>
      <c r="AM30" s="48">
        <f t="shared" si="3"/>
        <v>0</v>
      </c>
    </row>
    <row r="31" spans="1:39" x14ac:dyDescent="0.25">
      <c r="A31" s="211"/>
      <c r="B31" s="211"/>
      <c r="C31" s="103"/>
      <c r="D31" s="211"/>
      <c r="E31" s="212"/>
      <c r="F31" s="48">
        <f t="shared" si="4"/>
        <v>0</v>
      </c>
      <c r="G31" s="124">
        <f t="shared" si="5"/>
        <v>0</v>
      </c>
      <c r="H31" s="213"/>
      <c r="I31" s="48">
        <f t="shared" si="6"/>
        <v>0</v>
      </c>
      <c r="J31" s="48">
        <f t="shared" si="7"/>
        <v>0</v>
      </c>
      <c r="K31" s="105">
        <f t="shared" si="8"/>
        <v>0</v>
      </c>
      <c r="L31" s="106"/>
      <c r="M31" s="48">
        <f t="shared" si="9"/>
        <v>0</v>
      </c>
      <c r="N31" s="48">
        <f t="shared" si="10"/>
        <v>0</v>
      </c>
      <c r="O31" s="48">
        <f t="shared" si="11"/>
        <v>0</v>
      </c>
      <c r="P31" s="106"/>
      <c r="Q31" s="48">
        <f t="shared" si="12"/>
        <v>0</v>
      </c>
      <c r="R31" s="48">
        <f t="shared" si="13"/>
        <v>0</v>
      </c>
      <c r="S31" s="48">
        <f t="shared" si="14"/>
        <v>0</v>
      </c>
      <c r="T31" s="106"/>
      <c r="U31" s="48">
        <f t="shared" si="15"/>
        <v>0</v>
      </c>
      <c r="V31" s="48">
        <f t="shared" si="16"/>
        <v>0</v>
      </c>
      <c r="W31" s="48">
        <f t="shared" si="17"/>
        <v>0</v>
      </c>
      <c r="X31" s="106"/>
      <c r="Y31" s="48">
        <f t="shared" si="18"/>
        <v>0</v>
      </c>
      <c r="Z31" s="48">
        <f t="shared" si="19"/>
        <v>0</v>
      </c>
      <c r="AA31" s="48">
        <f t="shared" si="20"/>
        <v>0</v>
      </c>
      <c r="AB31" s="106"/>
      <c r="AC31" s="48">
        <f t="shared" si="21"/>
        <v>0</v>
      </c>
      <c r="AD31" s="48">
        <f t="shared" si="22"/>
        <v>0</v>
      </c>
      <c r="AE31" s="48">
        <f t="shared" si="23"/>
        <v>0</v>
      </c>
      <c r="AF31" s="106"/>
      <c r="AG31" s="48">
        <f t="shared" si="24"/>
        <v>0</v>
      </c>
      <c r="AH31" s="48">
        <f t="shared" si="25"/>
        <v>0</v>
      </c>
      <c r="AI31" s="125">
        <f t="shared" si="26"/>
        <v>0</v>
      </c>
      <c r="AK31" s="86">
        <f t="shared" si="1"/>
        <v>0</v>
      </c>
      <c r="AL31" s="107">
        <f t="shared" si="2"/>
        <v>0</v>
      </c>
      <c r="AM31" s="48">
        <f t="shared" si="3"/>
        <v>0</v>
      </c>
    </row>
    <row r="32" spans="1:39" x14ac:dyDescent="0.25">
      <c r="A32" s="211"/>
      <c r="B32" s="211"/>
      <c r="C32" s="103"/>
      <c r="D32" s="211"/>
      <c r="E32" s="212"/>
      <c r="F32" s="48">
        <f t="shared" si="4"/>
        <v>0</v>
      </c>
      <c r="G32" s="124">
        <f t="shared" si="5"/>
        <v>0</v>
      </c>
      <c r="H32" s="213"/>
      <c r="I32" s="48">
        <f t="shared" si="6"/>
        <v>0</v>
      </c>
      <c r="J32" s="48">
        <f t="shared" si="7"/>
        <v>0</v>
      </c>
      <c r="K32" s="105">
        <f t="shared" si="8"/>
        <v>0</v>
      </c>
      <c r="L32" s="106"/>
      <c r="M32" s="48">
        <f t="shared" si="9"/>
        <v>0</v>
      </c>
      <c r="N32" s="48">
        <f t="shared" si="10"/>
        <v>0</v>
      </c>
      <c r="O32" s="48">
        <f t="shared" si="11"/>
        <v>0</v>
      </c>
      <c r="P32" s="106"/>
      <c r="Q32" s="48">
        <f t="shared" si="12"/>
        <v>0</v>
      </c>
      <c r="R32" s="48">
        <f t="shared" si="13"/>
        <v>0</v>
      </c>
      <c r="S32" s="48">
        <f t="shared" si="14"/>
        <v>0</v>
      </c>
      <c r="T32" s="106"/>
      <c r="U32" s="48">
        <f t="shared" si="15"/>
        <v>0</v>
      </c>
      <c r="V32" s="48">
        <f t="shared" si="16"/>
        <v>0</v>
      </c>
      <c r="W32" s="48">
        <f t="shared" si="17"/>
        <v>0</v>
      </c>
      <c r="X32" s="106"/>
      <c r="Y32" s="48">
        <f t="shared" si="18"/>
        <v>0</v>
      </c>
      <c r="Z32" s="48">
        <f t="shared" si="19"/>
        <v>0</v>
      </c>
      <c r="AA32" s="48">
        <f t="shared" si="20"/>
        <v>0</v>
      </c>
      <c r="AB32" s="106"/>
      <c r="AC32" s="48">
        <f t="shared" si="21"/>
        <v>0</v>
      </c>
      <c r="AD32" s="48">
        <f t="shared" si="22"/>
        <v>0</v>
      </c>
      <c r="AE32" s="48">
        <f t="shared" si="23"/>
        <v>0</v>
      </c>
      <c r="AF32" s="106"/>
      <c r="AG32" s="48">
        <f t="shared" si="24"/>
        <v>0</v>
      </c>
      <c r="AH32" s="48">
        <f t="shared" si="25"/>
        <v>0</v>
      </c>
      <c r="AI32" s="125">
        <f t="shared" si="26"/>
        <v>0</v>
      </c>
      <c r="AK32" s="86">
        <f t="shared" si="1"/>
        <v>0</v>
      </c>
      <c r="AL32" s="107">
        <f t="shared" si="2"/>
        <v>0</v>
      </c>
      <c r="AM32" s="48">
        <f t="shared" si="3"/>
        <v>0</v>
      </c>
    </row>
    <row r="33" spans="1:39" x14ac:dyDescent="0.25">
      <c r="A33" s="211"/>
      <c r="B33" s="211"/>
      <c r="C33" s="103"/>
      <c r="D33" s="211"/>
      <c r="E33" s="212"/>
      <c r="F33" s="48">
        <f t="shared" si="4"/>
        <v>0</v>
      </c>
      <c r="G33" s="124">
        <f t="shared" si="5"/>
        <v>0</v>
      </c>
      <c r="H33" s="213"/>
      <c r="I33" s="48">
        <f t="shared" si="6"/>
        <v>0</v>
      </c>
      <c r="J33" s="48">
        <f t="shared" si="7"/>
        <v>0</v>
      </c>
      <c r="K33" s="105">
        <f t="shared" si="8"/>
        <v>0</v>
      </c>
      <c r="L33" s="214"/>
      <c r="M33" s="48">
        <f t="shared" si="9"/>
        <v>0</v>
      </c>
      <c r="N33" s="48">
        <f t="shared" si="10"/>
        <v>0</v>
      </c>
      <c r="O33" s="48">
        <f t="shared" si="11"/>
        <v>0</v>
      </c>
      <c r="P33" s="214"/>
      <c r="Q33" s="48">
        <f t="shared" si="12"/>
        <v>0</v>
      </c>
      <c r="R33" s="48">
        <f t="shared" si="13"/>
        <v>0</v>
      </c>
      <c r="S33" s="48">
        <f t="shared" si="14"/>
        <v>0</v>
      </c>
      <c r="T33" s="214"/>
      <c r="U33" s="48">
        <f t="shared" si="15"/>
        <v>0</v>
      </c>
      <c r="V33" s="48">
        <f t="shared" si="16"/>
        <v>0</v>
      </c>
      <c r="W33" s="48">
        <f t="shared" si="17"/>
        <v>0</v>
      </c>
      <c r="X33" s="214"/>
      <c r="Y33" s="48">
        <f t="shared" si="18"/>
        <v>0</v>
      </c>
      <c r="Z33" s="48">
        <f t="shared" si="19"/>
        <v>0</v>
      </c>
      <c r="AA33" s="48">
        <f t="shared" si="20"/>
        <v>0</v>
      </c>
      <c r="AB33" s="214"/>
      <c r="AC33" s="48">
        <f t="shared" si="21"/>
        <v>0</v>
      </c>
      <c r="AD33" s="48">
        <f t="shared" si="22"/>
        <v>0</v>
      </c>
      <c r="AE33" s="48">
        <f t="shared" si="23"/>
        <v>0</v>
      </c>
      <c r="AF33" s="214"/>
      <c r="AG33" s="48">
        <f t="shared" si="24"/>
        <v>0</v>
      </c>
      <c r="AH33" s="48">
        <f t="shared" si="25"/>
        <v>0</v>
      </c>
      <c r="AI33" s="125">
        <f t="shared" si="26"/>
        <v>0</v>
      </c>
      <c r="AK33" s="86">
        <f t="shared" si="1"/>
        <v>0</v>
      </c>
      <c r="AL33" s="107">
        <f t="shared" si="2"/>
        <v>0</v>
      </c>
      <c r="AM33" s="48">
        <f t="shared" si="3"/>
        <v>0</v>
      </c>
    </row>
    <row r="34" spans="1:39" ht="14.45" customHeight="1" x14ac:dyDescent="0.25">
      <c r="A34" s="211"/>
      <c r="B34" s="211"/>
      <c r="C34" s="103"/>
      <c r="D34" s="211"/>
      <c r="E34" s="212"/>
      <c r="F34" s="48">
        <f t="shared" si="4"/>
        <v>0</v>
      </c>
      <c r="G34" s="124">
        <f t="shared" si="5"/>
        <v>0</v>
      </c>
      <c r="H34" s="213"/>
      <c r="I34" s="48">
        <f t="shared" si="6"/>
        <v>0</v>
      </c>
      <c r="J34" s="48">
        <f t="shared" si="7"/>
        <v>0</v>
      </c>
      <c r="K34" s="105">
        <f t="shared" si="8"/>
        <v>0</v>
      </c>
      <c r="L34" s="106"/>
      <c r="M34" s="48">
        <f t="shared" si="9"/>
        <v>0</v>
      </c>
      <c r="N34" s="48">
        <f t="shared" si="10"/>
        <v>0</v>
      </c>
      <c r="O34" s="48">
        <f t="shared" si="11"/>
        <v>0</v>
      </c>
      <c r="P34" s="106"/>
      <c r="Q34" s="48">
        <f t="shared" si="12"/>
        <v>0</v>
      </c>
      <c r="R34" s="48">
        <f t="shared" si="13"/>
        <v>0</v>
      </c>
      <c r="S34" s="48">
        <f t="shared" si="14"/>
        <v>0</v>
      </c>
      <c r="T34" s="106"/>
      <c r="U34" s="48">
        <f t="shared" si="15"/>
        <v>0</v>
      </c>
      <c r="V34" s="48">
        <f t="shared" si="16"/>
        <v>0</v>
      </c>
      <c r="W34" s="48">
        <f t="shared" si="17"/>
        <v>0</v>
      </c>
      <c r="X34" s="106"/>
      <c r="Y34" s="48">
        <f t="shared" si="18"/>
        <v>0</v>
      </c>
      <c r="Z34" s="48">
        <f t="shared" si="19"/>
        <v>0</v>
      </c>
      <c r="AA34" s="48">
        <f t="shared" si="20"/>
        <v>0</v>
      </c>
      <c r="AB34" s="106"/>
      <c r="AC34" s="48">
        <f t="shared" si="21"/>
        <v>0</v>
      </c>
      <c r="AD34" s="48">
        <f t="shared" si="22"/>
        <v>0</v>
      </c>
      <c r="AE34" s="48">
        <f t="shared" si="23"/>
        <v>0</v>
      </c>
      <c r="AF34" s="106"/>
      <c r="AG34" s="48">
        <f t="shared" si="24"/>
        <v>0</v>
      </c>
      <c r="AH34" s="48">
        <f t="shared" si="25"/>
        <v>0</v>
      </c>
      <c r="AI34" s="125">
        <f t="shared" si="26"/>
        <v>0</v>
      </c>
      <c r="AK34" s="86">
        <f t="shared" si="1"/>
        <v>0</v>
      </c>
      <c r="AL34" s="107">
        <f t="shared" si="2"/>
        <v>0</v>
      </c>
      <c r="AM34" s="48">
        <f t="shared" si="3"/>
        <v>0</v>
      </c>
    </row>
    <row r="35" spans="1:39" ht="14.45" customHeight="1" x14ac:dyDescent="0.25">
      <c r="A35" s="211"/>
      <c r="B35" s="211"/>
      <c r="C35" s="103"/>
      <c r="D35" s="211"/>
      <c r="E35" s="212"/>
      <c r="F35" s="48">
        <f t="shared" si="4"/>
        <v>0</v>
      </c>
      <c r="G35" s="124">
        <f t="shared" si="5"/>
        <v>0</v>
      </c>
      <c r="H35" s="213"/>
      <c r="I35" s="48">
        <f t="shared" si="6"/>
        <v>0</v>
      </c>
      <c r="J35" s="48">
        <f t="shared" si="7"/>
        <v>0</v>
      </c>
      <c r="K35" s="105">
        <f t="shared" si="8"/>
        <v>0</v>
      </c>
      <c r="L35" s="106"/>
      <c r="M35" s="48">
        <f t="shared" si="9"/>
        <v>0</v>
      </c>
      <c r="N35" s="48">
        <f t="shared" si="10"/>
        <v>0</v>
      </c>
      <c r="O35" s="48">
        <f t="shared" si="11"/>
        <v>0</v>
      </c>
      <c r="P35" s="106"/>
      <c r="Q35" s="48">
        <f t="shared" si="12"/>
        <v>0</v>
      </c>
      <c r="R35" s="48">
        <f t="shared" si="13"/>
        <v>0</v>
      </c>
      <c r="S35" s="48">
        <f t="shared" si="14"/>
        <v>0</v>
      </c>
      <c r="T35" s="106"/>
      <c r="U35" s="48">
        <f t="shared" si="15"/>
        <v>0</v>
      </c>
      <c r="V35" s="48">
        <f t="shared" si="16"/>
        <v>0</v>
      </c>
      <c r="W35" s="48">
        <f t="shared" si="17"/>
        <v>0</v>
      </c>
      <c r="X35" s="106"/>
      <c r="Y35" s="48">
        <f t="shared" si="18"/>
        <v>0</v>
      </c>
      <c r="Z35" s="48">
        <f t="shared" si="19"/>
        <v>0</v>
      </c>
      <c r="AA35" s="48">
        <f t="shared" si="20"/>
        <v>0</v>
      </c>
      <c r="AB35" s="106"/>
      <c r="AC35" s="48">
        <f t="shared" si="21"/>
        <v>0</v>
      </c>
      <c r="AD35" s="48">
        <f t="shared" si="22"/>
        <v>0</v>
      </c>
      <c r="AE35" s="48">
        <f t="shared" si="23"/>
        <v>0</v>
      </c>
      <c r="AF35" s="106"/>
      <c r="AG35" s="48">
        <f t="shared" si="24"/>
        <v>0</v>
      </c>
      <c r="AH35" s="48">
        <f t="shared" si="25"/>
        <v>0</v>
      </c>
      <c r="AI35" s="125">
        <f t="shared" si="26"/>
        <v>0</v>
      </c>
      <c r="AK35" s="86">
        <f t="shared" si="1"/>
        <v>0</v>
      </c>
      <c r="AL35" s="107">
        <f t="shared" si="2"/>
        <v>0</v>
      </c>
      <c r="AM35" s="48">
        <f t="shared" si="3"/>
        <v>0</v>
      </c>
    </row>
    <row r="36" spans="1:39" ht="14.45" customHeight="1" x14ac:dyDescent="0.25">
      <c r="A36" s="211"/>
      <c r="B36" s="211"/>
      <c r="C36" s="103"/>
      <c r="D36" s="211"/>
      <c r="E36" s="212"/>
      <c r="F36" s="48">
        <f t="shared" si="4"/>
        <v>0</v>
      </c>
      <c r="G36" s="124">
        <f t="shared" si="5"/>
        <v>0</v>
      </c>
      <c r="H36" s="213"/>
      <c r="I36" s="48">
        <f t="shared" si="6"/>
        <v>0</v>
      </c>
      <c r="J36" s="48">
        <f t="shared" si="7"/>
        <v>0</v>
      </c>
      <c r="K36" s="105">
        <f t="shared" si="8"/>
        <v>0</v>
      </c>
      <c r="L36" s="106"/>
      <c r="M36" s="48">
        <f t="shared" si="9"/>
        <v>0</v>
      </c>
      <c r="N36" s="48">
        <f t="shared" si="10"/>
        <v>0</v>
      </c>
      <c r="O36" s="48">
        <f t="shared" si="11"/>
        <v>0</v>
      </c>
      <c r="P36" s="106"/>
      <c r="Q36" s="48">
        <f t="shared" si="12"/>
        <v>0</v>
      </c>
      <c r="R36" s="48">
        <f t="shared" si="13"/>
        <v>0</v>
      </c>
      <c r="S36" s="48">
        <f t="shared" si="14"/>
        <v>0</v>
      </c>
      <c r="T36" s="106"/>
      <c r="U36" s="48">
        <f t="shared" si="15"/>
        <v>0</v>
      </c>
      <c r="V36" s="48">
        <f t="shared" si="16"/>
        <v>0</v>
      </c>
      <c r="W36" s="48">
        <f t="shared" si="17"/>
        <v>0</v>
      </c>
      <c r="X36" s="106"/>
      <c r="Y36" s="48">
        <f t="shared" si="18"/>
        <v>0</v>
      </c>
      <c r="Z36" s="48">
        <f t="shared" si="19"/>
        <v>0</v>
      </c>
      <c r="AA36" s="48">
        <f t="shared" si="20"/>
        <v>0</v>
      </c>
      <c r="AB36" s="106"/>
      <c r="AC36" s="48">
        <f t="shared" si="21"/>
        <v>0</v>
      </c>
      <c r="AD36" s="48">
        <f t="shared" si="22"/>
        <v>0</v>
      </c>
      <c r="AE36" s="48">
        <f t="shared" si="23"/>
        <v>0</v>
      </c>
      <c r="AF36" s="106"/>
      <c r="AG36" s="48">
        <f t="shared" si="24"/>
        <v>0</v>
      </c>
      <c r="AH36" s="48">
        <f t="shared" si="25"/>
        <v>0</v>
      </c>
      <c r="AI36" s="125">
        <f t="shared" si="26"/>
        <v>0</v>
      </c>
      <c r="AK36" s="86">
        <f t="shared" si="1"/>
        <v>0</v>
      </c>
      <c r="AL36" s="107">
        <f t="shared" si="2"/>
        <v>0</v>
      </c>
      <c r="AM36" s="48">
        <f t="shared" si="3"/>
        <v>0</v>
      </c>
    </row>
    <row r="37" spans="1:39" ht="14.45" customHeight="1" x14ac:dyDescent="0.25">
      <c r="A37" s="211"/>
      <c r="B37" s="211"/>
      <c r="C37" s="103"/>
      <c r="D37" s="211"/>
      <c r="E37" s="212"/>
      <c r="F37" s="48">
        <f t="shared" si="4"/>
        <v>0</v>
      </c>
      <c r="G37" s="124">
        <f t="shared" si="5"/>
        <v>0</v>
      </c>
      <c r="H37" s="213"/>
      <c r="I37" s="48">
        <f t="shared" si="6"/>
        <v>0</v>
      </c>
      <c r="J37" s="48">
        <f t="shared" si="7"/>
        <v>0</v>
      </c>
      <c r="K37" s="105">
        <f t="shared" si="8"/>
        <v>0</v>
      </c>
      <c r="L37" s="106"/>
      <c r="M37" s="48">
        <f t="shared" si="9"/>
        <v>0</v>
      </c>
      <c r="N37" s="48">
        <f t="shared" si="10"/>
        <v>0</v>
      </c>
      <c r="O37" s="48">
        <f t="shared" si="11"/>
        <v>0</v>
      </c>
      <c r="P37" s="106"/>
      <c r="Q37" s="48">
        <f t="shared" si="12"/>
        <v>0</v>
      </c>
      <c r="R37" s="48">
        <f t="shared" si="13"/>
        <v>0</v>
      </c>
      <c r="S37" s="48">
        <f t="shared" si="14"/>
        <v>0</v>
      </c>
      <c r="T37" s="106"/>
      <c r="U37" s="48">
        <f t="shared" si="15"/>
        <v>0</v>
      </c>
      <c r="V37" s="48">
        <f t="shared" si="16"/>
        <v>0</v>
      </c>
      <c r="W37" s="48">
        <f t="shared" si="17"/>
        <v>0</v>
      </c>
      <c r="X37" s="106"/>
      <c r="Y37" s="48">
        <f t="shared" si="18"/>
        <v>0</v>
      </c>
      <c r="Z37" s="48">
        <f t="shared" si="19"/>
        <v>0</v>
      </c>
      <c r="AA37" s="48">
        <f t="shared" si="20"/>
        <v>0</v>
      </c>
      <c r="AB37" s="106"/>
      <c r="AC37" s="48">
        <f t="shared" si="21"/>
        <v>0</v>
      </c>
      <c r="AD37" s="48">
        <f t="shared" si="22"/>
        <v>0</v>
      </c>
      <c r="AE37" s="48">
        <f t="shared" si="23"/>
        <v>0</v>
      </c>
      <c r="AF37" s="106"/>
      <c r="AG37" s="48">
        <f t="shared" si="24"/>
        <v>0</v>
      </c>
      <c r="AH37" s="48">
        <f t="shared" si="25"/>
        <v>0</v>
      </c>
      <c r="AI37" s="125">
        <f t="shared" si="26"/>
        <v>0</v>
      </c>
      <c r="AK37" s="86">
        <f t="shared" si="1"/>
        <v>0</v>
      </c>
      <c r="AL37" s="107">
        <f t="shared" si="2"/>
        <v>0</v>
      </c>
      <c r="AM37" s="48">
        <f t="shared" si="3"/>
        <v>0</v>
      </c>
    </row>
    <row r="38" spans="1:39" ht="14.45" customHeight="1" x14ac:dyDescent="0.25">
      <c r="A38" s="211"/>
      <c r="B38" s="211"/>
      <c r="C38" s="103"/>
      <c r="D38" s="211"/>
      <c r="E38" s="212"/>
      <c r="F38" s="48">
        <f t="shared" si="4"/>
        <v>0</v>
      </c>
      <c r="G38" s="124">
        <f t="shared" si="5"/>
        <v>0</v>
      </c>
      <c r="H38" s="213"/>
      <c r="I38" s="48">
        <f t="shared" si="6"/>
        <v>0</v>
      </c>
      <c r="J38" s="48">
        <f t="shared" si="7"/>
        <v>0</v>
      </c>
      <c r="K38" s="105">
        <f t="shared" si="8"/>
        <v>0</v>
      </c>
      <c r="L38" s="106"/>
      <c r="M38" s="48">
        <f t="shared" si="9"/>
        <v>0</v>
      </c>
      <c r="N38" s="48">
        <f t="shared" si="10"/>
        <v>0</v>
      </c>
      <c r="O38" s="48">
        <f t="shared" si="11"/>
        <v>0</v>
      </c>
      <c r="P38" s="106"/>
      <c r="Q38" s="48">
        <f t="shared" si="12"/>
        <v>0</v>
      </c>
      <c r="R38" s="48">
        <f t="shared" si="13"/>
        <v>0</v>
      </c>
      <c r="S38" s="48">
        <f t="shared" si="14"/>
        <v>0</v>
      </c>
      <c r="T38" s="106"/>
      <c r="U38" s="48">
        <f t="shared" si="15"/>
        <v>0</v>
      </c>
      <c r="V38" s="48">
        <f t="shared" si="16"/>
        <v>0</v>
      </c>
      <c r="W38" s="48">
        <f t="shared" si="17"/>
        <v>0</v>
      </c>
      <c r="X38" s="106"/>
      <c r="Y38" s="48">
        <f t="shared" si="18"/>
        <v>0</v>
      </c>
      <c r="Z38" s="48">
        <f t="shared" si="19"/>
        <v>0</v>
      </c>
      <c r="AA38" s="48">
        <f t="shared" si="20"/>
        <v>0</v>
      </c>
      <c r="AB38" s="106"/>
      <c r="AC38" s="48">
        <f t="shared" si="21"/>
        <v>0</v>
      </c>
      <c r="AD38" s="48">
        <f t="shared" si="22"/>
        <v>0</v>
      </c>
      <c r="AE38" s="48">
        <f t="shared" si="23"/>
        <v>0</v>
      </c>
      <c r="AF38" s="106"/>
      <c r="AG38" s="48">
        <f t="shared" si="24"/>
        <v>0</v>
      </c>
      <c r="AH38" s="48">
        <f t="shared" si="25"/>
        <v>0</v>
      </c>
      <c r="AI38" s="125">
        <f t="shared" si="26"/>
        <v>0</v>
      </c>
      <c r="AK38" s="86">
        <f t="shared" si="1"/>
        <v>0</v>
      </c>
      <c r="AL38" s="107">
        <f t="shared" si="2"/>
        <v>0</v>
      </c>
      <c r="AM38" s="48">
        <f t="shared" si="3"/>
        <v>0</v>
      </c>
    </row>
    <row r="39" spans="1:39" ht="14.45" customHeight="1" x14ac:dyDescent="0.25">
      <c r="A39" s="211"/>
      <c r="B39" s="211"/>
      <c r="C39" s="103"/>
      <c r="D39" s="211"/>
      <c r="E39" s="212"/>
      <c r="F39" s="48">
        <f t="shared" si="4"/>
        <v>0</v>
      </c>
      <c r="G39" s="124">
        <f t="shared" si="5"/>
        <v>0</v>
      </c>
      <c r="H39" s="213"/>
      <c r="I39" s="48">
        <f t="shared" si="6"/>
        <v>0</v>
      </c>
      <c r="J39" s="48">
        <f t="shared" si="7"/>
        <v>0</v>
      </c>
      <c r="K39" s="105">
        <f t="shared" si="8"/>
        <v>0</v>
      </c>
      <c r="L39" s="214"/>
      <c r="M39" s="48">
        <f t="shared" si="9"/>
        <v>0</v>
      </c>
      <c r="N39" s="48">
        <f t="shared" si="10"/>
        <v>0</v>
      </c>
      <c r="O39" s="48">
        <f t="shared" si="11"/>
        <v>0</v>
      </c>
      <c r="P39" s="214"/>
      <c r="Q39" s="48">
        <f t="shared" si="12"/>
        <v>0</v>
      </c>
      <c r="R39" s="48">
        <f t="shared" si="13"/>
        <v>0</v>
      </c>
      <c r="S39" s="48">
        <f t="shared" si="14"/>
        <v>0</v>
      </c>
      <c r="T39" s="214"/>
      <c r="U39" s="48">
        <f t="shared" si="15"/>
        <v>0</v>
      </c>
      <c r="V39" s="48">
        <f t="shared" si="16"/>
        <v>0</v>
      </c>
      <c r="W39" s="48">
        <f t="shared" si="17"/>
        <v>0</v>
      </c>
      <c r="X39" s="214"/>
      <c r="Y39" s="48">
        <f t="shared" si="18"/>
        <v>0</v>
      </c>
      <c r="Z39" s="48">
        <f t="shared" si="19"/>
        <v>0</v>
      </c>
      <c r="AA39" s="48">
        <f t="shared" si="20"/>
        <v>0</v>
      </c>
      <c r="AB39" s="214"/>
      <c r="AC39" s="48">
        <f t="shared" si="21"/>
        <v>0</v>
      </c>
      <c r="AD39" s="48">
        <f t="shared" si="22"/>
        <v>0</v>
      </c>
      <c r="AE39" s="48">
        <f t="shared" si="23"/>
        <v>0</v>
      </c>
      <c r="AF39" s="214"/>
      <c r="AG39" s="48">
        <f t="shared" si="24"/>
        <v>0</v>
      </c>
      <c r="AH39" s="48">
        <f t="shared" si="25"/>
        <v>0</v>
      </c>
      <c r="AI39" s="125">
        <f t="shared" si="26"/>
        <v>0</v>
      </c>
      <c r="AK39" s="86">
        <f t="shared" si="1"/>
        <v>0</v>
      </c>
      <c r="AL39" s="107">
        <f t="shared" si="2"/>
        <v>0</v>
      </c>
      <c r="AM39" s="48">
        <f t="shared" si="3"/>
        <v>0</v>
      </c>
    </row>
    <row r="40" spans="1:39" ht="14.45" customHeight="1" x14ac:dyDescent="0.25">
      <c r="A40" s="211"/>
      <c r="B40" s="211"/>
      <c r="C40" s="103"/>
      <c r="D40" s="211"/>
      <c r="E40" s="212"/>
      <c r="F40" s="48">
        <f t="shared" si="4"/>
        <v>0</v>
      </c>
      <c r="G40" s="124">
        <f t="shared" si="5"/>
        <v>0</v>
      </c>
      <c r="H40" s="213"/>
      <c r="I40" s="48">
        <f t="shared" si="6"/>
        <v>0</v>
      </c>
      <c r="J40" s="48">
        <f t="shared" si="7"/>
        <v>0</v>
      </c>
      <c r="K40" s="105">
        <f t="shared" si="8"/>
        <v>0</v>
      </c>
      <c r="L40" s="106"/>
      <c r="M40" s="48">
        <f t="shared" si="9"/>
        <v>0</v>
      </c>
      <c r="N40" s="48">
        <f t="shared" si="10"/>
        <v>0</v>
      </c>
      <c r="O40" s="48">
        <f t="shared" si="11"/>
        <v>0</v>
      </c>
      <c r="P40" s="106"/>
      <c r="Q40" s="48">
        <f t="shared" si="12"/>
        <v>0</v>
      </c>
      <c r="R40" s="48">
        <f t="shared" si="13"/>
        <v>0</v>
      </c>
      <c r="S40" s="48">
        <f t="shared" si="14"/>
        <v>0</v>
      </c>
      <c r="T40" s="106"/>
      <c r="U40" s="48">
        <f t="shared" si="15"/>
        <v>0</v>
      </c>
      <c r="V40" s="48">
        <f t="shared" si="16"/>
        <v>0</v>
      </c>
      <c r="W40" s="48">
        <f t="shared" si="17"/>
        <v>0</v>
      </c>
      <c r="X40" s="106"/>
      <c r="Y40" s="48">
        <f t="shared" si="18"/>
        <v>0</v>
      </c>
      <c r="Z40" s="48">
        <f t="shared" si="19"/>
        <v>0</v>
      </c>
      <c r="AA40" s="48">
        <f t="shared" si="20"/>
        <v>0</v>
      </c>
      <c r="AB40" s="106"/>
      <c r="AC40" s="48">
        <f t="shared" si="21"/>
        <v>0</v>
      </c>
      <c r="AD40" s="48">
        <f t="shared" si="22"/>
        <v>0</v>
      </c>
      <c r="AE40" s="48">
        <f t="shared" si="23"/>
        <v>0</v>
      </c>
      <c r="AF40" s="106"/>
      <c r="AG40" s="48">
        <f t="shared" si="24"/>
        <v>0</v>
      </c>
      <c r="AH40" s="48">
        <f t="shared" si="25"/>
        <v>0</v>
      </c>
      <c r="AI40" s="125">
        <f t="shared" si="26"/>
        <v>0</v>
      </c>
      <c r="AK40" s="86">
        <f t="shared" si="1"/>
        <v>0</v>
      </c>
      <c r="AL40" s="107">
        <f t="shared" si="2"/>
        <v>0</v>
      </c>
      <c r="AM40" s="48">
        <f t="shared" si="3"/>
        <v>0</v>
      </c>
    </row>
    <row r="41" spans="1:39" ht="14.45" customHeight="1" x14ac:dyDescent="0.25">
      <c r="A41" s="211"/>
      <c r="B41" s="211"/>
      <c r="C41" s="103"/>
      <c r="D41" s="211"/>
      <c r="E41" s="212"/>
      <c r="F41" s="48">
        <f t="shared" si="4"/>
        <v>0</v>
      </c>
      <c r="G41" s="124">
        <f t="shared" si="5"/>
        <v>0</v>
      </c>
      <c r="H41" s="213"/>
      <c r="I41" s="48">
        <f t="shared" si="6"/>
        <v>0</v>
      </c>
      <c r="J41" s="48">
        <f t="shared" si="7"/>
        <v>0</v>
      </c>
      <c r="K41" s="105">
        <f t="shared" si="8"/>
        <v>0</v>
      </c>
      <c r="L41" s="106"/>
      <c r="M41" s="48">
        <f t="shared" si="9"/>
        <v>0</v>
      </c>
      <c r="N41" s="48">
        <f t="shared" si="10"/>
        <v>0</v>
      </c>
      <c r="O41" s="48">
        <f t="shared" si="11"/>
        <v>0</v>
      </c>
      <c r="P41" s="106"/>
      <c r="Q41" s="48">
        <f t="shared" si="12"/>
        <v>0</v>
      </c>
      <c r="R41" s="48">
        <f t="shared" si="13"/>
        <v>0</v>
      </c>
      <c r="S41" s="48">
        <f t="shared" si="14"/>
        <v>0</v>
      </c>
      <c r="T41" s="106"/>
      <c r="U41" s="48">
        <f t="shared" si="15"/>
        <v>0</v>
      </c>
      <c r="V41" s="48">
        <f t="shared" si="16"/>
        <v>0</v>
      </c>
      <c r="W41" s="48">
        <f t="shared" si="17"/>
        <v>0</v>
      </c>
      <c r="X41" s="106"/>
      <c r="Y41" s="48">
        <f t="shared" si="18"/>
        <v>0</v>
      </c>
      <c r="Z41" s="48">
        <f t="shared" si="19"/>
        <v>0</v>
      </c>
      <c r="AA41" s="48">
        <f t="shared" si="20"/>
        <v>0</v>
      </c>
      <c r="AB41" s="106"/>
      <c r="AC41" s="48">
        <f t="shared" si="21"/>
        <v>0</v>
      </c>
      <c r="AD41" s="48">
        <f t="shared" si="22"/>
        <v>0</v>
      </c>
      <c r="AE41" s="48">
        <f t="shared" si="23"/>
        <v>0</v>
      </c>
      <c r="AF41" s="106"/>
      <c r="AG41" s="48">
        <f t="shared" si="24"/>
        <v>0</v>
      </c>
      <c r="AH41" s="48">
        <f t="shared" si="25"/>
        <v>0</v>
      </c>
      <c r="AI41" s="125">
        <f t="shared" si="26"/>
        <v>0</v>
      </c>
      <c r="AK41" s="86">
        <f t="shared" si="1"/>
        <v>0</v>
      </c>
      <c r="AL41" s="107">
        <f t="shared" si="2"/>
        <v>0</v>
      </c>
      <c r="AM41" s="48">
        <f t="shared" si="3"/>
        <v>0</v>
      </c>
    </row>
    <row r="42" spans="1:39" ht="14.45" customHeight="1" x14ac:dyDescent="0.25">
      <c r="A42" s="211"/>
      <c r="B42" s="211"/>
      <c r="C42" s="103"/>
      <c r="D42" s="211"/>
      <c r="E42" s="212"/>
      <c r="F42" s="48">
        <f t="shared" si="4"/>
        <v>0</v>
      </c>
      <c r="G42" s="124">
        <f t="shared" si="5"/>
        <v>0</v>
      </c>
      <c r="H42" s="213"/>
      <c r="I42" s="48">
        <f t="shared" si="6"/>
        <v>0</v>
      </c>
      <c r="J42" s="48">
        <f t="shared" si="7"/>
        <v>0</v>
      </c>
      <c r="K42" s="105">
        <f t="shared" si="8"/>
        <v>0</v>
      </c>
      <c r="L42" s="106"/>
      <c r="M42" s="48">
        <f t="shared" si="9"/>
        <v>0</v>
      </c>
      <c r="N42" s="48">
        <f t="shared" si="10"/>
        <v>0</v>
      </c>
      <c r="O42" s="48">
        <f t="shared" si="11"/>
        <v>0</v>
      </c>
      <c r="P42" s="106"/>
      <c r="Q42" s="48">
        <f t="shared" si="12"/>
        <v>0</v>
      </c>
      <c r="R42" s="48">
        <f t="shared" si="13"/>
        <v>0</v>
      </c>
      <c r="S42" s="48">
        <f t="shared" si="14"/>
        <v>0</v>
      </c>
      <c r="T42" s="106"/>
      <c r="U42" s="48">
        <f t="shared" si="15"/>
        <v>0</v>
      </c>
      <c r="V42" s="48">
        <f t="shared" si="16"/>
        <v>0</v>
      </c>
      <c r="W42" s="48">
        <f t="shared" si="17"/>
        <v>0</v>
      </c>
      <c r="X42" s="106"/>
      <c r="Y42" s="48">
        <f t="shared" si="18"/>
        <v>0</v>
      </c>
      <c r="Z42" s="48">
        <f t="shared" si="19"/>
        <v>0</v>
      </c>
      <c r="AA42" s="48">
        <f t="shared" si="20"/>
        <v>0</v>
      </c>
      <c r="AB42" s="106"/>
      <c r="AC42" s="48">
        <f t="shared" si="21"/>
        <v>0</v>
      </c>
      <c r="AD42" s="48">
        <f t="shared" si="22"/>
        <v>0</v>
      </c>
      <c r="AE42" s="48">
        <f t="shared" si="23"/>
        <v>0</v>
      </c>
      <c r="AF42" s="106"/>
      <c r="AG42" s="48">
        <f t="shared" si="24"/>
        <v>0</v>
      </c>
      <c r="AH42" s="48">
        <f t="shared" si="25"/>
        <v>0</v>
      </c>
      <c r="AI42" s="125">
        <f t="shared" si="26"/>
        <v>0</v>
      </c>
      <c r="AK42" s="86">
        <f t="shared" si="1"/>
        <v>0</v>
      </c>
      <c r="AL42" s="107">
        <f t="shared" si="2"/>
        <v>0</v>
      </c>
      <c r="AM42" s="48">
        <f t="shared" si="3"/>
        <v>0</v>
      </c>
    </row>
    <row r="43" spans="1:39" ht="14.45" customHeight="1" x14ac:dyDescent="0.25">
      <c r="A43" s="211"/>
      <c r="B43" s="211"/>
      <c r="C43" s="103"/>
      <c r="D43" s="211"/>
      <c r="E43" s="212"/>
      <c r="F43" s="48">
        <f t="shared" si="4"/>
        <v>0</v>
      </c>
      <c r="G43" s="124">
        <f t="shared" si="5"/>
        <v>0</v>
      </c>
      <c r="H43" s="213"/>
      <c r="I43" s="48">
        <f t="shared" si="6"/>
        <v>0</v>
      </c>
      <c r="J43" s="48">
        <f t="shared" si="7"/>
        <v>0</v>
      </c>
      <c r="K43" s="105">
        <f t="shared" si="8"/>
        <v>0</v>
      </c>
      <c r="L43" s="106"/>
      <c r="M43" s="48">
        <f t="shared" si="9"/>
        <v>0</v>
      </c>
      <c r="N43" s="48">
        <f t="shared" si="10"/>
        <v>0</v>
      </c>
      <c r="O43" s="48">
        <f t="shared" si="11"/>
        <v>0</v>
      </c>
      <c r="P43" s="106"/>
      <c r="Q43" s="48">
        <f t="shared" si="12"/>
        <v>0</v>
      </c>
      <c r="R43" s="48">
        <f t="shared" si="13"/>
        <v>0</v>
      </c>
      <c r="S43" s="48">
        <f t="shared" si="14"/>
        <v>0</v>
      </c>
      <c r="T43" s="106"/>
      <c r="U43" s="48">
        <f t="shared" si="15"/>
        <v>0</v>
      </c>
      <c r="V43" s="48">
        <f t="shared" si="16"/>
        <v>0</v>
      </c>
      <c r="W43" s="48">
        <f t="shared" si="17"/>
        <v>0</v>
      </c>
      <c r="X43" s="106"/>
      <c r="Y43" s="48">
        <f t="shared" si="18"/>
        <v>0</v>
      </c>
      <c r="Z43" s="48">
        <f t="shared" si="19"/>
        <v>0</v>
      </c>
      <c r="AA43" s="48">
        <f t="shared" si="20"/>
        <v>0</v>
      </c>
      <c r="AB43" s="106"/>
      <c r="AC43" s="48">
        <f t="shared" si="21"/>
        <v>0</v>
      </c>
      <c r="AD43" s="48">
        <f t="shared" si="22"/>
        <v>0</v>
      </c>
      <c r="AE43" s="48">
        <f t="shared" si="23"/>
        <v>0</v>
      </c>
      <c r="AF43" s="106"/>
      <c r="AG43" s="48">
        <f t="shared" si="24"/>
        <v>0</v>
      </c>
      <c r="AH43" s="48">
        <f t="shared" si="25"/>
        <v>0</v>
      </c>
      <c r="AI43" s="125">
        <f t="shared" si="26"/>
        <v>0</v>
      </c>
      <c r="AK43" s="86">
        <f t="shared" si="1"/>
        <v>0</v>
      </c>
      <c r="AL43" s="107">
        <f t="shared" si="2"/>
        <v>0</v>
      </c>
      <c r="AM43" s="48">
        <f t="shared" si="3"/>
        <v>0</v>
      </c>
    </row>
    <row r="44" spans="1:39" ht="14.45" customHeight="1" x14ac:dyDescent="0.25">
      <c r="A44" s="211"/>
      <c r="B44" s="211"/>
      <c r="C44" s="103"/>
      <c r="D44" s="211"/>
      <c r="E44" s="212"/>
      <c r="F44" s="48">
        <f t="shared" si="4"/>
        <v>0</v>
      </c>
      <c r="G44" s="124">
        <f t="shared" si="5"/>
        <v>0</v>
      </c>
      <c r="H44" s="213"/>
      <c r="I44" s="48">
        <f t="shared" si="6"/>
        <v>0</v>
      </c>
      <c r="J44" s="48">
        <f t="shared" si="7"/>
        <v>0</v>
      </c>
      <c r="K44" s="105">
        <f t="shared" si="8"/>
        <v>0</v>
      </c>
      <c r="L44" s="106"/>
      <c r="M44" s="48">
        <f t="shared" si="9"/>
        <v>0</v>
      </c>
      <c r="N44" s="48">
        <f t="shared" si="10"/>
        <v>0</v>
      </c>
      <c r="O44" s="48">
        <f t="shared" si="11"/>
        <v>0</v>
      </c>
      <c r="P44" s="106"/>
      <c r="Q44" s="48">
        <f t="shared" si="12"/>
        <v>0</v>
      </c>
      <c r="R44" s="48">
        <f t="shared" si="13"/>
        <v>0</v>
      </c>
      <c r="S44" s="48">
        <f t="shared" si="14"/>
        <v>0</v>
      </c>
      <c r="T44" s="106"/>
      <c r="U44" s="48">
        <f t="shared" si="15"/>
        <v>0</v>
      </c>
      <c r="V44" s="48">
        <f t="shared" si="16"/>
        <v>0</v>
      </c>
      <c r="W44" s="48">
        <f t="shared" si="17"/>
        <v>0</v>
      </c>
      <c r="X44" s="106"/>
      <c r="Y44" s="48">
        <f t="shared" si="18"/>
        <v>0</v>
      </c>
      <c r="Z44" s="48">
        <f t="shared" si="19"/>
        <v>0</v>
      </c>
      <c r="AA44" s="48">
        <f t="shared" si="20"/>
        <v>0</v>
      </c>
      <c r="AB44" s="106"/>
      <c r="AC44" s="48">
        <f t="shared" si="21"/>
        <v>0</v>
      </c>
      <c r="AD44" s="48">
        <f t="shared" si="22"/>
        <v>0</v>
      </c>
      <c r="AE44" s="48">
        <f t="shared" si="23"/>
        <v>0</v>
      </c>
      <c r="AF44" s="106"/>
      <c r="AG44" s="48">
        <f t="shared" si="24"/>
        <v>0</v>
      </c>
      <c r="AH44" s="48">
        <f t="shared" si="25"/>
        <v>0</v>
      </c>
      <c r="AI44" s="125">
        <f t="shared" si="26"/>
        <v>0</v>
      </c>
      <c r="AK44" s="86">
        <f t="shared" si="1"/>
        <v>0</v>
      </c>
      <c r="AL44" s="107">
        <f t="shared" si="2"/>
        <v>0</v>
      </c>
      <c r="AM44" s="48">
        <f t="shared" si="3"/>
        <v>0</v>
      </c>
    </row>
    <row r="45" spans="1:39" ht="14.45" customHeight="1" x14ac:dyDescent="0.25">
      <c r="A45" s="211"/>
      <c r="B45" s="211"/>
      <c r="C45" s="103"/>
      <c r="D45" s="211"/>
      <c r="E45" s="212"/>
      <c r="F45" s="48">
        <f t="shared" si="4"/>
        <v>0</v>
      </c>
      <c r="G45" s="124">
        <f t="shared" si="5"/>
        <v>0</v>
      </c>
      <c r="H45" s="213"/>
      <c r="I45" s="48">
        <f t="shared" si="6"/>
        <v>0</v>
      </c>
      <c r="J45" s="48">
        <f t="shared" si="7"/>
        <v>0</v>
      </c>
      <c r="K45" s="105">
        <f t="shared" si="8"/>
        <v>0</v>
      </c>
      <c r="L45" s="106"/>
      <c r="M45" s="48">
        <f t="shared" si="9"/>
        <v>0</v>
      </c>
      <c r="N45" s="48">
        <f t="shared" si="10"/>
        <v>0</v>
      </c>
      <c r="O45" s="48">
        <f t="shared" si="11"/>
        <v>0</v>
      </c>
      <c r="P45" s="106"/>
      <c r="Q45" s="48">
        <f t="shared" si="12"/>
        <v>0</v>
      </c>
      <c r="R45" s="48">
        <f t="shared" si="13"/>
        <v>0</v>
      </c>
      <c r="S45" s="48">
        <f t="shared" si="14"/>
        <v>0</v>
      </c>
      <c r="T45" s="106"/>
      <c r="U45" s="48">
        <f t="shared" si="15"/>
        <v>0</v>
      </c>
      <c r="V45" s="48">
        <f t="shared" si="16"/>
        <v>0</v>
      </c>
      <c r="W45" s="48">
        <f t="shared" si="17"/>
        <v>0</v>
      </c>
      <c r="X45" s="106"/>
      <c r="Y45" s="48">
        <f t="shared" si="18"/>
        <v>0</v>
      </c>
      <c r="Z45" s="48">
        <f t="shared" si="19"/>
        <v>0</v>
      </c>
      <c r="AA45" s="48">
        <f t="shared" si="20"/>
        <v>0</v>
      </c>
      <c r="AB45" s="106"/>
      <c r="AC45" s="48">
        <f t="shared" si="21"/>
        <v>0</v>
      </c>
      <c r="AD45" s="48">
        <f t="shared" si="22"/>
        <v>0</v>
      </c>
      <c r="AE45" s="48">
        <f t="shared" si="23"/>
        <v>0</v>
      </c>
      <c r="AF45" s="106"/>
      <c r="AG45" s="48">
        <f t="shared" si="24"/>
        <v>0</v>
      </c>
      <c r="AH45" s="48">
        <f t="shared" si="25"/>
        <v>0</v>
      </c>
      <c r="AI45" s="125">
        <f t="shared" si="26"/>
        <v>0</v>
      </c>
      <c r="AK45" s="86">
        <f t="shared" si="1"/>
        <v>0</v>
      </c>
      <c r="AL45" s="107">
        <f t="shared" si="2"/>
        <v>0</v>
      </c>
      <c r="AM45" s="48">
        <f t="shared" si="3"/>
        <v>0</v>
      </c>
    </row>
    <row r="46" spans="1:39" ht="14.45" customHeight="1" x14ac:dyDescent="0.25">
      <c r="A46" s="211"/>
      <c r="B46" s="211"/>
      <c r="C46" s="103"/>
      <c r="D46" s="211"/>
      <c r="E46" s="212"/>
      <c r="F46" s="48">
        <f t="shared" si="4"/>
        <v>0</v>
      </c>
      <c r="G46" s="124">
        <f t="shared" si="5"/>
        <v>0</v>
      </c>
      <c r="H46" s="213"/>
      <c r="I46" s="48">
        <f t="shared" si="6"/>
        <v>0</v>
      </c>
      <c r="J46" s="48">
        <f t="shared" si="7"/>
        <v>0</v>
      </c>
      <c r="K46" s="105">
        <f t="shared" si="8"/>
        <v>0</v>
      </c>
      <c r="L46" s="106"/>
      <c r="M46" s="48">
        <f t="shared" si="9"/>
        <v>0</v>
      </c>
      <c r="N46" s="48">
        <f t="shared" si="10"/>
        <v>0</v>
      </c>
      <c r="O46" s="48">
        <f t="shared" si="11"/>
        <v>0</v>
      </c>
      <c r="P46" s="106"/>
      <c r="Q46" s="48">
        <f t="shared" si="12"/>
        <v>0</v>
      </c>
      <c r="R46" s="48">
        <f t="shared" si="13"/>
        <v>0</v>
      </c>
      <c r="S46" s="48">
        <f t="shared" si="14"/>
        <v>0</v>
      </c>
      <c r="T46" s="106"/>
      <c r="U46" s="48">
        <f t="shared" si="15"/>
        <v>0</v>
      </c>
      <c r="V46" s="48">
        <f t="shared" si="16"/>
        <v>0</v>
      </c>
      <c r="W46" s="48">
        <f t="shared" si="17"/>
        <v>0</v>
      </c>
      <c r="X46" s="106"/>
      <c r="Y46" s="48">
        <f t="shared" si="18"/>
        <v>0</v>
      </c>
      <c r="Z46" s="48">
        <f t="shared" si="19"/>
        <v>0</v>
      </c>
      <c r="AA46" s="48">
        <f t="shared" si="20"/>
        <v>0</v>
      </c>
      <c r="AB46" s="106"/>
      <c r="AC46" s="48">
        <f t="shared" si="21"/>
        <v>0</v>
      </c>
      <c r="AD46" s="48">
        <f t="shared" si="22"/>
        <v>0</v>
      </c>
      <c r="AE46" s="48">
        <f t="shared" si="23"/>
        <v>0</v>
      </c>
      <c r="AF46" s="106"/>
      <c r="AG46" s="48">
        <f t="shared" si="24"/>
        <v>0</v>
      </c>
      <c r="AH46" s="48">
        <f t="shared" si="25"/>
        <v>0</v>
      </c>
      <c r="AI46" s="125">
        <f t="shared" si="26"/>
        <v>0</v>
      </c>
      <c r="AK46" s="86">
        <f t="shared" si="1"/>
        <v>0</v>
      </c>
      <c r="AL46" s="107">
        <f t="shared" si="2"/>
        <v>0</v>
      </c>
      <c r="AM46" s="48">
        <f t="shared" si="3"/>
        <v>0</v>
      </c>
    </row>
    <row r="47" spans="1:39" ht="14.45" customHeight="1" x14ac:dyDescent="0.25">
      <c r="A47" s="211"/>
      <c r="B47" s="211"/>
      <c r="C47" s="103"/>
      <c r="D47" s="211"/>
      <c r="E47" s="212"/>
      <c r="F47" s="48">
        <f t="shared" si="4"/>
        <v>0</v>
      </c>
      <c r="G47" s="124">
        <f t="shared" si="5"/>
        <v>0</v>
      </c>
      <c r="H47" s="213"/>
      <c r="I47" s="48">
        <f t="shared" si="6"/>
        <v>0</v>
      </c>
      <c r="J47" s="48">
        <f t="shared" si="7"/>
        <v>0</v>
      </c>
      <c r="K47" s="105">
        <f t="shared" si="8"/>
        <v>0</v>
      </c>
      <c r="L47" s="106"/>
      <c r="M47" s="48">
        <f t="shared" si="9"/>
        <v>0</v>
      </c>
      <c r="N47" s="48">
        <f t="shared" si="10"/>
        <v>0</v>
      </c>
      <c r="O47" s="48">
        <f t="shared" si="11"/>
        <v>0</v>
      </c>
      <c r="P47" s="106"/>
      <c r="Q47" s="48">
        <f t="shared" si="12"/>
        <v>0</v>
      </c>
      <c r="R47" s="48">
        <f t="shared" si="13"/>
        <v>0</v>
      </c>
      <c r="S47" s="48">
        <f t="shared" si="14"/>
        <v>0</v>
      </c>
      <c r="T47" s="106"/>
      <c r="U47" s="48">
        <f t="shared" si="15"/>
        <v>0</v>
      </c>
      <c r="V47" s="48">
        <f t="shared" si="16"/>
        <v>0</v>
      </c>
      <c r="W47" s="48">
        <f t="shared" si="17"/>
        <v>0</v>
      </c>
      <c r="X47" s="106"/>
      <c r="Y47" s="48">
        <f t="shared" si="18"/>
        <v>0</v>
      </c>
      <c r="Z47" s="48">
        <f t="shared" si="19"/>
        <v>0</v>
      </c>
      <c r="AA47" s="48">
        <f t="shared" si="20"/>
        <v>0</v>
      </c>
      <c r="AB47" s="106"/>
      <c r="AC47" s="48">
        <f t="shared" si="21"/>
        <v>0</v>
      </c>
      <c r="AD47" s="48">
        <f t="shared" si="22"/>
        <v>0</v>
      </c>
      <c r="AE47" s="48">
        <f t="shared" si="23"/>
        <v>0</v>
      </c>
      <c r="AF47" s="106"/>
      <c r="AG47" s="48">
        <f t="shared" si="24"/>
        <v>0</v>
      </c>
      <c r="AH47" s="48">
        <f t="shared" si="25"/>
        <v>0</v>
      </c>
      <c r="AI47" s="125">
        <f t="shared" si="26"/>
        <v>0</v>
      </c>
      <c r="AK47" s="86">
        <f t="shared" si="1"/>
        <v>0</v>
      </c>
      <c r="AL47" s="107">
        <f t="shared" si="2"/>
        <v>0</v>
      </c>
      <c r="AM47" s="48">
        <f t="shared" si="3"/>
        <v>0</v>
      </c>
    </row>
    <row r="48" spans="1:39" ht="14.45" customHeight="1" x14ac:dyDescent="0.25">
      <c r="A48" s="211"/>
      <c r="B48" s="211"/>
      <c r="C48" s="103"/>
      <c r="D48" s="211"/>
      <c r="E48" s="212"/>
      <c r="F48" s="48">
        <f t="shared" si="4"/>
        <v>0</v>
      </c>
      <c r="G48" s="124">
        <f t="shared" si="5"/>
        <v>0</v>
      </c>
      <c r="H48" s="213"/>
      <c r="I48" s="48">
        <f t="shared" ref="I48:I49" si="27">F48*H48</f>
        <v>0</v>
      </c>
      <c r="J48" s="48">
        <f t="shared" ref="J48:J49" si="28">F48*G48*H48</f>
        <v>0</v>
      </c>
      <c r="K48" s="105">
        <f t="shared" ref="K48:K49" si="29">F48*(1+G48)*H48</f>
        <v>0</v>
      </c>
      <c r="L48" s="106"/>
      <c r="M48" s="48">
        <f t="shared" si="9"/>
        <v>0</v>
      </c>
      <c r="N48" s="48">
        <f t="shared" ref="N48:N49" si="30">$I48*L48</f>
        <v>0</v>
      </c>
      <c r="O48" s="48">
        <f t="shared" ref="O48:O49" si="31">$J48*L48</f>
        <v>0</v>
      </c>
      <c r="P48" s="106"/>
      <c r="Q48" s="48">
        <f t="shared" si="12"/>
        <v>0</v>
      </c>
      <c r="R48" s="48">
        <f t="shared" ref="R48:R49" si="32">$I48*P48</f>
        <v>0</v>
      </c>
      <c r="S48" s="48">
        <f t="shared" ref="S48:S49" si="33">$J48*P48</f>
        <v>0</v>
      </c>
      <c r="T48" s="106"/>
      <c r="U48" s="48">
        <f t="shared" si="15"/>
        <v>0</v>
      </c>
      <c r="V48" s="48">
        <f t="shared" ref="V48:V49" si="34">$I48*T48</f>
        <v>0</v>
      </c>
      <c r="W48" s="48">
        <f t="shared" ref="W48:W49" si="35">$J48*T48</f>
        <v>0</v>
      </c>
      <c r="X48" s="106"/>
      <c r="Y48" s="48">
        <f t="shared" si="18"/>
        <v>0</v>
      </c>
      <c r="Z48" s="48">
        <f t="shared" ref="Z48:Z49" si="36">$I48*X48</f>
        <v>0</v>
      </c>
      <c r="AA48" s="48">
        <f t="shared" ref="AA48:AA49" si="37">$J48*X48</f>
        <v>0</v>
      </c>
      <c r="AB48" s="106"/>
      <c r="AC48" s="48">
        <f t="shared" si="21"/>
        <v>0</v>
      </c>
      <c r="AD48" s="48">
        <f t="shared" ref="AD48:AD49" si="38">$I48*AB48</f>
        <v>0</v>
      </c>
      <c r="AE48" s="48">
        <f t="shared" ref="AE48:AE49" si="39">$J48*AB48</f>
        <v>0</v>
      </c>
      <c r="AF48" s="106"/>
      <c r="AG48" s="48">
        <f t="shared" si="24"/>
        <v>0</v>
      </c>
      <c r="AH48" s="48">
        <f t="shared" ref="AH48:AH49" si="40">$I48*AF48</f>
        <v>0</v>
      </c>
      <c r="AI48" s="125">
        <f t="shared" ref="AI48:AI49" si="41">$J48*AF48</f>
        <v>0</v>
      </c>
      <c r="AK48" s="86">
        <f t="shared" si="1"/>
        <v>0</v>
      </c>
      <c r="AL48" s="107">
        <f t="shared" si="2"/>
        <v>0</v>
      </c>
      <c r="AM48" s="48">
        <f t="shared" si="3"/>
        <v>0</v>
      </c>
    </row>
    <row r="49" spans="1:39" ht="14.45" customHeight="1" thickBot="1" x14ac:dyDescent="0.3">
      <c r="A49" s="211"/>
      <c r="B49" s="211"/>
      <c r="C49" s="103"/>
      <c r="D49" s="211"/>
      <c r="E49" s="212"/>
      <c r="F49" s="48">
        <f t="shared" si="4"/>
        <v>0</v>
      </c>
      <c r="G49" s="124">
        <f t="shared" si="5"/>
        <v>0</v>
      </c>
      <c r="H49" s="213"/>
      <c r="I49" s="48">
        <f t="shared" si="27"/>
        <v>0</v>
      </c>
      <c r="J49" s="48">
        <f t="shared" si="28"/>
        <v>0</v>
      </c>
      <c r="K49" s="105">
        <f t="shared" si="29"/>
        <v>0</v>
      </c>
      <c r="L49" s="126"/>
      <c r="M49" s="127">
        <f t="shared" si="9"/>
        <v>0</v>
      </c>
      <c r="N49" s="127">
        <f t="shared" si="30"/>
        <v>0</v>
      </c>
      <c r="O49" s="127">
        <f t="shared" si="31"/>
        <v>0</v>
      </c>
      <c r="P49" s="126"/>
      <c r="Q49" s="127">
        <f t="shared" si="12"/>
        <v>0</v>
      </c>
      <c r="R49" s="127">
        <f t="shared" si="32"/>
        <v>0</v>
      </c>
      <c r="S49" s="127">
        <f t="shared" si="33"/>
        <v>0</v>
      </c>
      <c r="T49" s="126"/>
      <c r="U49" s="127">
        <f t="shared" si="15"/>
        <v>0</v>
      </c>
      <c r="V49" s="127">
        <f t="shared" si="34"/>
        <v>0</v>
      </c>
      <c r="W49" s="127">
        <f t="shared" si="35"/>
        <v>0</v>
      </c>
      <c r="X49" s="126"/>
      <c r="Y49" s="127">
        <f t="shared" si="18"/>
        <v>0</v>
      </c>
      <c r="Z49" s="127">
        <f t="shared" si="36"/>
        <v>0</v>
      </c>
      <c r="AA49" s="127">
        <f t="shared" si="37"/>
        <v>0</v>
      </c>
      <c r="AB49" s="126"/>
      <c r="AC49" s="127">
        <f t="shared" si="21"/>
        <v>0</v>
      </c>
      <c r="AD49" s="127">
        <f t="shared" si="38"/>
        <v>0</v>
      </c>
      <c r="AE49" s="127">
        <f t="shared" si="39"/>
        <v>0</v>
      </c>
      <c r="AF49" s="126"/>
      <c r="AG49" s="127">
        <f t="shared" si="24"/>
        <v>0</v>
      </c>
      <c r="AH49" s="127">
        <f t="shared" si="40"/>
        <v>0</v>
      </c>
      <c r="AI49" s="128">
        <f t="shared" si="41"/>
        <v>0</v>
      </c>
      <c r="AK49" s="86">
        <f t="shared" si="1"/>
        <v>0</v>
      </c>
      <c r="AL49" s="107">
        <f t="shared" si="2"/>
        <v>0</v>
      </c>
      <c r="AM49" s="48">
        <f t="shared" si="3"/>
        <v>0</v>
      </c>
    </row>
    <row r="50" spans="1:39" ht="14.45" customHeight="1" thickBot="1" x14ac:dyDescent="0.3">
      <c r="A50" s="211"/>
      <c r="B50" s="211"/>
      <c r="C50" s="103"/>
      <c r="D50" s="211"/>
      <c r="E50" s="212"/>
      <c r="I50" s="90"/>
      <c r="J50" s="90"/>
      <c r="K50" s="90"/>
      <c r="M50" s="90"/>
      <c r="N50" s="90"/>
      <c r="O50" s="90"/>
      <c r="Q50" s="90"/>
      <c r="R50" s="90"/>
      <c r="S50" s="90"/>
      <c r="U50" s="90"/>
      <c r="V50" s="90"/>
      <c r="W50" s="90"/>
      <c r="Y50" s="90"/>
      <c r="Z50" s="90"/>
      <c r="AA50" s="90"/>
      <c r="AC50" s="90"/>
      <c r="AD50" s="90"/>
      <c r="AE50" s="90"/>
      <c r="AG50" s="90"/>
      <c r="AH50" s="90"/>
      <c r="AI50" s="90"/>
      <c r="AL50" s="91"/>
      <c r="AM50" s="91"/>
    </row>
    <row r="51" spans="1:39" ht="15.75" thickBot="1" x14ac:dyDescent="0.3">
      <c r="A51" s="129" t="s">
        <v>206</v>
      </c>
      <c r="B51" s="110"/>
      <c r="C51" s="110"/>
      <c r="D51" s="110"/>
      <c r="E51" s="110"/>
      <c r="F51" s="45">
        <f>SUM(F19:F49)</f>
        <v>0</v>
      </c>
      <c r="G51" s="110"/>
      <c r="H51" s="110"/>
      <c r="I51" s="46">
        <f>SUM(I19:I49)</f>
        <v>0</v>
      </c>
      <c r="J51" s="46">
        <f>SUM(J19:J49)</f>
        <v>0</v>
      </c>
      <c r="K51" s="46">
        <f>SUM(K19:K49)</f>
        <v>0</v>
      </c>
      <c r="L51" s="110"/>
      <c r="M51" s="46">
        <f>SUM(M19:M49)</f>
        <v>0</v>
      </c>
      <c r="N51" s="46">
        <f>SUM(N19:N49)</f>
        <v>0</v>
      </c>
      <c r="O51" s="46">
        <f>SUM(O19:O49)</f>
        <v>0</v>
      </c>
      <c r="P51" s="110"/>
      <c r="Q51" s="46">
        <f>SUM(Q19:Q49)</f>
        <v>0</v>
      </c>
      <c r="R51" s="46">
        <f>SUM(R19:R49)</f>
        <v>0</v>
      </c>
      <c r="S51" s="46">
        <f>SUM(S19:S49)</f>
        <v>0</v>
      </c>
      <c r="T51" s="110"/>
      <c r="U51" s="46">
        <f>SUM(U19:U49)</f>
        <v>0</v>
      </c>
      <c r="V51" s="46">
        <f>SUM(V19:V49)</f>
        <v>0</v>
      </c>
      <c r="W51" s="46">
        <f>SUM(W19:W49)</f>
        <v>0</v>
      </c>
      <c r="X51" s="110"/>
      <c r="Y51" s="46">
        <f>SUM(Y19:Y49)</f>
        <v>0</v>
      </c>
      <c r="Z51" s="46">
        <f>SUM(Z19:Z49)</f>
        <v>0</v>
      </c>
      <c r="AA51" s="46">
        <f>SUM(AA19:AA49)</f>
        <v>0</v>
      </c>
      <c r="AB51" s="110"/>
      <c r="AC51" s="46">
        <f>SUM(AC19:AC49)</f>
        <v>0</v>
      </c>
      <c r="AD51" s="46">
        <f>SUM(AD19:AD49)</f>
        <v>0</v>
      </c>
      <c r="AE51" s="46">
        <f>SUM(AE19:AE49)</f>
        <v>0</v>
      </c>
      <c r="AF51" s="110"/>
      <c r="AG51" s="46">
        <f t="shared" ref="AG51:AI51" si="42">SUM(AG19:AG49)</f>
        <v>0</v>
      </c>
      <c r="AH51" s="46">
        <f t="shared" si="42"/>
        <v>0</v>
      </c>
      <c r="AI51" s="46">
        <f t="shared" si="42"/>
        <v>0</v>
      </c>
      <c r="AL51" s="107">
        <f>M51+Q51+U51+Y51+AC51+AG51</f>
        <v>0</v>
      </c>
      <c r="AM51" s="48">
        <f>AL51-K51</f>
        <v>0</v>
      </c>
    </row>
    <row r="52" spans="1:39" x14ac:dyDescent="0.25">
      <c r="AL52" s="91"/>
      <c r="AM52" s="91"/>
    </row>
    <row r="53" spans="1:39" x14ac:dyDescent="0.25">
      <c r="A53" s="548" t="s">
        <v>207</v>
      </c>
      <c r="B53" s="513"/>
      <c r="C53" s="513"/>
      <c r="D53" s="513"/>
      <c r="E53" s="513"/>
      <c r="F53" s="513"/>
      <c r="G53" s="513"/>
      <c r="H53" s="550">
        <f>SUM(H19:H49)</f>
        <v>0</v>
      </c>
      <c r="I53" s="512"/>
      <c r="J53" s="513"/>
      <c r="K53" s="514"/>
      <c r="L53" s="518">
        <f>($H$19*L19)+($H$20*L20)+($H$21*L21)+($H$22*L22)+($H$23*L23)+($H$24*L24)+($H$25*L25)+($H$26*L26)+($H$27*L27)+($H$28*L28)+($H$29*L29)+($H$30*L30)+($H$31*L31)+($H$32*L32)+($H$33*L33)+($H$34*L34)+($H$35*L35)+($H$36*L36)+($H$37*L37)+($H$38*L38)+($H$39*L39)+($H$40*L40)+($H$41*L41)+($H$42*L42)+($H$43*L43)+($H$44*L44)+($H$45*L45)+($H$46*L46)+($H$47*L47)+($H$48*L48)+($H$49*L49)</f>
        <v>0</v>
      </c>
      <c r="M53" s="512"/>
      <c r="N53" s="513"/>
      <c r="O53" s="514"/>
      <c r="P53" s="518">
        <f>($H$19*P19)+($H$20*P20)+($H$21*P21)+($H$22*P22)+($H$23*P23)+($H$24*P24)+($H$25*P25)+($H$26*P26)+($H$27*P27)+($H$28*P28)+($H$29*P29)+($H$30*P30)+($H$31*P31)+($H$32*P32)+($H$33*P33)+($H$34*P34)+($H$35*P35)+($H$36*P36)+($H$37*P37)+($H$38*P38)+($H$39*P39)+($H$40*P40)+($H$41*P41)+($H$42*P42)+($H$43*P43)+($H$44*P44)+($H$45*P45)+($H$46*P46)+($H$47*P47)+($H$48*P48)+($H$49*P49)</f>
        <v>0</v>
      </c>
      <c r="Q53" s="512"/>
      <c r="R53" s="513"/>
      <c r="S53" s="514"/>
      <c r="T53" s="518">
        <f>($H$19*T19)+($H$20*T20)+($H$21*T21)+($H$22*T22)+($H$23*T23)+($H$24*T24)+($H$25*T25)+($H$26*T26)+($H$27*T27)+($H$28*T28)+($H$29*T29)+($H$30*T30)+($H$31*T31)+($H$32*T32)+($H$33*T33)+($H$34*T34)+($H$35*T35)+($H$36*T36)+($H$37*T37)+($H$38*T38)+($H$39*T39)+($H$40*T40)+($H$41*T41)+($H$42*T42)+($H$43*T43)+($H$44*T44)+($H$45*T45)+($H$46*T46)+($H$47*T47)+($H$48*T48)+($H$49*T49)</f>
        <v>0</v>
      </c>
      <c r="U53" s="512"/>
      <c r="V53" s="513"/>
      <c r="W53" s="514"/>
      <c r="X53" s="518">
        <f>($H$19*X19)+($H$20*X20)+($H$21*X21)+($H$22*X22)+($H$23*X23)+($H$24*X24)+($H$25*X25)+($H$26*X26)+($H$27*X27)+($H$28*X28)+($H$29*X29)+($H$30*X30)+($H$31*X31)+($H$32*X32)+($H$33*X33)+($H$34*X34)+($H$35*X35)+($H$36*X36)+($H$37*X37)+($H$38*X38)+($H$39*X39)+($H$40*X40)+($H$41*X41)+($H$42*X42)+($H$43*X43)+($H$44*X44)+($H$45*X45)+($H$46*X46)+($H$47*X47)+($H$48*X48)+($H$49*X49)</f>
        <v>0</v>
      </c>
      <c r="Y53" s="512"/>
      <c r="Z53" s="513"/>
      <c r="AA53" s="514"/>
      <c r="AB53" s="518">
        <f>($H$19*AB19)+($H$20*AB20)+($H$21*AB21)+($H$22*AB22)+($H$23*AB23)+($H$24*AB24)+($H$25*AB25)+($H$26*AB26)+($H$27*AB27)+($H$28*AB28)+($H$29*AB29)+($H$30*AB30)+($H$31*AB31)+($H$32*AB32)+($H$33*AB33)+($H$34*AB34)+($H$35*AB35)+($H$36*AB36)+($H$37*AB37)+($H$38*AB38)+($H$39*AB39)+($H$40*AB40)+($H$41*AB41)+($H$42*AB42)+($H$43*AB43)+($H$44*AB44)+($H$45*AB45)+($H$46*AB46)+($H$47*AB47)+($H$48*AB48)+($H$49*AB49)</f>
        <v>0</v>
      </c>
      <c r="AC53" s="512"/>
      <c r="AD53" s="513"/>
      <c r="AE53" s="514"/>
      <c r="AF53" s="518">
        <f>($H$19*AF19)+($H$20*AF20)+($H$21*AF21)+($H$22*AF22)+($H$23*AF23)+($H$24*AF24)+($H$25*AF25)+($H$26*AF26)+($H$27*AF27)+($H$28*AF28)+($H$29*AF29)+($H$30*AF30)+($H$31*AF31)+($H$32*AF32)+($H$33*AF33)+($H$34*AF34)+($H$35*AF35)+($H$36*AF36)+($H$37*AF37)+($H$38*AF38)+($H$39*AF39)+($H$40*AF40)+($H$41*AF41)+($H$42*AF42)+($H$43*AF43)+($H$44*AF44)+($H$45*AF45)+($H$46*AF46)+($H$47*AF47)+($H$48*AF48)+($H$49*AF49)</f>
        <v>0</v>
      </c>
      <c r="AG53" s="512"/>
      <c r="AH53" s="513"/>
      <c r="AI53" s="514"/>
      <c r="AL53" s="91"/>
      <c r="AM53" s="91"/>
    </row>
    <row r="54" spans="1:39" x14ac:dyDescent="0.25">
      <c r="A54" s="549"/>
      <c r="B54" s="516"/>
      <c r="C54" s="516"/>
      <c r="D54" s="516"/>
      <c r="E54" s="516"/>
      <c r="F54" s="516"/>
      <c r="G54" s="516"/>
      <c r="H54" s="551"/>
      <c r="I54" s="515"/>
      <c r="J54" s="516"/>
      <c r="K54" s="517"/>
      <c r="L54" s="519"/>
      <c r="M54" s="515"/>
      <c r="N54" s="516"/>
      <c r="O54" s="517"/>
      <c r="P54" s="519"/>
      <c r="Q54" s="515"/>
      <c r="R54" s="516"/>
      <c r="S54" s="517"/>
      <c r="T54" s="519"/>
      <c r="U54" s="515"/>
      <c r="V54" s="516"/>
      <c r="W54" s="517"/>
      <c r="X54" s="519"/>
      <c r="Y54" s="515"/>
      <c r="Z54" s="516"/>
      <c r="AA54" s="517"/>
      <c r="AB54" s="519"/>
      <c r="AC54" s="515"/>
      <c r="AD54" s="516"/>
      <c r="AE54" s="517"/>
      <c r="AF54" s="519"/>
      <c r="AG54" s="515"/>
      <c r="AH54" s="516"/>
      <c r="AI54" s="517"/>
      <c r="AL54" s="91"/>
      <c r="AM54" s="91"/>
    </row>
    <row r="55" spans="1:39" x14ac:dyDescent="0.25">
      <c r="AL55" s="91"/>
      <c r="AM55" s="91"/>
    </row>
    <row r="56" spans="1:39" ht="35.450000000000003" customHeight="1" x14ac:dyDescent="0.25">
      <c r="A56" s="543" t="s">
        <v>180</v>
      </c>
      <c r="B56" s="543" t="s">
        <v>208</v>
      </c>
      <c r="C56" s="504" t="s">
        <v>182</v>
      </c>
      <c r="D56" s="543" t="s">
        <v>209</v>
      </c>
      <c r="E56" s="543" t="s">
        <v>210</v>
      </c>
      <c r="F56" s="504" t="s">
        <v>185</v>
      </c>
      <c r="G56" s="543" t="s">
        <v>186</v>
      </c>
      <c r="H56" s="504" t="s">
        <v>187</v>
      </c>
      <c r="I56" s="504" t="s">
        <v>188</v>
      </c>
      <c r="J56" s="504" t="s">
        <v>189</v>
      </c>
      <c r="K56" s="520" t="s">
        <v>190</v>
      </c>
      <c r="L56" s="537" t="s">
        <v>191</v>
      </c>
      <c r="M56" s="538"/>
      <c r="N56" s="538"/>
      <c r="O56" s="538"/>
      <c r="P56" s="537" t="s">
        <v>192</v>
      </c>
      <c r="Q56" s="538"/>
      <c r="R56" s="538"/>
      <c r="S56" s="539"/>
      <c r="T56" s="538" t="s">
        <v>193</v>
      </c>
      <c r="U56" s="538"/>
      <c r="V56" s="538"/>
      <c r="W56" s="538"/>
      <c r="X56" s="537" t="s">
        <v>194</v>
      </c>
      <c r="Y56" s="538"/>
      <c r="Z56" s="538"/>
      <c r="AA56" s="539"/>
      <c r="AB56" s="538" t="s">
        <v>195</v>
      </c>
      <c r="AC56" s="538"/>
      <c r="AD56" s="538"/>
      <c r="AE56" s="539"/>
      <c r="AF56" s="538" t="s">
        <v>196</v>
      </c>
      <c r="AG56" s="538"/>
      <c r="AH56" s="538"/>
      <c r="AI56" s="539"/>
      <c r="AK56" s="80" t="s">
        <v>197</v>
      </c>
      <c r="AL56" s="509" t="s">
        <v>198</v>
      </c>
      <c r="AM56" s="509" t="s">
        <v>199</v>
      </c>
    </row>
    <row r="57" spans="1:39" ht="33.75" customHeight="1" x14ac:dyDescent="0.25">
      <c r="A57" s="544"/>
      <c r="B57" s="544"/>
      <c r="C57" s="505"/>
      <c r="D57" s="544"/>
      <c r="E57" s="544"/>
      <c r="F57" s="505"/>
      <c r="G57" s="544"/>
      <c r="H57" s="505"/>
      <c r="I57" s="505"/>
      <c r="J57" s="505"/>
      <c r="K57" s="547"/>
      <c r="L57" s="532" t="str">
        <f>IF(Usage!$B$8=0, "", Usage!$B$8)</f>
        <v>Center Overhead</v>
      </c>
      <c r="M57" s="533"/>
      <c r="N57" s="533"/>
      <c r="O57" s="534"/>
      <c r="P57" s="532" t="str">
        <f>IF(Usage!$B$9=0, "", Usage!$B$9)</f>
        <v/>
      </c>
      <c r="Q57" s="533"/>
      <c r="R57" s="533"/>
      <c r="S57" s="535"/>
      <c r="T57" s="536" t="str">
        <f>IF(Usage!$B$10=0, "", Usage!$B$10)</f>
        <v/>
      </c>
      <c r="U57" s="533"/>
      <c r="V57" s="533"/>
      <c r="W57" s="534"/>
      <c r="X57" s="532" t="str">
        <f>IF(Usage!$B$11=0, "", Usage!$B$11)</f>
        <v/>
      </c>
      <c r="Y57" s="533"/>
      <c r="Z57" s="533"/>
      <c r="AA57" s="535"/>
      <c r="AB57" s="536" t="str">
        <f>IF(Usage!$B$12=0, "", Usage!$B$12)</f>
        <v/>
      </c>
      <c r="AC57" s="533"/>
      <c r="AD57" s="533"/>
      <c r="AE57" s="535"/>
      <c r="AF57" s="536" t="str">
        <f>IF(Usage!$B$13=0, "", Usage!$B$13)</f>
        <v/>
      </c>
      <c r="AG57" s="533"/>
      <c r="AH57" s="533"/>
      <c r="AI57" s="535"/>
      <c r="AJ57" s="14"/>
      <c r="AK57" s="507" t="s">
        <v>200</v>
      </c>
      <c r="AL57" s="510"/>
      <c r="AM57" s="510"/>
    </row>
    <row r="58" spans="1:39" ht="18" customHeight="1" x14ac:dyDescent="0.25">
      <c r="A58" s="506" t="s">
        <v>211</v>
      </c>
      <c r="B58" s="506"/>
      <c r="C58" s="506"/>
      <c r="D58" s="506"/>
      <c r="E58" s="506"/>
      <c r="F58" s="506"/>
      <c r="G58" s="506"/>
      <c r="H58" s="506"/>
      <c r="I58" s="506"/>
      <c r="J58" s="506"/>
      <c r="L58" s="251" t="s">
        <v>202</v>
      </c>
      <c r="M58" s="123" t="s">
        <v>203</v>
      </c>
      <c r="N58" s="123" t="s">
        <v>204</v>
      </c>
      <c r="O58" s="247" t="s">
        <v>205</v>
      </c>
      <c r="P58" s="251" t="s">
        <v>202</v>
      </c>
      <c r="Q58" s="123" t="s">
        <v>203</v>
      </c>
      <c r="R58" s="123" t="s">
        <v>204</v>
      </c>
      <c r="S58" s="252" t="s">
        <v>205</v>
      </c>
      <c r="T58" s="258" t="s">
        <v>202</v>
      </c>
      <c r="U58" s="123" t="s">
        <v>203</v>
      </c>
      <c r="V58" s="123" t="s">
        <v>204</v>
      </c>
      <c r="W58" s="247" t="s">
        <v>205</v>
      </c>
      <c r="X58" s="251" t="s">
        <v>202</v>
      </c>
      <c r="Y58" s="123" t="s">
        <v>203</v>
      </c>
      <c r="Z58" s="123" t="s">
        <v>204</v>
      </c>
      <c r="AA58" s="252" t="s">
        <v>205</v>
      </c>
      <c r="AB58" s="258" t="s">
        <v>202</v>
      </c>
      <c r="AC58" s="123" t="s">
        <v>203</v>
      </c>
      <c r="AD58" s="123" t="s">
        <v>204</v>
      </c>
      <c r="AE58" s="252" t="s">
        <v>205</v>
      </c>
      <c r="AF58" s="258" t="s">
        <v>202</v>
      </c>
      <c r="AG58" s="123" t="s">
        <v>203</v>
      </c>
      <c r="AH58" s="123" t="s">
        <v>204</v>
      </c>
      <c r="AI58" s="252" t="s">
        <v>205</v>
      </c>
      <c r="AK58" s="508"/>
      <c r="AL58" s="511"/>
      <c r="AM58" s="511"/>
    </row>
    <row r="59" spans="1:39" ht="14.45" customHeight="1" x14ac:dyDescent="0.25">
      <c r="A59" s="211"/>
      <c r="B59" s="211"/>
      <c r="C59" s="103"/>
      <c r="D59" s="211"/>
      <c r="E59" s="212"/>
      <c r="F59" s="48">
        <f>E59*(IF(C59="",0,IF(C59="50000",$K$4,IF(C59="50010",$K$5,IF(C59="50020",$K$6,IF(C59="50030",$K$7,IF(C59="50040",$K$8,IF(C59="50050",$K$9,IF(C59="50060",$K$10,IF(C59="50100",$K$11,IF(C59="50110",$K$12)))))))))))+(IF(C59="",0,IF(C59="50000",E59*(1+$F$4),IF(C59="50010",E59*(1+$F$5),IF(C59="50020",E59*(1+$F$6),IF(C59="50030",E59*(1+$F$7),IF(C59="50040",E59*(1+$F$8),IF(C59="50050",E59*(1+$F$9),IF(C59="50060",E59*(1+$F$10),IF(C59="50100",E59*(1+$F$11),IF(C59="50110",E59*(1+$F$12))))))))))))*IF(C59="",0,IF(C59="50000",$L$4,IF(C59="50010",$L$5,IF(C59="50020",$L$6,IF(C59="50030",$L$7,IF(C59="50040",$L$8,IF(C59="50050",$L$9,IF(C59="50060",$L$10,IF(C59="50100",$L$11,IF(C59="50110",$L$12))))))))))</f>
        <v>0</v>
      </c>
      <c r="G59" s="124">
        <f>IF(C59="",0,IF(C59="50000",$G$4,IF(C59="50010",$G$5,IF(C59="50020",$G$6,IF(C59="50030",$G$7,IF(C59="50040",$G$8,IF(C59="50050",$G$9,IF(C59="50060",$G$10,IF(C59="50100",$G$11,IF(C59="50110",$G$12))))))))))</f>
        <v>0</v>
      </c>
      <c r="H59" s="213"/>
      <c r="I59" s="48">
        <f>F59*H59</f>
        <v>0</v>
      </c>
      <c r="J59" s="48">
        <f>F59*G59*H59</f>
        <v>0</v>
      </c>
      <c r="K59" s="105">
        <f>F59*(1+G59)*H59</f>
        <v>0</v>
      </c>
      <c r="L59" s="253"/>
      <c r="M59" s="48">
        <f>$K59*L59</f>
        <v>0</v>
      </c>
      <c r="N59" s="48">
        <f>$I59*L59</f>
        <v>0</v>
      </c>
      <c r="O59" s="105">
        <f>$J59*L59</f>
        <v>0</v>
      </c>
      <c r="P59" s="253"/>
      <c r="Q59" s="48">
        <f>$K59*P59</f>
        <v>0</v>
      </c>
      <c r="R59" s="48">
        <f>$I59*P59</f>
        <v>0</v>
      </c>
      <c r="S59" s="254">
        <f>$J59*P59</f>
        <v>0</v>
      </c>
      <c r="T59" s="259"/>
      <c r="U59" s="48">
        <f>$K59*T59</f>
        <v>0</v>
      </c>
      <c r="V59" s="48">
        <f>$I59*T59</f>
        <v>0</v>
      </c>
      <c r="W59" s="105">
        <f>$J59*T59</f>
        <v>0</v>
      </c>
      <c r="X59" s="253"/>
      <c r="Y59" s="48">
        <f>$K59*X59</f>
        <v>0</v>
      </c>
      <c r="Z59" s="48">
        <f>$I59*X59</f>
        <v>0</v>
      </c>
      <c r="AA59" s="254">
        <f>$J59*X59</f>
        <v>0</v>
      </c>
      <c r="AB59" s="259"/>
      <c r="AC59" s="48">
        <f>$K59*AB59</f>
        <v>0</v>
      </c>
      <c r="AD59" s="48">
        <f>$I59*AB59</f>
        <v>0</v>
      </c>
      <c r="AE59" s="254">
        <f>$J59*AB59</f>
        <v>0</v>
      </c>
      <c r="AF59" s="259"/>
      <c r="AG59" s="48">
        <f>$K59*AF59</f>
        <v>0</v>
      </c>
      <c r="AH59" s="48">
        <f>$I59*AF59</f>
        <v>0</v>
      </c>
      <c r="AI59" s="254">
        <f>$J59*AF59</f>
        <v>0</v>
      </c>
      <c r="AK59" s="86">
        <f t="shared" ref="AK59:AK74" si="43">L59+P59+T59+X59+AB59+AF59</f>
        <v>0</v>
      </c>
      <c r="AL59" s="107">
        <f t="shared" ref="AL59:AL74" si="44">M59+Q59+U59+Y59+AC59+AG59</f>
        <v>0</v>
      </c>
      <c r="AM59" s="48">
        <f t="shared" ref="AM59:AM74" si="45">AL59-K59</f>
        <v>0</v>
      </c>
    </row>
    <row r="60" spans="1:39" x14ac:dyDescent="0.25">
      <c r="A60" s="211"/>
      <c r="B60" s="211"/>
      <c r="C60" s="103"/>
      <c r="D60" s="211"/>
      <c r="E60" s="212"/>
      <c r="F60" s="48">
        <f t="shared" ref="F60:F74" si="46">E60*(IF(C60="",0,IF(C60="50000",$K$4,IF(C60="50010",$K$5,IF(C60="50020",$K$6,IF(C60="50030",$K$7,IF(C60="50040",$K$8,IF(C60="50050",$K$9,IF(C60="50060",$K$10,IF(C60="50100",$K$11,IF(C60="50110",$K$12)))))))))))+(IF(C60="",0,IF(C60="50000",E60*(1+$F$4),IF(C60="50010",E60*(1+$F$5),IF(C60="50020",E60*(1+$F$6),IF(C60="50030",E60*(1+$F$7),IF(C60="50040",E60*(1+$F$8),IF(C60="50050",E60*(1+$F$9),IF(C60="50060",E60*(1+$F$10),IF(C60="50100",E60*(1+$F$11),IF(C60="50110",E60*(1+$F$12))))))))))))*IF(C60="",0,IF(C60="50000",$L$4,IF(C60="50010",$L$5,IF(C60="50020",$L$6,IF(C60="50030",$L$7,IF(C60="50040",$L$8,IF(C60="50050",$L$9,IF(C60="50060",$L$10,IF(C60="50100",$L$11,IF(C60="50110",$L$12))))))))))</f>
        <v>0</v>
      </c>
      <c r="G60" s="124">
        <f t="shared" ref="G60:G74" si="47">IF(C60="",0,IF(C60="50000",$G$4,IF(C60="50010",$G$5,IF(C60="50020",$G$6,IF(C60="50030",$G$7,IF(C60="50040",$G$8,IF(C60="50050",$G$9,IF(C60="50060",$G$10,IF(C60="50100",$G$11,IF(C60="50110",$G$12))))))))))</f>
        <v>0</v>
      </c>
      <c r="H60" s="213"/>
      <c r="I60" s="48">
        <f>F60*H60</f>
        <v>0</v>
      </c>
      <c r="J60" s="48">
        <f>F60*G60*H60</f>
        <v>0</v>
      </c>
      <c r="K60" s="105">
        <f>F60*(1+G60)*H60</f>
        <v>0</v>
      </c>
      <c r="L60" s="253"/>
      <c r="M60" s="48">
        <f>$K60*L60</f>
        <v>0</v>
      </c>
      <c r="N60" s="48">
        <f>$I60*L60</f>
        <v>0</v>
      </c>
      <c r="O60" s="105">
        <f>$J60*L60</f>
        <v>0</v>
      </c>
      <c r="P60" s="253"/>
      <c r="Q60" s="48">
        <f>$K60*P60</f>
        <v>0</v>
      </c>
      <c r="R60" s="48">
        <f>$I60*P60</f>
        <v>0</v>
      </c>
      <c r="S60" s="254">
        <f>$J60*P60</f>
        <v>0</v>
      </c>
      <c r="T60" s="259"/>
      <c r="U60" s="48">
        <f>$K60*T60</f>
        <v>0</v>
      </c>
      <c r="V60" s="48">
        <f>$I60*T60</f>
        <v>0</v>
      </c>
      <c r="W60" s="105">
        <f>$J60*T60</f>
        <v>0</v>
      </c>
      <c r="X60" s="253"/>
      <c r="Y60" s="48">
        <f>$K60*X60</f>
        <v>0</v>
      </c>
      <c r="Z60" s="48">
        <f>$I60*X60</f>
        <v>0</v>
      </c>
      <c r="AA60" s="254">
        <f>$J60*X60</f>
        <v>0</v>
      </c>
      <c r="AB60" s="259"/>
      <c r="AC60" s="48">
        <f>$K60*AB60</f>
        <v>0</v>
      </c>
      <c r="AD60" s="48">
        <f>$I60*AB60</f>
        <v>0</v>
      </c>
      <c r="AE60" s="254">
        <f>$J60*AB60</f>
        <v>0</v>
      </c>
      <c r="AF60" s="259"/>
      <c r="AG60" s="48">
        <f>$K60*AF60</f>
        <v>0</v>
      </c>
      <c r="AH60" s="48">
        <f>$I60*AF60</f>
        <v>0</v>
      </c>
      <c r="AI60" s="254">
        <f>$J60*AF60</f>
        <v>0</v>
      </c>
      <c r="AK60" s="86">
        <f t="shared" si="43"/>
        <v>0</v>
      </c>
      <c r="AL60" s="107">
        <f t="shared" si="44"/>
        <v>0</v>
      </c>
      <c r="AM60" s="48">
        <f t="shared" si="45"/>
        <v>0</v>
      </c>
    </row>
    <row r="61" spans="1:39" x14ac:dyDescent="0.25">
      <c r="A61" s="211"/>
      <c r="B61" s="211"/>
      <c r="C61" s="103"/>
      <c r="D61" s="211"/>
      <c r="E61" s="212"/>
      <c r="F61" s="48">
        <f t="shared" si="46"/>
        <v>0</v>
      </c>
      <c r="G61" s="124">
        <f t="shared" si="47"/>
        <v>0</v>
      </c>
      <c r="H61" s="213"/>
      <c r="I61" s="48">
        <f t="shared" ref="I61:I74" si="48">F61*H61</f>
        <v>0</v>
      </c>
      <c r="J61" s="48">
        <f t="shared" ref="J61:J74" si="49">F61*G61*H61</f>
        <v>0</v>
      </c>
      <c r="K61" s="105">
        <f t="shared" ref="K61:K74" si="50">F61*(1+G61)*H61</f>
        <v>0</v>
      </c>
      <c r="L61" s="253"/>
      <c r="M61" s="48">
        <f t="shared" ref="M61:M74" si="51">$K61*L61</f>
        <v>0</v>
      </c>
      <c r="N61" s="48">
        <f t="shared" ref="N61:N74" si="52">$I61*L61</f>
        <v>0</v>
      </c>
      <c r="O61" s="105">
        <f t="shared" ref="O61:O74" si="53">$J61*L61</f>
        <v>0</v>
      </c>
      <c r="P61" s="253"/>
      <c r="Q61" s="48">
        <f t="shared" ref="Q61:Q74" si="54">$K61*P61</f>
        <v>0</v>
      </c>
      <c r="R61" s="48">
        <f t="shared" ref="R61:R74" si="55">$I61*P61</f>
        <v>0</v>
      </c>
      <c r="S61" s="254">
        <f t="shared" ref="S61:S74" si="56">$J61*P61</f>
        <v>0</v>
      </c>
      <c r="T61" s="259"/>
      <c r="U61" s="48">
        <f t="shared" ref="U61:U74" si="57">$K61*T61</f>
        <v>0</v>
      </c>
      <c r="V61" s="48">
        <f t="shared" ref="V61:V74" si="58">$I61*T61</f>
        <v>0</v>
      </c>
      <c r="W61" s="105">
        <f t="shared" ref="W61:W74" si="59">$J61*T61</f>
        <v>0</v>
      </c>
      <c r="X61" s="253"/>
      <c r="Y61" s="48">
        <f t="shared" ref="Y61:Y74" si="60">$K61*X61</f>
        <v>0</v>
      </c>
      <c r="Z61" s="48">
        <f t="shared" ref="Z61:Z74" si="61">$I61*X61</f>
        <v>0</v>
      </c>
      <c r="AA61" s="254">
        <f t="shared" ref="AA61:AA74" si="62">$J61*X61</f>
        <v>0</v>
      </c>
      <c r="AB61" s="259"/>
      <c r="AC61" s="48">
        <f t="shared" ref="AC61:AC74" si="63">$K61*AB61</f>
        <v>0</v>
      </c>
      <c r="AD61" s="48">
        <f t="shared" ref="AD61:AD74" si="64">$I61*AB61</f>
        <v>0</v>
      </c>
      <c r="AE61" s="254">
        <f t="shared" ref="AE61:AE74" si="65">$J61*AB61</f>
        <v>0</v>
      </c>
      <c r="AF61" s="259"/>
      <c r="AG61" s="48">
        <f t="shared" ref="AG61:AG74" si="66">$K61*AF61</f>
        <v>0</v>
      </c>
      <c r="AH61" s="48">
        <f t="shared" ref="AH61:AH74" si="67">$I61*AF61</f>
        <v>0</v>
      </c>
      <c r="AI61" s="254">
        <f t="shared" ref="AI61:AI74" si="68">$J61*AF61</f>
        <v>0</v>
      </c>
      <c r="AK61" s="86">
        <f t="shared" si="43"/>
        <v>0</v>
      </c>
      <c r="AL61" s="107">
        <f t="shared" si="44"/>
        <v>0</v>
      </c>
      <c r="AM61" s="48">
        <f t="shared" si="45"/>
        <v>0</v>
      </c>
    </row>
    <row r="62" spans="1:39" x14ac:dyDescent="0.25">
      <c r="A62" s="211"/>
      <c r="B62" s="211"/>
      <c r="C62" s="103"/>
      <c r="D62" s="211"/>
      <c r="E62" s="212"/>
      <c r="F62" s="48">
        <f t="shared" si="46"/>
        <v>0</v>
      </c>
      <c r="G62" s="124">
        <f t="shared" si="47"/>
        <v>0</v>
      </c>
      <c r="H62" s="213"/>
      <c r="I62" s="48">
        <f t="shared" si="48"/>
        <v>0</v>
      </c>
      <c r="J62" s="48">
        <f t="shared" si="49"/>
        <v>0</v>
      </c>
      <c r="K62" s="105">
        <f t="shared" si="50"/>
        <v>0</v>
      </c>
      <c r="L62" s="253"/>
      <c r="M62" s="48">
        <f t="shared" si="51"/>
        <v>0</v>
      </c>
      <c r="N62" s="48">
        <f t="shared" si="52"/>
        <v>0</v>
      </c>
      <c r="O62" s="105">
        <f t="shared" si="53"/>
        <v>0</v>
      </c>
      <c r="P62" s="253"/>
      <c r="Q62" s="48">
        <f t="shared" si="54"/>
        <v>0</v>
      </c>
      <c r="R62" s="48">
        <f t="shared" si="55"/>
        <v>0</v>
      </c>
      <c r="S62" s="254">
        <f t="shared" si="56"/>
        <v>0</v>
      </c>
      <c r="T62" s="259"/>
      <c r="U62" s="48">
        <f t="shared" si="57"/>
        <v>0</v>
      </c>
      <c r="V62" s="48">
        <f t="shared" si="58"/>
        <v>0</v>
      </c>
      <c r="W62" s="105">
        <f t="shared" si="59"/>
        <v>0</v>
      </c>
      <c r="X62" s="253"/>
      <c r="Y62" s="48">
        <f t="shared" si="60"/>
        <v>0</v>
      </c>
      <c r="Z62" s="48">
        <f t="shared" si="61"/>
        <v>0</v>
      </c>
      <c r="AA62" s="254">
        <f t="shared" si="62"/>
        <v>0</v>
      </c>
      <c r="AB62" s="259"/>
      <c r="AC62" s="48">
        <f t="shared" si="63"/>
        <v>0</v>
      </c>
      <c r="AD62" s="48">
        <f t="shared" si="64"/>
        <v>0</v>
      </c>
      <c r="AE62" s="254">
        <f t="shared" si="65"/>
        <v>0</v>
      </c>
      <c r="AF62" s="259"/>
      <c r="AG62" s="48">
        <f t="shared" si="66"/>
        <v>0</v>
      </c>
      <c r="AH62" s="48">
        <f t="shared" si="67"/>
        <v>0</v>
      </c>
      <c r="AI62" s="254">
        <f t="shared" si="68"/>
        <v>0</v>
      </c>
      <c r="AK62" s="86">
        <f t="shared" si="43"/>
        <v>0</v>
      </c>
      <c r="AL62" s="107">
        <f t="shared" si="44"/>
        <v>0</v>
      </c>
      <c r="AM62" s="48">
        <f t="shared" si="45"/>
        <v>0</v>
      </c>
    </row>
    <row r="63" spans="1:39" x14ac:dyDescent="0.25">
      <c r="A63" s="211"/>
      <c r="B63" s="211"/>
      <c r="C63" s="103"/>
      <c r="D63" s="211"/>
      <c r="E63" s="212"/>
      <c r="F63" s="48">
        <f t="shared" si="46"/>
        <v>0</v>
      </c>
      <c r="G63" s="124">
        <f t="shared" si="47"/>
        <v>0</v>
      </c>
      <c r="H63" s="213"/>
      <c r="I63" s="48">
        <f t="shared" si="48"/>
        <v>0</v>
      </c>
      <c r="J63" s="48">
        <f t="shared" si="49"/>
        <v>0</v>
      </c>
      <c r="K63" s="105">
        <f t="shared" si="50"/>
        <v>0</v>
      </c>
      <c r="L63" s="253"/>
      <c r="M63" s="48">
        <f t="shared" si="51"/>
        <v>0</v>
      </c>
      <c r="N63" s="48">
        <f t="shared" si="52"/>
        <v>0</v>
      </c>
      <c r="O63" s="105">
        <f t="shared" si="53"/>
        <v>0</v>
      </c>
      <c r="P63" s="253"/>
      <c r="Q63" s="48">
        <f t="shared" si="54"/>
        <v>0</v>
      </c>
      <c r="R63" s="48">
        <f t="shared" si="55"/>
        <v>0</v>
      </c>
      <c r="S63" s="254">
        <f t="shared" si="56"/>
        <v>0</v>
      </c>
      <c r="T63" s="259"/>
      <c r="U63" s="48">
        <f t="shared" si="57"/>
        <v>0</v>
      </c>
      <c r="V63" s="48">
        <f t="shared" si="58"/>
        <v>0</v>
      </c>
      <c r="W63" s="105">
        <f t="shared" si="59"/>
        <v>0</v>
      </c>
      <c r="X63" s="253"/>
      <c r="Y63" s="48">
        <f t="shared" si="60"/>
        <v>0</v>
      </c>
      <c r="Z63" s="48">
        <f t="shared" si="61"/>
        <v>0</v>
      </c>
      <c r="AA63" s="254">
        <f t="shared" si="62"/>
        <v>0</v>
      </c>
      <c r="AB63" s="259"/>
      <c r="AC63" s="48">
        <f t="shared" si="63"/>
        <v>0</v>
      </c>
      <c r="AD63" s="48">
        <f t="shared" si="64"/>
        <v>0</v>
      </c>
      <c r="AE63" s="254">
        <f t="shared" si="65"/>
        <v>0</v>
      </c>
      <c r="AF63" s="259"/>
      <c r="AG63" s="48">
        <f t="shared" si="66"/>
        <v>0</v>
      </c>
      <c r="AH63" s="48">
        <f t="shared" si="67"/>
        <v>0</v>
      </c>
      <c r="AI63" s="254">
        <f t="shared" si="68"/>
        <v>0</v>
      </c>
      <c r="AK63" s="86">
        <f t="shared" si="43"/>
        <v>0</v>
      </c>
      <c r="AL63" s="107">
        <f t="shared" si="44"/>
        <v>0</v>
      </c>
      <c r="AM63" s="48">
        <f t="shared" si="45"/>
        <v>0</v>
      </c>
    </row>
    <row r="64" spans="1:39" x14ac:dyDescent="0.25">
      <c r="A64" s="211"/>
      <c r="B64" s="211"/>
      <c r="C64" s="103"/>
      <c r="D64" s="211"/>
      <c r="E64" s="212"/>
      <c r="F64" s="48">
        <f t="shared" si="46"/>
        <v>0</v>
      </c>
      <c r="G64" s="124">
        <f t="shared" si="47"/>
        <v>0</v>
      </c>
      <c r="H64" s="213"/>
      <c r="I64" s="48">
        <f t="shared" si="48"/>
        <v>0</v>
      </c>
      <c r="J64" s="48">
        <f t="shared" si="49"/>
        <v>0</v>
      </c>
      <c r="K64" s="105">
        <f t="shared" si="50"/>
        <v>0</v>
      </c>
      <c r="L64" s="253"/>
      <c r="M64" s="48">
        <f t="shared" si="51"/>
        <v>0</v>
      </c>
      <c r="N64" s="48">
        <f t="shared" si="52"/>
        <v>0</v>
      </c>
      <c r="O64" s="105">
        <f t="shared" si="53"/>
        <v>0</v>
      </c>
      <c r="P64" s="253"/>
      <c r="Q64" s="48">
        <f t="shared" si="54"/>
        <v>0</v>
      </c>
      <c r="R64" s="48">
        <f t="shared" si="55"/>
        <v>0</v>
      </c>
      <c r="S64" s="254">
        <f t="shared" si="56"/>
        <v>0</v>
      </c>
      <c r="T64" s="259"/>
      <c r="U64" s="48">
        <f t="shared" si="57"/>
        <v>0</v>
      </c>
      <c r="V64" s="48">
        <f t="shared" si="58"/>
        <v>0</v>
      </c>
      <c r="W64" s="105">
        <f t="shared" si="59"/>
        <v>0</v>
      </c>
      <c r="X64" s="253"/>
      <c r="Y64" s="48">
        <f t="shared" si="60"/>
        <v>0</v>
      </c>
      <c r="Z64" s="48">
        <f t="shared" si="61"/>
        <v>0</v>
      </c>
      <c r="AA64" s="254">
        <f t="shared" si="62"/>
        <v>0</v>
      </c>
      <c r="AB64" s="259"/>
      <c r="AC64" s="48">
        <f t="shared" si="63"/>
        <v>0</v>
      </c>
      <c r="AD64" s="48">
        <f t="shared" si="64"/>
        <v>0</v>
      </c>
      <c r="AE64" s="254">
        <f t="shared" si="65"/>
        <v>0</v>
      </c>
      <c r="AF64" s="259"/>
      <c r="AG64" s="48">
        <f t="shared" si="66"/>
        <v>0</v>
      </c>
      <c r="AH64" s="48">
        <f t="shared" si="67"/>
        <v>0</v>
      </c>
      <c r="AI64" s="254">
        <f t="shared" si="68"/>
        <v>0</v>
      </c>
      <c r="AK64" s="86">
        <f t="shared" si="43"/>
        <v>0</v>
      </c>
      <c r="AL64" s="107">
        <f t="shared" si="44"/>
        <v>0</v>
      </c>
      <c r="AM64" s="48">
        <f t="shared" si="45"/>
        <v>0</v>
      </c>
    </row>
    <row r="65" spans="1:39" x14ac:dyDescent="0.25">
      <c r="A65" s="211"/>
      <c r="B65" s="211"/>
      <c r="C65" s="103"/>
      <c r="D65" s="211"/>
      <c r="E65" s="212"/>
      <c r="F65" s="48">
        <f t="shared" si="46"/>
        <v>0</v>
      </c>
      <c r="G65" s="124">
        <f t="shared" si="47"/>
        <v>0</v>
      </c>
      <c r="H65" s="213"/>
      <c r="I65" s="48">
        <f t="shared" si="48"/>
        <v>0</v>
      </c>
      <c r="J65" s="48">
        <f t="shared" si="49"/>
        <v>0</v>
      </c>
      <c r="K65" s="105">
        <f t="shared" si="50"/>
        <v>0</v>
      </c>
      <c r="L65" s="253"/>
      <c r="M65" s="48">
        <f t="shared" si="51"/>
        <v>0</v>
      </c>
      <c r="N65" s="48">
        <f t="shared" si="52"/>
        <v>0</v>
      </c>
      <c r="O65" s="105">
        <f t="shared" si="53"/>
        <v>0</v>
      </c>
      <c r="P65" s="253"/>
      <c r="Q65" s="48">
        <f t="shared" si="54"/>
        <v>0</v>
      </c>
      <c r="R65" s="48">
        <f t="shared" si="55"/>
        <v>0</v>
      </c>
      <c r="S65" s="254">
        <f t="shared" si="56"/>
        <v>0</v>
      </c>
      <c r="T65" s="259"/>
      <c r="U65" s="48">
        <f t="shared" si="57"/>
        <v>0</v>
      </c>
      <c r="V65" s="48">
        <f t="shared" si="58"/>
        <v>0</v>
      </c>
      <c r="W65" s="105">
        <f t="shared" si="59"/>
        <v>0</v>
      </c>
      <c r="X65" s="253"/>
      <c r="Y65" s="48">
        <f t="shared" si="60"/>
        <v>0</v>
      </c>
      <c r="Z65" s="48">
        <f t="shared" si="61"/>
        <v>0</v>
      </c>
      <c r="AA65" s="254">
        <f t="shared" si="62"/>
        <v>0</v>
      </c>
      <c r="AB65" s="259"/>
      <c r="AC65" s="48">
        <f t="shared" si="63"/>
        <v>0</v>
      </c>
      <c r="AD65" s="48">
        <f t="shared" si="64"/>
        <v>0</v>
      </c>
      <c r="AE65" s="254">
        <f t="shared" si="65"/>
        <v>0</v>
      </c>
      <c r="AF65" s="259"/>
      <c r="AG65" s="48">
        <f t="shared" si="66"/>
        <v>0</v>
      </c>
      <c r="AH65" s="48">
        <f t="shared" si="67"/>
        <v>0</v>
      </c>
      <c r="AI65" s="254">
        <f t="shared" si="68"/>
        <v>0</v>
      </c>
      <c r="AK65" s="86">
        <f t="shared" si="43"/>
        <v>0</v>
      </c>
      <c r="AL65" s="107">
        <f t="shared" si="44"/>
        <v>0</v>
      </c>
      <c r="AM65" s="48">
        <f t="shared" si="45"/>
        <v>0</v>
      </c>
    </row>
    <row r="66" spans="1:39" x14ac:dyDescent="0.25">
      <c r="A66" s="211"/>
      <c r="B66" s="211"/>
      <c r="C66" s="103"/>
      <c r="D66" s="211"/>
      <c r="E66" s="212"/>
      <c r="F66" s="48">
        <f t="shared" si="46"/>
        <v>0</v>
      </c>
      <c r="G66" s="124">
        <f t="shared" si="47"/>
        <v>0</v>
      </c>
      <c r="H66" s="213"/>
      <c r="I66" s="48">
        <f t="shared" si="48"/>
        <v>0</v>
      </c>
      <c r="J66" s="48">
        <f t="shared" si="49"/>
        <v>0</v>
      </c>
      <c r="K66" s="105">
        <f t="shared" si="50"/>
        <v>0</v>
      </c>
      <c r="L66" s="253"/>
      <c r="M66" s="48">
        <f t="shared" si="51"/>
        <v>0</v>
      </c>
      <c r="N66" s="48">
        <f t="shared" si="52"/>
        <v>0</v>
      </c>
      <c r="O66" s="105">
        <f t="shared" si="53"/>
        <v>0</v>
      </c>
      <c r="P66" s="253"/>
      <c r="Q66" s="48">
        <f t="shared" si="54"/>
        <v>0</v>
      </c>
      <c r="R66" s="48">
        <f t="shared" si="55"/>
        <v>0</v>
      </c>
      <c r="S66" s="254">
        <f t="shared" si="56"/>
        <v>0</v>
      </c>
      <c r="T66" s="259"/>
      <c r="U66" s="48">
        <f t="shared" si="57"/>
        <v>0</v>
      </c>
      <c r="V66" s="48">
        <f t="shared" si="58"/>
        <v>0</v>
      </c>
      <c r="W66" s="105">
        <f t="shared" si="59"/>
        <v>0</v>
      </c>
      <c r="X66" s="253"/>
      <c r="Y66" s="48">
        <f t="shared" si="60"/>
        <v>0</v>
      </c>
      <c r="Z66" s="48">
        <f t="shared" si="61"/>
        <v>0</v>
      </c>
      <c r="AA66" s="254">
        <f t="shared" si="62"/>
        <v>0</v>
      </c>
      <c r="AB66" s="259"/>
      <c r="AC66" s="48">
        <f t="shared" si="63"/>
        <v>0</v>
      </c>
      <c r="AD66" s="48">
        <f t="shared" si="64"/>
        <v>0</v>
      </c>
      <c r="AE66" s="254">
        <f t="shared" si="65"/>
        <v>0</v>
      </c>
      <c r="AF66" s="259"/>
      <c r="AG66" s="48">
        <f t="shared" si="66"/>
        <v>0</v>
      </c>
      <c r="AH66" s="48">
        <f t="shared" si="67"/>
        <v>0</v>
      </c>
      <c r="AI66" s="254">
        <f t="shared" si="68"/>
        <v>0</v>
      </c>
      <c r="AK66" s="86">
        <f t="shared" si="43"/>
        <v>0</v>
      </c>
      <c r="AL66" s="107">
        <f t="shared" si="44"/>
        <v>0</v>
      </c>
      <c r="AM66" s="48">
        <f t="shared" si="45"/>
        <v>0</v>
      </c>
    </row>
    <row r="67" spans="1:39" x14ac:dyDescent="0.25">
      <c r="A67" s="211"/>
      <c r="B67" s="211"/>
      <c r="C67" s="103"/>
      <c r="D67" s="211"/>
      <c r="E67" s="212"/>
      <c r="F67" s="48">
        <f t="shared" si="46"/>
        <v>0</v>
      </c>
      <c r="G67" s="124">
        <f t="shared" si="47"/>
        <v>0</v>
      </c>
      <c r="H67" s="213"/>
      <c r="I67" s="48">
        <f t="shared" si="48"/>
        <v>0</v>
      </c>
      <c r="J67" s="48">
        <f t="shared" si="49"/>
        <v>0</v>
      </c>
      <c r="K67" s="105">
        <f t="shared" si="50"/>
        <v>0</v>
      </c>
      <c r="L67" s="253"/>
      <c r="M67" s="48">
        <f t="shared" si="51"/>
        <v>0</v>
      </c>
      <c r="N67" s="48">
        <f t="shared" si="52"/>
        <v>0</v>
      </c>
      <c r="O67" s="105">
        <f t="shared" si="53"/>
        <v>0</v>
      </c>
      <c r="P67" s="253"/>
      <c r="Q67" s="48">
        <f t="shared" si="54"/>
        <v>0</v>
      </c>
      <c r="R67" s="48">
        <f t="shared" si="55"/>
        <v>0</v>
      </c>
      <c r="S67" s="254">
        <f t="shared" si="56"/>
        <v>0</v>
      </c>
      <c r="T67" s="259"/>
      <c r="U67" s="48">
        <f t="shared" si="57"/>
        <v>0</v>
      </c>
      <c r="V67" s="48">
        <f t="shared" si="58"/>
        <v>0</v>
      </c>
      <c r="W67" s="105">
        <f t="shared" si="59"/>
        <v>0</v>
      </c>
      <c r="X67" s="253"/>
      <c r="Y67" s="48">
        <f t="shared" si="60"/>
        <v>0</v>
      </c>
      <c r="Z67" s="48">
        <f t="shared" si="61"/>
        <v>0</v>
      </c>
      <c r="AA67" s="254">
        <f t="shared" si="62"/>
        <v>0</v>
      </c>
      <c r="AB67" s="259"/>
      <c r="AC67" s="48">
        <f t="shared" si="63"/>
        <v>0</v>
      </c>
      <c r="AD67" s="48">
        <f t="shared" si="64"/>
        <v>0</v>
      </c>
      <c r="AE67" s="254">
        <f t="shared" si="65"/>
        <v>0</v>
      </c>
      <c r="AF67" s="259"/>
      <c r="AG67" s="48">
        <f t="shared" si="66"/>
        <v>0</v>
      </c>
      <c r="AH67" s="48">
        <f t="shared" si="67"/>
        <v>0</v>
      </c>
      <c r="AI67" s="254">
        <f t="shared" si="68"/>
        <v>0</v>
      </c>
      <c r="AK67" s="86">
        <f t="shared" si="43"/>
        <v>0</v>
      </c>
      <c r="AL67" s="107">
        <f t="shared" si="44"/>
        <v>0</v>
      </c>
      <c r="AM67" s="48">
        <f t="shared" si="45"/>
        <v>0</v>
      </c>
    </row>
    <row r="68" spans="1:39" x14ac:dyDescent="0.25">
      <c r="A68" s="211"/>
      <c r="B68" s="211"/>
      <c r="C68" s="103"/>
      <c r="D68" s="211"/>
      <c r="E68" s="212"/>
      <c r="F68" s="48">
        <f t="shared" si="46"/>
        <v>0</v>
      </c>
      <c r="G68" s="124">
        <f t="shared" si="47"/>
        <v>0</v>
      </c>
      <c r="H68" s="213"/>
      <c r="I68" s="48">
        <f t="shared" si="48"/>
        <v>0</v>
      </c>
      <c r="J68" s="48">
        <f t="shared" si="49"/>
        <v>0</v>
      </c>
      <c r="K68" s="105">
        <f t="shared" si="50"/>
        <v>0</v>
      </c>
      <c r="L68" s="253"/>
      <c r="M68" s="48">
        <f t="shared" si="51"/>
        <v>0</v>
      </c>
      <c r="N68" s="48">
        <f t="shared" si="52"/>
        <v>0</v>
      </c>
      <c r="O68" s="105">
        <f t="shared" si="53"/>
        <v>0</v>
      </c>
      <c r="P68" s="253"/>
      <c r="Q68" s="48">
        <f t="shared" si="54"/>
        <v>0</v>
      </c>
      <c r="R68" s="48">
        <f t="shared" si="55"/>
        <v>0</v>
      </c>
      <c r="S68" s="254">
        <f t="shared" si="56"/>
        <v>0</v>
      </c>
      <c r="T68" s="259"/>
      <c r="U68" s="48">
        <f t="shared" si="57"/>
        <v>0</v>
      </c>
      <c r="V68" s="48">
        <f t="shared" si="58"/>
        <v>0</v>
      </c>
      <c r="W68" s="105">
        <f t="shared" si="59"/>
        <v>0</v>
      </c>
      <c r="X68" s="253"/>
      <c r="Y68" s="48">
        <f t="shared" si="60"/>
        <v>0</v>
      </c>
      <c r="Z68" s="48">
        <f t="shared" si="61"/>
        <v>0</v>
      </c>
      <c r="AA68" s="254">
        <f t="shared" si="62"/>
        <v>0</v>
      </c>
      <c r="AB68" s="259"/>
      <c r="AC68" s="48">
        <f t="shared" si="63"/>
        <v>0</v>
      </c>
      <c r="AD68" s="48">
        <f t="shared" si="64"/>
        <v>0</v>
      </c>
      <c r="AE68" s="254">
        <f t="shared" si="65"/>
        <v>0</v>
      </c>
      <c r="AF68" s="259"/>
      <c r="AG68" s="48">
        <f t="shared" si="66"/>
        <v>0</v>
      </c>
      <c r="AH68" s="48">
        <f t="shared" si="67"/>
        <v>0</v>
      </c>
      <c r="AI68" s="254">
        <f t="shared" si="68"/>
        <v>0</v>
      </c>
      <c r="AK68" s="86">
        <f t="shared" si="43"/>
        <v>0</v>
      </c>
      <c r="AL68" s="107">
        <f t="shared" si="44"/>
        <v>0</v>
      </c>
      <c r="AM68" s="48">
        <f t="shared" si="45"/>
        <v>0</v>
      </c>
    </row>
    <row r="69" spans="1:39" x14ac:dyDescent="0.25">
      <c r="A69" s="211"/>
      <c r="B69" s="211"/>
      <c r="C69" s="103"/>
      <c r="D69" s="211"/>
      <c r="E69" s="212"/>
      <c r="F69" s="48">
        <f t="shared" si="46"/>
        <v>0</v>
      </c>
      <c r="G69" s="124">
        <f t="shared" si="47"/>
        <v>0</v>
      </c>
      <c r="H69" s="213"/>
      <c r="I69" s="48">
        <f t="shared" si="48"/>
        <v>0</v>
      </c>
      <c r="J69" s="48">
        <f t="shared" si="49"/>
        <v>0</v>
      </c>
      <c r="K69" s="105">
        <f t="shared" si="50"/>
        <v>0</v>
      </c>
      <c r="L69" s="253"/>
      <c r="M69" s="48">
        <f t="shared" si="51"/>
        <v>0</v>
      </c>
      <c r="N69" s="48">
        <f t="shared" si="52"/>
        <v>0</v>
      </c>
      <c r="O69" s="105">
        <f t="shared" si="53"/>
        <v>0</v>
      </c>
      <c r="P69" s="253"/>
      <c r="Q69" s="48">
        <f t="shared" si="54"/>
        <v>0</v>
      </c>
      <c r="R69" s="48">
        <f t="shared" si="55"/>
        <v>0</v>
      </c>
      <c r="S69" s="254">
        <f t="shared" si="56"/>
        <v>0</v>
      </c>
      <c r="T69" s="259"/>
      <c r="U69" s="48">
        <f t="shared" si="57"/>
        <v>0</v>
      </c>
      <c r="V69" s="48">
        <f t="shared" si="58"/>
        <v>0</v>
      </c>
      <c r="W69" s="105">
        <f t="shared" si="59"/>
        <v>0</v>
      </c>
      <c r="X69" s="253"/>
      <c r="Y69" s="48">
        <f t="shared" si="60"/>
        <v>0</v>
      </c>
      <c r="Z69" s="48">
        <f t="shared" si="61"/>
        <v>0</v>
      </c>
      <c r="AA69" s="254">
        <f t="shared" si="62"/>
        <v>0</v>
      </c>
      <c r="AB69" s="259"/>
      <c r="AC69" s="48">
        <f t="shared" si="63"/>
        <v>0</v>
      </c>
      <c r="AD69" s="48">
        <f t="shared" si="64"/>
        <v>0</v>
      </c>
      <c r="AE69" s="254">
        <f t="shared" si="65"/>
        <v>0</v>
      </c>
      <c r="AF69" s="259"/>
      <c r="AG69" s="48">
        <f t="shared" si="66"/>
        <v>0</v>
      </c>
      <c r="AH69" s="48">
        <f t="shared" si="67"/>
        <v>0</v>
      </c>
      <c r="AI69" s="254">
        <f t="shared" si="68"/>
        <v>0</v>
      </c>
      <c r="AK69" s="86">
        <f t="shared" si="43"/>
        <v>0</v>
      </c>
      <c r="AL69" s="107">
        <f t="shared" si="44"/>
        <v>0</v>
      </c>
      <c r="AM69" s="48">
        <f t="shared" si="45"/>
        <v>0</v>
      </c>
    </row>
    <row r="70" spans="1:39" ht="14.25" customHeight="1" x14ac:dyDescent="0.25">
      <c r="A70" s="211"/>
      <c r="B70" s="211"/>
      <c r="C70" s="103"/>
      <c r="D70" s="211"/>
      <c r="E70" s="212"/>
      <c r="F70" s="48">
        <f t="shared" si="46"/>
        <v>0</v>
      </c>
      <c r="G70" s="124">
        <f t="shared" si="47"/>
        <v>0</v>
      </c>
      <c r="H70" s="213"/>
      <c r="I70" s="48">
        <f t="shared" si="48"/>
        <v>0</v>
      </c>
      <c r="J70" s="48">
        <f t="shared" si="49"/>
        <v>0</v>
      </c>
      <c r="K70" s="105">
        <f t="shared" si="50"/>
        <v>0</v>
      </c>
      <c r="L70" s="253"/>
      <c r="M70" s="48">
        <f t="shared" si="51"/>
        <v>0</v>
      </c>
      <c r="N70" s="48">
        <f t="shared" si="52"/>
        <v>0</v>
      </c>
      <c r="O70" s="105">
        <f t="shared" si="53"/>
        <v>0</v>
      </c>
      <c r="P70" s="253"/>
      <c r="Q70" s="48">
        <f t="shared" si="54"/>
        <v>0</v>
      </c>
      <c r="R70" s="48">
        <f t="shared" si="55"/>
        <v>0</v>
      </c>
      <c r="S70" s="254">
        <f t="shared" si="56"/>
        <v>0</v>
      </c>
      <c r="T70" s="259"/>
      <c r="U70" s="48">
        <f t="shared" si="57"/>
        <v>0</v>
      </c>
      <c r="V70" s="48">
        <f t="shared" si="58"/>
        <v>0</v>
      </c>
      <c r="W70" s="105">
        <f t="shared" si="59"/>
        <v>0</v>
      </c>
      <c r="X70" s="253"/>
      <c r="Y70" s="48">
        <f t="shared" si="60"/>
        <v>0</v>
      </c>
      <c r="Z70" s="48">
        <f t="shared" si="61"/>
        <v>0</v>
      </c>
      <c r="AA70" s="254">
        <f t="shared" si="62"/>
        <v>0</v>
      </c>
      <c r="AB70" s="259"/>
      <c r="AC70" s="48">
        <f t="shared" si="63"/>
        <v>0</v>
      </c>
      <c r="AD70" s="48">
        <f t="shared" si="64"/>
        <v>0</v>
      </c>
      <c r="AE70" s="254">
        <f t="shared" si="65"/>
        <v>0</v>
      </c>
      <c r="AF70" s="259"/>
      <c r="AG70" s="48">
        <f t="shared" si="66"/>
        <v>0</v>
      </c>
      <c r="AH70" s="48">
        <f t="shared" si="67"/>
        <v>0</v>
      </c>
      <c r="AI70" s="254">
        <f t="shared" si="68"/>
        <v>0</v>
      </c>
      <c r="AK70" s="86">
        <f t="shared" si="43"/>
        <v>0</v>
      </c>
      <c r="AL70" s="107">
        <f t="shared" si="44"/>
        <v>0</v>
      </c>
      <c r="AM70" s="48">
        <f t="shared" si="45"/>
        <v>0</v>
      </c>
    </row>
    <row r="71" spans="1:39" ht="14.25" customHeight="1" x14ac:dyDescent="0.25">
      <c r="A71" s="211"/>
      <c r="B71" s="211"/>
      <c r="C71" s="103"/>
      <c r="D71" s="211"/>
      <c r="E71" s="212"/>
      <c r="F71" s="48">
        <f t="shared" si="46"/>
        <v>0</v>
      </c>
      <c r="G71" s="124">
        <f t="shared" si="47"/>
        <v>0</v>
      </c>
      <c r="H71" s="213"/>
      <c r="I71" s="48">
        <f t="shared" si="48"/>
        <v>0</v>
      </c>
      <c r="J71" s="48">
        <f t="shared" si="49"/>
        <v>0</v>
      </c>
      <c r="K71" s="105">
        <f t="shared" si="50"/>
        <v>0</v>
      </c>
      <c r="L71" s="253"/>
      <c r="M71" s="48">
        <f t="shared" si="51"/>
        <v>0</v>
      </c>
      <c r="N71" s="48">
        <f t="shared" si="52"/>
        <v>0</v>
      </c>
      <c r="O71" s="105">
        <f t="shared" si="53"/>
        <v>0</v>
      </c>
      <c r="P71" s="253"/>
      <c r="Q71" s="48">
        <f t="shared" si="54"/>
        <v>0</v>
      </c>
      <c r="R71" s="48">
        <f t="shared" si="55"/>
        <v>0</v>
      </c>
      <c r="S71" s="254">
        <f t="shared" si="56"/>
        <v>0</v>
      </c>
      <c r="T71" s="259"/>
      <c r="U71" s="48">
        <f t="shared" si="57"/>
        <v>0</v>
      </c>
      <c r="V71" s="48">
        <f t="shared" si="58"/>
        <v>0</v>
      </c>
      <c r="W71" s="105">
        <f t="shared" si="59"/>
        <v>0</v>
      </c>
      <c r="X71" s="253"/>
      <c r="Y71" s="48">
        <f t="shared" si="60"/>
        <v>0</v>
      </c>
      <c r="Z71" s="48">
        <f t="shared" si="61"/>
        <v>0</v>
      </c>
      <c r="AA71" s="254">
        <f t="shared" si="62"/>
        <v>0</v>
      </c>
      <c r="AB71" s="259"/>
      <c r="AC71" s="48">
        <f t="shared" si="63"/>
        <v>0</v>
      </c>
      <c r="AD71" s="48">
        <f t="shared" si="64"/>
        <v>0</v>
      </c>
      <c r="AE71" s="254">
        <f t="shared" si="65"/>
        <v>0</v>
      </c>
      <c r="AF71" s="259"/>
      <c r="AG71" s="48">
        <f t="shared" si="66"/>
        <v>0</v>
      </c>
      <c r="AH71" s="48">
        <f t="shared" si="67"/>
        <v>0</v>
      </c>
      <c r="AI71" s="254">
        <f t="shared" si="68"/>
        <v>0</v>
      </c>
      <c r="AK71" s="86">
        <f t="shared" si="43"/>
        <v>0</v>
      </c>
      <c r="AL71" s="107">
        <f t="shared" si="44"/>
        <v>0</v>
      </c>
      <c r="AM71" s="48">
        <f t="shared" si="45"/>
        <v>0</v>
      </c>
    </row>
    <row r="72" spans="1:39" ht="14.25" customHeight="1" x14ac:dyDescent="0.25">
      <c r="A72" s="211"/>
      <c r="B72" s="211"/>
      <c r="C72" s="103"/>
      <c r="D72" s="211"/>
      <c r="E72" s="212"/>
      <c r="F72" s="48">
        <f t="shared" si="46"/>
        <v>0</v>
      </c>
      <c r="G72" s="124">
        <f t="shared" si="47"/>
        <v>0</v>
      </c>
      <c r="H72" s="213"/>
      <c r="I72" s="48">
        <f t="shared" si="48"/>
        <v>0</v>
      </c>
      <c r="J72" s="48">
        <f t="shared" si="49"/>
        <v>0</v>
      </c>
      <c r="K72" s="105">
        <f t="shared" si="50"/>
        <v>0</v>
      </c>
      <c r="L72" s="253"/>
      <c r="M72" s="48">
        <f t="shared" si="51"/>
        <v>0</v>
      </c>
      <c r="N72" s="48">
        <f t="shared" si="52"/>
        <v>0</v>
      </c>
      <c r="O72" s="105">
        <f t="shared" si="53"/>
        <v>0</v>
      </c>
      <c r="P72" s="253"/>
      <c r="Q72" s="48">
        <f t="shared" si="54"/>
        <v>0</v>
      </c>
      <c r="R72" s="48">
        <f t="shared" si="55"/>
        <v>0</v>
      </c>
      <c r="S72" s="254">
        <f t="shared" si="56"/>
        <v>0</v>
      </c>
      <c r="T72" s="259"/>
      <c r="U72" s="48">
        <f t="shared" si="57"/>
        <v>0</v>
      </c>
      <c r="V72" s="48">
        <f t="shared" si="58"/>
        <v>0</v>
      </c>
      <c r="W72" s="105">
        <f t="shared" si="59"/>
        <v>0</v>
      </c>
      <c r="X72" s="253"/>
      <c r="Y72" s="48">
        <f t="shared" si="60"/>
        <v>0</v>
      </c>
      <c r="Z72" s="48">
        <f t="shared" si="61"/>
        <v>0</v>
      </c>
      <c r="AA72" s="254">
        <f t="shared" si="62"/>
        <v>0</v>
      </c>
      <c r="AB72" s="259"/>
      <c r="AC72" s="48">
        <f t="shared" si="63"/>
        <v>0</v>
      </c>
      <c r="AD72" s="48">
        <f t="shared" si="64"/>
        <v>0</v>
      </c>
      <c r="AE72" s="254">
        <f t="shared" si="65"/>
        <v>0</v>
      </c>
      <c r="AF72" s="259"/>
      <c r="AG72" s="48">
        <f t="shared" si="66"/>
        <v>0</v>
      </c>
      <c r="AH72" s="48">
        <f t="shared" si="67"/>
        <v>0</v>
      </c>
      <c r="AI72" s="254">
        <f t="shared" si="68"/>
        <v>0</v>
      </c>
      <c r="AK72" s="86">
        <f t="shared" si="43"/>
        <v>0</v>
      </c>
      <c r="AL72" s="107">
        <f t="shared" si="44"/>
        <v>0</v>
      </c>
      <c r="AM72" s="48">
        <f t="shared" si="45"/>
        <v>0</v>
      </c>
    </row>
    <row r="73" spans="1:39" ht="14.25" customHeight="1" x14ac:dyDescent="0.25">
      <c r="A73" s="211"/>
      <c r="B73" s="211"/>
      <c r="C73" s="103"/>
      <c r="D73" s="211"/>
      <c r="E73" s="212"/>
      <c r="F73" s="48">
        <f t="shared" si="46"/>
        <v>0</v>
      </c>
      <c r="G73" s="124">
        <f t="shared" si="47"/>
        <v>0</v>
      </c>
      <c r="H73" s="213"/>
      <c r="I73" s="48">
        <f t="shared" si="48"/>
        <v>0</v>
      </c>
      <c r="J73" s="48">
        <f t="shared" si="49"/>
        <v>0</v>
      </c>
      <c r="K73" s="105">
        <f t="shared" si="50"/>
        <v>0</v>
      </c>
      <c r="L73" s="253"/>
      <c r="M73" s="48">
        <f t="shared" si="51"/>
        <v>0</v>
      </c>
      <c r="N73" s="48">
        <f t="shared" si="52"/>
        <v>0</v>
      </c>
      <c r="O73" s="105">
        <f t="shared" si="53"/>
        <v>0</v>
      </c>
      <c r="P73" s="253"/>
      <c r="Q73" s="48">
        <f t="shared" si="54"/>
        <v>0</v>
      </c>
      <c r="R73" s="48">
        <f t="shared" si="55"/>
        <v>0</v>
      </c>
      <c r="S73" s="254">
        <f t="shared" si="56"/>
        <v>0</v>
      </c>
      <c r="T73" s="259"/>
      <c r="U73" s="48">
        <f t="shared" si="57"/>
        <v>0</v>
      </c>
      <c r="V73" s="48">
        <f t="shared" si="58"/>
        <v>0</v>
      </c>
      <c r="W73" s="105">
        <f t="shared" si="59"/>
        <v>0</v>
      </c>
      <c r="X73" s="253"/>
      <c r="Y73" s="48">
        <f t="shared" si="60"/>
        <v>0</v>
      </c>
      <c r="Z73" s="48">
        <f t="shared" si="61"/>
        <v>0</v>
      </c>
      <c r="AA73" s="254">
        <f t="shared" si="62"/>
        <v>0</v>
      </c>
      <c r="AB73" s="259"/>
      <c r="AC73" s="48">
        <f t="shared" si="63"/>
        <v>0</v>
      </c>
      <c r="AD73" s="48">
        <f t="shared" si="64"/>
        <v>0</v>
      </c>
      <c r="AE73" s="254">
        <f t="shared" si="65"/>
        <v>0</v>
      </c>
      <c r="AF73" s="259"/>
      <c r="AG73" s="48">
        <f t="shared" si="66"/>
        <v>0</v>
      </c>
      <c r="AH73" s="48">
        <f t="shared" si="67"/>
        <v>0</v>
      </c>
      <c r="AI73" s="254">
        <f t="shared" si="68"/>
        <v>0</v>
      </c>
      <c r="AK73" s="86">
        <f t="shared" si="43"/>
        <v>0</v>
      </c>
      <c r="AL73" s="107">
        <f t="shared" si="44"/>
        <v>0</v>
      </c>
      <c r="AM73" s="48">
        <f t="shared" si="45"/>
        <v>0</v>
      </c>
    </row>
    <row r="74" spans="1:39" ht="15.75" customHeight="1" x14ac:dyDescent="0.25">
      <c r="A74" s="211"/>
      <c r="B74" s="211"/>
      <c r="C74" s="103"/>
      <c r="D74" s="211"/>
      <c r="E74" s="212"/>
      <c r="F74" s="48">
        <f t="shared" si="46"/>
        <v>0</v>
      </c>
      <c r="G74" s="124">
        <f t="shared" si="47"/>
        <v>0</v>
      </c>
      <c r="H74" s="213"/>
      <c r="I74" s="48">
        <f t="shared" si="48"/>
        <v>0</v>
      </c>
      <c r="J74" s="48">
        <f t="shared" si="49"/>
        <v>0</v>
      </c>
      <c r="K74" s="105">
        <f t="shared" si="50"/>
        <v>0</v>
      </c>
      <c r="L74" s="255"/>
      <c r="M74" s="256">
        <f t="shared" si="51"/>
        <v>0</v>
      </c>
      <c r="N74" s="256">
        <f t="shared" si="52"/>
        <v>0</v>
      </c>
      <c r="O74" s="260">
        <f t="shared" si="53"/>
        <v>0</v>
      </c>
      <c r="P74" s="255"/>
      <c r="Q74" s="256">
        <f t="shared" si="54"/>
        <v>0</v>
      </c>
      <c r="R74" s="256">
        <f t="shared" si="55"/>
        <v>0</v>
      </c>
      <c r="S74" s="257">
        <f t="shared" si="56"/>
        <v>0</v>
      </c>
      <c r="T74" s="261"/>
      <c r="U74" s="256">
        <f t="shared" si="57"/>
        <v>0</v>
      </c>
      <c r="V74" s="256">
        <f t="shared" si="58"/>
        <v>0</v>
      </c>
      <c r="W74" s="260">
        <f t="shared" si="59"/>
        <v>0</v>
      </c>
      <c r="X74" s="255"/>
      <c r="Y74" s="256">
        <f t="shared" si="60"/>
        <v>0</v>
      </c>
      <c r="Z74" s="256">
        <f t="shared" si="61"/>
        <v>0</v>
      </c>
      <c r="AA74" s="257">
        <f t="shared" si="62"/>
        <v>0</v>
      </c>
      <c r="AB74" s="261"/>
      <c r="AC74" s="256">
        <f t="shared" si="63"/>
        <v>0</v>
      </c>
      <c r="AD74" s="256">
        <f t="shared" si="64"/>
        <v>0</v>
      </c>
      <c r="AE74" s="257">
        <f t="shared" si="65"/>
        <v>0</v>
      </c>
      <c r="AF74" s="261"/>
      <c r="AG74" s="256">
        <f t="shared" si="66"/>
        <v>0</v>
      </c>
      <c r="AH74" s="256">
        <f t="shared" si="67"/>
        <v>0</v>
      </c>
      <c r="AI74" s="257">
        <f t="shared" si="68"/>
        <v>0</v>
      </c>
      <c r="AK74" s="86">
        <f t="shared" si="43"/>
        <v>0</v>
      </c>
      <c r="AL74" s="107">
        <f t="shared" si="44"/>
        <v>0</v>
      </c>
      <c r="AM74" s="48">
        <f t="shared" si="45"/>
        <v>0</v>
      </c>
    </row>
    <row r="75" spans="1:39" ht="14.45" customHeight="1" x14ac:dyDescent="0.25">
      <c r="I75" s="90"/>
      <c r="J75" s="90"/>
      <c r="K75" s="90"/>
      <c r="M75" s="90"/>
      <c r="N75" s="90"/>
      <c r="O75" s="90"/>
      <c r="Q75" s="90"/>
      <c r="R75" s="90"/>
      <c r="S75" s="90"/>
      <c r="U75" s="90"/>
      <c r="V75" s="90"/>
      <c r="W75" s="90"/>
      <c r="Y75" s="90"/>
      <c r="Z75" s="90"/>
      <c r="AA75" s="90"/>
      <c r="AC75" s="90"/>
      <c r="AD75" s="90"/>
      <c r="AE75" s="90"/>
      <c r="AG75" s="90"/>
      <c r="AH75" s="90"/>
      <c r="AI75" s="90"/>
      <c r="AL75" s="91"/>
      <c r="AM75" s="91"/>
    </row>
    <row r="76" spans="1:39" ht="15.75" thickBot="1" x14ac:dyDescent="0.3">
      <c r="A76" s="129" t="s">
        <v>206</v>
      </c>
      <c r="B76" s="110"/>
      <c r="C76" s="110"/>
      <c r="D76" s="110"/>
      <c r="E76" s="110"/>
      <c r="F76" s="45">
        <f>SUM(F59:F74)</f>
        <v>0</v>
      </c>
      <c r="G76" s="110"/>
      <c r="H76" s="110"/>
      <c r="I76" s="46">
        <f>SUM(I59:I74)</f>
        <v>0</v>
      </c>
      <c r="J76" s="46">
        <f>SUM(J59:J74)</f>
        <v>0</v>
      </c>
      <c r="K76" s="46">
        <f>SUM(K59:K74)</f>
        <v>0</v>
      </c>
      <c r="L76" s="110"/>
      <c r="M76" s="46">
        <f>SUM(M59:M74)</f>
        <v>0</v>
      </c>
      <c r="N76" s="46">
        <f>SUM(N59:N74)</f>
        <v>0</v>
      </c>
      <c r="O76" s="46">
        <f>SUM(O59:O74)</f>
        <v>0</v>
      </c>
      <c r="P76" s="110"/>
      <c r="Q76" s="46">
        <f>SUM(Q59:Q74)</f>
        <v>0</v>
      </c>
      <c r="R76" s="46">
        <f>SUM(R59:R74)</f>
        <v>0</v>
      </c>
      <c r="S76" s="46">
        <f>SUM(S59:S74)</f>
        <v>0</v>
      </c>
      <c r="T76" s="110"/>
      <c r="U76" s="46">
        <f>SUM(U59:U74)</f>
        <v>0</v>
      </c>
      <c r="V76" s="46">
        <f>SUM(V59:V74)</f>
        <v>0</v>
      </c>
      <c r="W76" s="46">
        <f>SUM(W59:W74)</f>
        <v>0</v>
      </c>
      <c r="X76" s="110"/>
      <c r="Y76" s="46">
        <f>SUM(Y59:Y74)</f>
        <v>0</v>
      </c>
      <c r="Z76" s="46">
        <f>SUM(Z59:Z74)</f>
        <v>0</v>
      </c>
      <c r="AA76" s="46">
        <f>SUM(AA59:AA74)</f>
        <v>0</v>
      </c>
      <c r="AB76" s="110"/>
      <c r="AC76" s="46">
        <f>SUM(AC59:AC74)</f>
        <v>0</v>
      </c>
      <c r="AD76" s="46">
        <f>SUM(AD59:AD74)</f>
        <v>0</v>
      </c>
      <c r="AE76" s="46">
        <f>SUM(AE59:AE74)</f>
        <v>0</v>
      </c>
      <c r="AF76" s="110"/>
      <c r="AG76" s="46">
        <f t="shared" ref="AG76:AI76" si="69">SUM(AG59:AG74)</f>
        <v>0</v>
      </c>
      <c r="AH76" s="46">
        <f t="shared" si="69"/>
        <v>0</v>
      </c>
      <c r="AI76" s="46">
        <f t="shared" si="69"/>
        <v>0</v>
      </c>
      <c r="AL76" s="107">
        <f>M76+Q76+U76+Y76+AC76+AG76</f>
        <v>0</v>
      </c>
      <c r="AM76" s="48">
        <f>AL76-K76</f>
        <v>0</v>
      </c>
    </row>
    <row r="77" spans="1:39" x14ac:dyDescent="0.25">
      <c r="I77" s="90"/>
      <c r="J77" s="90"/>
      <c r="K77" s="90"/>
      <c r="M77" s="90"/>
      <c r="N77" s="90"/>
      <c r="O77" s="90"/>
      <c r="Q77" s="90"/>
      <c r="R77" s="90"/>
      <c r="S77" s="90"/>
      <c r="U77" s="90"/>
      <c r="V77" s="90"/>
      <c r="W77" s="90"/>
      <c r="Y77" s="90"/>
      <c r="Z77" s="90"/>
      <c r="AA77" s="90"/>
      <c r="AC77" s="90"/>
      <c r="AD77" s="90"/>
      <c r="AE77" s="90"/>
      <c r="AG77" s="90"/>
      <c r="AH77" s="90"/>
      <c r="AI77" s="90"/>
    </row>
    <row r="78" spans="1:39" ht="15.75" thickBot="1" x14ac:dyDescent="0.3">
      <c r="I78" s="90"/>
      <c r="J78" s="90"/>
      <c r="K78" s="90"/>
      <c r="M78" s="90"/>
      <c r="N78" s="90"/>
      <c r="O78" s="90"/>
      <c r="Q78" s="90"/>
      <c r="R78" s="90"/>
      <c r="S78" s="90"/>
      <c r="U78" s="90"/>
      <c r="V78" s="90"/>
      <c r="W78" s="90"/>
      <c r="Y78" s="90"/>
      <c r="Z78" s="90"/>
      <c r="AA78" s="90"/>
      <c r="AC78" s="90"/>
      <c r="AD78" s="90"/>
      <c r="AE78" s="90"/>
      <c r="AG78" s="90"/>
      <c r="AH78" s="90"/>
      <c r="AI78" s="90"/>
    </row>
    <row r="79" spans="1:39" ht="16.5" thickBot="1" x14ac:dyDescent="0.3">
      <c r="F79" s="540" t="s">
        <v>212</v>
      </c>
      <c r="G79" s="541"/>
      <c r="H79" s="542"/>
      <c r="I79" s="130">
        <f>I51+I76</f>
        <v>0</v>
      </c>
      <c r="J79" s="130">
        <f>J51+J76</f>
        <v>0</v>
      </c>
      <c r="K79" s="130">
        <f>K51+K76</f>
        <v>0</v>
      </c>
      <c r="L79" s="131"/>
      <c r="M79" s="130">
        <f>M51+M76</f>
        <v>0</v>
      </c>
      <c r="N79" s="130">
        <f>N51+N76</f>
        <v>0</v>
      </c>
      <c r="O79" s="130">
        <f>O51+O76</f>
        <v>0</v>
      </c>
      <c r="P79" s="132"/>
      <c r="Q79" s="130">
        <f>Q51+Q76</f>
        <v>0</v>
      </c>
      <c r="R79" s="130">
        <f>R51+R76</f>
        <v>0</v>
      </c>
      <c r="S79" s="130">
        <f>S51+S76</f>
        <v>0</v>
      </c>
      <c r="T79" s="132"/>
      <c r="U79" s="130">
        <f>U51+U76</f>
        <v>0</v>
      </c>
      <c r="V79" s="130">
        <f>V51+V76</f>
        <v>0</v>
      </c>
      <c r="W79" s="130">
        <f>W51+W76</f>
        <v>0</v>
      </c>
      <c r="X79" s="132"/>
      <c r="Y79" s="130">
        <f>Y51+Y76</f>
        <v>0</v>
      </c>
      <c r="Z79" s="130">
        <f>Z51+Z76</f>
        <v>0</v>
      </c>
      <c r="AA79" s="130">
        <f>AA51+AA76</f>
        <v>0</v>
      </c>
      <c r="AB79" s="132"/>
      <c r="AC79" s="130">
        <f>AC51+AC76</f>
        <v>0</v>
      </c>
      <c r="AD79" s="130">
        <f>AD51+AD76</f>
        <v>0</v>
      </c>
      <c r="AE79" s="130">
        <f>AE51+AE76</f>
        <v>0</v>
      </c>
      <c r="AF79" s="132"/>
      <c r="AG79" s="130">
        <f t="shared" ref="AG79:AI79" si="70">AG51+AG76</f>
        <v>0</v>
      </c>
      <c r="AH79" s="130">
        <f t="shared" si="70"/>
        <v>0</v>
      </c>
      <c r="AI79" s="130">
        <f t="shared" si="70"/>
        <v>0</v>
      </c>
    </row>
    <row r="80" spans="1:39" ht="15.75" x14ac:dyDescent="0.25">
      <c r="F80" s="133"/>
      <c r="G80" s="133"/>
      <c r="H80" s="133"/>
      <c r="I80" s="134"/>
      <c r="J80" s="134"/>
      <c r="K80" s="134"/>
      <c r="L80" s="16"/>
      <c r="M80" s="134"/>
      <c r="N80" s="134"/>
      <c r="O80" s="134"/>
      <c r="P80" s="16"/>
      <c r="Q80" s="134"/>
      <c r="R80" s="134"/>
      <c r="S80" s="134"/>
      <c r="T80" s="16"/>
      <c r="U80" s="134"/>
      <c r="V80" s="134"/>
      <c r="W80" s="134"/>
      <c r="X80" s="16"/>
      <c r="Y80" s="134"/>
      <c r="Z80" s="134"/>
      <c r="AA80" s="134"/>
      <c r="AB80" s="16"/>
      <c r="AC80" s="134"/>
      <c r="AD80" s="134"/>
      <c r="AE80" s="134"/>
      <c r="AF80" s="16"/>
      <c r="AG80" s="134"/>
      <c r="AH80" s="134"/>
      <c r="AI80" s="134"/>
    </row>
    <row r="81" spans="1:39" ht="9" customHeight="1" thickBot="1" x14ac:dyDescent="0.3">
      <c r="F81" s="133"/>
      <c r="G81" s="133"/>
      <c r="H81" s="133"/>
      <c r="I81" s="134"/>
      <c r="J81" s="134"/>
      <c r="K81" s="134"/>
      <c r="L81" s="16"/>
      <c r="M81" s="134"/>
      <c r="N81" s="134"/>
      <c r="O81" s="134"/>
      <c r="P81" s="16"/>
      <c r="Q81" s="134"/>
      <c r="R81" s="134"/>
      <c r="S81" s="134"/>
      <c r="T81" s="16"/>
      <c r="U81" s="134"/>
      <c r="V81" s="134"/>
      <c r="W81" s="134"/>
      <c r="X81" s="16"/>
      <c r="Y81" s="134"/>
      <c r="Z81" s="134"/>
      <c r="AA81" s="134"/>
      <c r="AB81" s="16"/>
      <c r="AC81" s="134"/>
      <c r="AD81" s="134"/>
      <c r="AE81" s="134"/>
      <c r="AF81" s="16"/>
      <c r="AG81" s="134"/>
      <c r="AH81" s="134"/>
      <c r="AI81" s="134"/>
    </row>
    <row r="82" spans="1:39" ht="62.25" customHeight="1" thickBot="1" x14ac:dyDescent="0.3">
      <c r="A82" s="482" t="s">
        <v>213</v>
      </c>
      <c r="B82" s="483"/>
      <c r="C82" s="484"/>
      <c r="F82" s="133"/>
      <c r="G82" s="133"/>
      <c r="H82" s="133"/>
      <c r="I82" s="134"/>
      <c r="J82" s="134"/>
      <c r="K82" s="134"/>
      <c r="L82" s="16"/>
      <c r="M82" s="134"/>
      <c r="N82" s="134"/>
      <c r="O82" s="134"/>
      <c r="P82" s="16"/>
      <c r="Q82" s="134"/>
      <c r="R82" s="134"/>
      <c r="S82" s="134"/>
      <c r="T82" s="16"/>
      <c r="U82" s="134"/>
      <c r="V82" s="134"/>
      <c r="W82" s="134"/>
      <c r="X82" s="16"/>
      <c r="Y82" s="134"/>
      <c r="Z82" s="134"/>
      <c r="AA82" s="134"/>
      <c r="AB82" s="16"/>
      <c r="AC82" s="134"/>
      <c r="AD82" s="134"/>
      <c r="AE82" s="134"/>
      <c r="AF82" s="16"/>
      <c r="AG82" s="134"/>
      <c r="AH82" s="134"/>
      <c r="AI82" s="134"/>
    </row>
    <row r="83" spans="1:39" ht="30" customHeight="1" thickBot="1" x14ac:dyDescent="0.3">
      <c r="A83" s="561" t="s">
        <v>147</v>
      </c>
      <c r="B83" s="561"/>
      <c r="F83" s="133"/>
      <c r="G83" s="133"/>
      <c r="H83" s="133"/>
      <c r="I83" s="134"/>
      <c r="J83" s="134"/>
      <c r="K83" s="134"/>
      <c r="L83" s="16"/>
      <c r="M83" s="134"/>
      <c r="N83" s="134"/>
      <c r="O83" s="134"/>
      <c r="P83" s="16"/>
      <c r="Q83" s="134"/>
      <c r="R83" s="134"/>
      <c r="S83" s="134"/>
      <c r="T83" s="16"/>
      <c r="U83" s="134"/>
      <c r="V83" s="134"/>
      <c r="W83" s="134"/>
      <c r="X83" s="16"/>
      <c r="Y83" s="134"/>
      <c r="Z83" s="134"/>
      <c r="AA83" s="134"/>
      <c r="AB83" s="16"/>
      <c r="AC83" s="134"/>
      <c r="AD83" s="134"/>
      <c r="AE83" s="134"/>
      <c r="AF83" s="16"/>
      <c r="AG83" s="134"/>
      <c r="AH83" s="134"/>
      <c r="AI83" s="134"/>
    </row>
    <row r="84" spans="1:39" ht="15.75" thickBot="1" x14ac:dyDescent="0.3">
      <c r="A84" s="501" t="str">
        <f>IF('General Information'!B9=0, "Please Enter End Date On General Information Sheet", "Year 2: "&amp;TEXT('General Information'!B11,"mm/dd/yy")&amp;" to "&amp;TEXT('General Information'!B12, "mm/dd/yy"))</f>
        <v>Please Enter End Date On General Information Sheet</v>
      </c>
      <c r="B84" s="502"/>
      <c r="C84" s="503"/>
    </row>
    <row r="85" spans="1:39" ht="36" customHeight="1" x14ac:dyDescent="0.25">
      <c r="A85" s="543" t="s">
        <v>180</v>
      </c>
      <c r="B85" s="543" t="s">
        <v>208</v>
      </c>
      <c r="C85" s="504" t="s">
        <v>182</v>
      </c>
      <c r="D85" s="543" t="s">
        <v>209</v>
      </c>
      <c r="E85" s="543" t="s">
        <v>210</v>
      </c>
      <c r="F85" s="504" t="s">
        <v>185</v>
      </c>
      <c r="G85" s="543" t="s">
        <v>186</v>
      </c>
      <c r="H85" s="504" t="s">
        <v>187</v>
      </c>
      <c r="I85" s="504" t="s">
        <v>188</v>
      </c>
      <c r="J85" s="504" t="s">
        <v>189</v>
      </c>
      <c r="K85" s="520" t="s">
        <v>190</v>
      </c>
      <c r="L85" s="520" t="s">
        <v>214</v>
      </c>
      <c r="M85" s="521"/>
      <c r="N85" s="521"/>
      <c r="O85" s="522"/>
      <c r="P85" s="520" t="s">
        <v>215</v>
      </c>
      <c r="Q85" s="521"/>
      <c r="R85" s="521"/>
      <c r="S85" s="522"/>
      <c r="T85" s="520" t="s">
        <v>216</v>
      </c>
      <c r="U85" s="521"/>
      <c r="V85" s="521"/>
      <c r="W85" s="522"/>
      <c r="X85" s="520" t="s">
        <v>217</v>
      </c>
      <c r="Y85" s="521"/>
      <c r="Z85" s="521"/>
      <c r="AA85" s="522"/>
      <c r="AB85" s="520" t="s">
        <v>218</v>
      </c>
      <c r="AC85" s="521"/>
      <c r="AD85" s="521"/>
      <c r="AE85" s="522"/>
      <c r="AF85" s="520" t="s">
        <v>219</v>
      </c>
      <c r="AG85" s="521"/>
      <c r="AH85" s="521"/>
      <c r="AI85" s="522"/>
      <c r="AK85" s="80" t="s">
        <v>197</v>
      </c>
      <c r="AL85" s="509" t="s">
        <v>198</v>
      </c>
      <c r="AM85" s="509" t="s">
        <v>199</v>
      </c>
    </row>
    <row r="86" spans="1:39" ht="33.75" customHeight="1" x14ac:dyDescent="0.25">
      <c r="A86" s="544"/>
      <c r="B86" s="544"/>
      <c r="C86" s="505"/>
      <c r="D86" s="544"/>
      <c r="E86" s="544"/>
      <c r="F86" s="505"/>
      <c r="G86" s="544"/>
      <c r="H86" s="505"/>
      <c r="I86" s="505"/>
      <c r="J86" s="505"/>
      <c r="K86" s="547"/>
      <c r="L86" s="523" t="str">
        <f>IF(Usage!$B$8=0, "", Usage!$B$8)</f>
        <v>Center Overhead</v>
      </c>
      <c r="M86" s="524"/>
      <c r="N86" s="524"/>
      <c r="O86" s="525"/>
      <c r="P86" s="523" t="str">
        <f>IF(Usage!$B$9=0, "", Usage!$B$9)</f>
        <v/>
      </c>
      <c r="Q86" s="524"/>
      <c r="R86" s="524"/>
      <c r="S86" s="525"/>
      <c r="T86" s="523" t="str">
        <f>IF(Usage!$B$10=0, "", Usage!$B$10)</f>
        <v/>
      </c>
      <c r="U86" s="524"/>
      <c r="V86" s="524"/>
      <c r="W86" s="525"/>
      <c r="X86" s="523" t="str">
        <f>IF(Usage!$B$11=0, "", Usage!$B$11)</f>
        <v/>
      </c>
      <c r="Y86" s="524"/>
      <c r="Z86" s="524"/>
      <c r="AA86" s="525"/>
      <c r="AB86" s="523" t="str">
        <f>IF(Usage!$B$12=0, "", Usage!$B$12)</f>
        <v/>
      </c>
      <c r="AC86" s="524"/>
      <c r="AD86" s="524"/>
      <c r="AE86" s="525"/>
      <c r="AF86" s="523" t="str">
        <f>IF(Usage!$B$13=0, "", Usage!$B$13)</f>
        <v/>
      </c>
      <c r="AG86" s="524"/>
      <c r="AH86" s="524"/>
      <c r="AI86" s="525"/>
      <c r="AJ86" s="14"/>
      <c r="AK86" s="507" t="s">
        <v>200</v>
      </c>
      <c r="AL86" s="510"/>
      <c r="AM86" s="510"/>
    </row>
    <row r="87" spans="1:39" ht="18" customHeight="1" x14ac:dyDescent="0.25">
      <c r="A87" s="506" t="s">
        <v>220</v>
      </c>
      <c r="B87" s="506"/>
      <c r="C87" s="506"/>
      <c r="D87" s="506"/>
      <c r="E87" s="506"/>
      <c r="F87" s="506"/>
      <c r="G87" s="506"/>
      <c r="H87" s="506"/>
      <c r="I87" s="506"/>
      <c r="J87" s="506"/>
      <c r="L87" s="262" t="s">
        <v>202</v>
      </c>
      <c r="M87" s="263" t="s">
        <v>203</v>
      </c>
      <c r="N87" s="263" t="s">
        <v>204</v>
      </c>
      <c r="O87" s="264" t="s">
        <v>205</v>
      </c>
      <c r="P87" s="267" t="s">
        <v>202</v>
      </c>
      <c r="Q87" s="263" t="s">
        <v>203</v>
      </c>
      <c r="R87" s="263" t="s">
        <v>204</v>
      </c>
      <c r="S87" s="264" t="s">
        <v>205</v>
      </c>
      <c r="T87" s="267" t="s">
        <v>202</v>
      </c>
      <c r="U87" s="263" t="s">
        <v>203</v>
      </c>
      <c r="V87" s="263" t="s">
        <v>204</v>
      </c>
      <c r="W87" s="264" t="s">
        <v>205</v>
      </c>
      <c r="X87" s="267" t="s">
        <v>202</v>
      </c>
      <c r="Y87" s="263" t="s">
        <v>203</v>
      </c>
      <c r="Z87" s="263" t="s">
        <v>204</v>
      </c>
      <c r="AA87" s="264" t="s">
        <v>205</v>
      </c>
      <c r="AB87" s="267" t="s">
        <v>202</v>
      </c>
      <c r="AC87" s="263" t="s">
        <v>203</v>
      </c>
      <c r="AD87" s="263" t="s">
        <v>204</v>
      </c>
      <c r="AE87" s="264" t="s">
        <v>205</v>
      </c>
      <c r="AF87" s="267" t="s">
        <v>202</v>
      </c>
      <c r="AG87" s="263" t="s">
        <v>203</v>
      </c>
      <c r="AH87" s="263" t="s">
        <v>204</v>
      </c>
      <c r="AI87" s="264" t="s">
        <v>205</v>
      </c>
      <c r="AK87" s="508"/>
      <c r="AL87" s="511"/>
      <c r="AM87" s="511"/>
    </row>
    <row r="88" spans="1:39" ht="15.75" customHeight="1" x14ac:dyDescent="0.25">
      <c r="A88" s="135" t="str">
        <f>IF(A19=0, "", A19)</f>
        <v/>
      </c>
      <c r="B88" s="136" t="str">
        <f t="shared" ref="B88:D88" si="71">IF(B19=0, "", B19)</f>
        <v/>
      </c>
      <c r="C88" s="135" t="str">
        <f t="shared" si="71"/>
        <v/>
      </c>
      <c r="D88" s="135" t="str">
        <f t="shared" si="71"/>
        <v/>
      </c>
      <c r="E88" s="48" cm="1">
        <f t="array" ref="E88">IF(C88="",0,IF(C88="50000",E19*(1+$F$4),IF(C88="50010",E19*(1+$F$5),IF(C88="50020",E19*(1+$F$6),IF(C88="50030",E19*(1+$F$7,IF(C88="50040",E19*(1+$F$8,IF(C88="50050",E19*(1+$F$9,IF(C88="50060",E19*(1+$F$10,IF(C88="50100",E19*(1+$F$11,IF(C88="50110",E19*(1+$F$12))))))))))))))))</f>
        <v>0</v>
      </c>
      <c r="F88" s="48">
        <f>E88*(IF(C88="",0,IF(C88="50000",$M$4,IF(C88="50010",$M$5,IF(C88="50020",$M$6,IF(C88="50030",$M$7,IF(C88="50040",$M$8,IF(C88="50050",$M$9,IF(C88="50060",$M$10,IF(C88="50100",$M$11,IF(C88="50110",$M$12)))))))))))+(IF(C88="",0,IF(C88="50000",E88*(1+$F$4),IF(C88="50010",E88*(1+$F$5),IF(C88="50020",E88*(1+$F$6),IF(C88="50030",E88*(1+$F$7),IF(C88="50040",E88*(1+$F$8),IF(C88="50050",E88*(1+$F$9),IF(C88="50060",E88*(1+$F$10),IF(C88="50100",E88*(1+$F$11),IF(C88="50110",E88*(1+$F$12))))))))))))*IF(C88="",0,IF(C88="50000",$N$4,IF(C88="50010",$N$5,IF(C88="50020",$N$6,IF(C88="50030",$N$7,IF(C88="50040",$N$8,IF(C88="50050",$N$9,IF(C88="50060",$N$10,IF(C88="50100",$N$11,IF(C88="50110",$N$12))))))))))</f>
        <v>0</v>
      </c>
      <c r="G88" s="124">
        <f>IF(C88="",0,IF(C88="50000",$I$4,IF(C88="50010",$I$5,IF(C88="50020",$I$6,IF(C88="50030",$I$7,IF(C88="50040",$I$8,IF(C88="50050",$I$9,IF(C88="50060",$I$10,IF(C88="50100",$I$11,IF(C88="50110",$I$12))))))))))</f>
        <v>0</v>
      </c>
      <c r="H88" s="137">
        <f>H19</f>
        <v>0</v>
      </c>
      <c r="I88" s="48">
        <f>F88*H88</f>
        <v>0</v>
      </c>
      <c r="J88" s="48">
        <f>F88*G88*H88</f>
        <v>0</v>
      </c>
      <c r="K88" s="105">
        <f>F88*(1+G88)*H88</f>
        <v>0</v>
      </c>
      <c r="L88" s="265">
        <f>L19</f>
        <v>0</v>
      </c>
      <c r="M88" s="48">
        <f>$K88*L88</f>
        <v>0</v>
      </c>
      <c r="N88" s="48">
        <f>$I88*L88</f>
        <v>0</v>
      </c>
      <c r="O88" s="254">
        <f>$J88*L88</f>
        <v>0</v>
      </c>
      <c r="P88" s="268">
        <f>P19</f>
        <v>0</v>
      </c>
      <c r="Q88" s="48">
        <f>$K88*P88</f>
        <v>0</v>
      </c>
      <c r="R88" s="48">
        <f>$I88*P88</f>
        <v>0</v>
      </c>
      <c r="S88" s="254">
        <f>$J88*P88</f>
        <v>0</v>
      </c>
      <c r="T88" s="268">
        <f>T19</f>
        <v>0</v>
      </c>
      <c r="U88" s="48">
        <f>$K88*T88</f>
        <v>0</v>
      </c>
      <c r="V88" s="48">
        <f>$I88*T88</f>
        <v>0</v>
      </c>
      <c r="W88" s="254">
        <f>$J88*T88</f>
        <v>0</v>
      </c>
      <c r="X88" s="268">
        <f>X19</f>
        <v>0</v>
      </c>
      <c r="Y88" s="48">
        <f>$K88*X88</f>
        <v>0</v>
      </c>
      <c r="Z88" s="48">
        <f>$I88*X88</f>
        <v>0</v>
      </c>
      <c r="AA88" s="254">
        <f>$J88*X88</f>
        <v>0</v>
      </c>
      <c r="AB88" s="268">
        <f>AB19</f>
        <v>0</v>
      </c>
      <c r="AC88" s="48">
        <f>$K88*AB88</f>
        <v>0</v>
      </c>
      <c r="AD88" s="48">
        <f>$I88*AB88</f>
        <v>0</v>
      </c>
      <c r="AE88" s="254">
        <f>$J88*AB88</f>
        <v>0</v>
      </c>
      <c r="AF88" s="268">
        <f>AF19</f>
        <v>0</v>
      </c>
      <c r="AG88" s="48">
        <f>$K88*AF88</f>
        <v>0</v>
      </c>
      <c r="AH88" s="48">
        <f>$I88*AF88</f>
        <v>0</v>
      </c>
      <c r="AI88" s="254">
        <f>$J88*AF88</f>
        <v>0</v>
      </c>
      <c r="AK88" s="86">
        <f t="shared" ref="AK88:AK118" si="72">L88+P88+T88+X88+AB88+AF88</f>
        <v>0</v>
      </c>
      <c r="AL88" s="107">
        <f t="shared" ref="AL88:AL118" si="73">M88+Q88+U88+Y88+AC88+AG88</f>
        <v>0</v>
      </c>
      <c r="AM88" s="48">
        <f t="shared" ref="AM88:AM118" si="74">AL88-K88</f>
        <v>0</v>
      </c>
    </row>
    <row r="89" spans="1:39" x14ac:dyDescent="0.25">
      <c r="A89" s="135" t="str">
        <f t="shared" ref="A89:D89" si="75">IF(A20=0, "", A20)</f>
        <v/>
      </c>
      <c r="B89" s="136" t="str">
        <f t="shared" si="75"/>
        <v/>
      </c>
      <c r="C89" s="135" t="str">
        <f t="shared" si="75"/>
        <v/>
      </c>
      <c r="D89" s="135" t="str">
        <f t="shared" si="75"/>
        <v/>
      </c>
      <c r="E89" s="48" cm="1">
        <f t="array" ref="E89">IF(C89="",0,IF(C89="50000",E20*(1+$F$4),IF(C89="50010",E20*(1+$F$5),IF(C89="50020",E20*(1+$F$6),IF(C89="50030",E20*(1+$F$7,IF(C89="50040",E20*(1+$F$8,IF(C89="50050",E20*(1+$F$9,IF(C89="50060",E20*(1+$F$10,IF(C89="50100",E20*(1+$F$11,IF(C89="50110",E20*(1+$F$12))))))))))))))))</f>
        <v>0</v>
      </c>
      <c r="F89" s="48">
        <f t="shared" ref="F89:F118" si="76">E89*(IF(C89="",0,IF(C89="50000",$M$4,IF(C89="50010",$M$5,IF(C89="50020",$M$6,IF(C89="50030",$M$7,IF(C89="50040",$M$8,IF(C89="50050",$M$9,IF(C89="50060",$M$10,IF(C89="50100",$M$11,IF(C89="50110",$M$12)))))))))))+(IF(C89="",0,IF(C89="50000",E89*(1+$F$4),IF(C89="50010",E89*(1+$F$5),IF(C89="50020",E89*(1+$F$6),IF(C89="50030",E89*(1+$F$7),IF(C89="50040",E89*(1+$F$8),IF(C89="50050",E89*(1+$F$9),IF(C89="50060",E89*(1+$F$10),IF(C89="50100",E89*(1+$F$11),IF(C89="50110",E89*(1+$F$12))))))))))))*IF(C89="",0,IF(C89="50000",$N$4,IF(C89="50010",$N$5,IF(C89="50020",$N$6,IF(C89="50030",$N$7,IF(C89="50040",$N$8,IF(C89="50050",$N$9,IF(C89="50060",$N$10,IF(C89="50100",$N$11,IF(C89="50110",$N$12))))))))))</f>
        <v>0</v>
      </c>
      <c r="G89" s="124">
        <f t="shared" ref="G89:G118" si="77">IF(C89="",0,IF(C89="50000",$I$4,IF(C89="50010",$I$5,IF(C89="50020",$I$6,IF(C89="50030",$I$7,IF(C89="50040",$I$8,IF(C89="50050",$I$9,IF(C89="50060",$I$10,IF(C89="50100",$I$11,IF(C89="50110",$I$12))))))))))</f>
        <v>0</v>
      </c>
      <c r="H89" s="137">
        <f t="shared" ref="H89:H118" si="78">H20</f>
        <v>0</v>
      </c>
      <c r="I89" s="48">
        <f>F89*H89</f>
        <v>0</v>
      </c>
      <c r="J89" s="48">
        <f>F89*G89*H89</f>
        <v>0</v>
      </c>
      <c r="K89" s="105">
        <f>F89*(1+G89)*H89</f>
        <v>0</v>
      </c>
      <c r="L89" s="265">
        <f t="shared" ref="L89:L118" si="79">L20</f>
        <v>0</v>
      </c>
      <c r="M89" s="48">
        <f>$K89*L89</f>
        <v>0</v>
      </c>
      <c r="N89" s="48">
        <f>$I89*L89</f>
        <v>0</v>
      </c>
      <c r="O89" s="254">
        <f>$J89*L89</f>
        <v>0</v>
      </c>
      <c r="P89" s="268">
        <f t="shared" ref="P89:P118" si="80">P20</f>
        <v>0</v>
      </c>
      <c r="Q89" s="48">
        <f>$K89*P89</f>
        <v>0</v>
      </c>
      <c r="R89" s="48">
        <f>$I89*P89</f>
        <v>0</v>
      </c>
      <c r="S89" s="254">
        <f>$J89*P89</f>
        <v>0</v>
      </c>
      <c r="T89" s="268">
        <f t="shared" ref="T89:T118" si="81">T20</f>
        <v>0</v>
      </c>
      <c r="U89" s="48">
        <f>$K89*T89</f>
        <v>0</v>
      </c>
      <c r="V89" s="48">
        <f>$I89*T89</f>
        <v>0</v>
      </c>
      <c r="W89" s="254">
        <f>$J89*T89</f>
        <v>0</v>
      </c>
      <c r="X89" s="268">
        <f t="shared" ref="X89:X118" si="82">X20</f>
        <v>0</v>
      </c>
      <c r="Y89" s="48">
        <f>$K89*X89</f>
        <v>0</v>
      </c>
      <c r="Z89" s="48">
        <f>$I89*X89</f>
        <v>0</v>
      </c>
      <c r="AA89" s="254">
        <f>$J89*X89</f>
        <v>0</v>
      </c>
      <c r="AB89" s="268">
        <f t="shared" ref="AB89:AB118" si="83">AB20</f>
        <v>0</v>
      </c>
      <c r="AC89" s="48">
        <f>$K89*AB89</f>
        <v>0</v>
      </c>
      <c r="AD89" s="48">
        <f>$I89*AB89</f>
        <v>0</v>
      </c>
      <c r="AE89" s="254">
        <f>$J89*AB89</f>
        <v>0</v>
      </c>
      <c r="AF89" s="268">
        <f t="shared" ref="AF89:AF118" si="84">AF20</f>
        <v>0</v>
      </c>
      <c r="AG89" s="48">
        <f>$K89*AF89</f>
        <v>0</v>
      </c>
      <c r="AH89" s="48">
        <f>$I89*AF89</f>
        <v>0</v>
      </c>
      <c r="AI89" s="254">
        <f>$J89*AF89</f>
        <v>0</v>
      </c>
      <c r="AK89" s="86">
        <f t="shared" si="72"/>
        <v>0</v>
      </c>
      <c r="AL89" s="107">
        <f t="shared" si="73"/>
        <v>0</v>
      </c>
      <c r="AM89" s="48">
        <f t="shared" si="74"/>
        <v>0</v>
      </c>
    </row>
    <row r="90" spans="1:39" x14ac:dyDescent="0.25">
      <c r="A90" s="135" t="str">
        <f t="shared" ref="A90:D90" si="85">IF(A21=0, "", A21)</f>
        <v/>
      </c>
      <c r="B90" s="136" t="str">
        <f t="shared" si="85"/>
        <v/>
      </c>
      <c r="C90" s="135" t="str">
        <f t="shared" si="85"/>
        <v/>
      </c>
      <c r="D90" s="135" t="str">
        <f t="shared" si="85"/>
        <v/>
      </c>
      <c r="E90" s="48" cm="1">
        <f t="array" ref="E90">IF(C90="",0,IF(C90="50000",E21*(1+$F$4),IF(C90="50010",E21*(1+$F$5),IF(C90="50020",E21*(1+$F$6),IF(C90="50030",E21*(1+$F$7,IF(C90="50040",E21*(1+$F$8,IF(C90="50050",E21*(1+$F$9,IF(C90="50060",E21*(1+$F$10,IF(C90="50100",E21*(1+$F$11,IF(C90="50110",E21*(1+$F$12))))))))))))))))</f>
        <v>0</v>
      </c>
      <c r="F90" s="48">
        <f t="shared" si="76"/>
        <v>0</v>
      </c>
      <c r="G90" s="124">
        <f t="shared" si="77"/>
        <v>0</v>
      </c>
      <c r="H90" s="137">
        <f t="shared" si="78"/>
        <v>0</v>
      </c>
      <c r="I90" s="48">
        <f t="shared" ref="I90:I118" si="86">F90*H90</f>
        <v>0</v>
      </c>
      <c r="J90" s="48">
        <f t="shared" ref="J90:J118" si="87">F90*G90*H90</f>
        <v>0</v>
      </c>
      <c r="K90" s="105">
        <f t="shared" ref="K90:K118" si="88">F90*(1+G90)*H90</f>
        <v>0</v>
      </c>
      <c r="L90" s="265">
        <f t="shared" si="79"/>
        <v>0</v>
      </c>
      <c r="M90" s="48">
        <f t="shared" ref="M90:M118" si="89">$K90*L90</f>
        <v>0</v>
      </c>
      <c r="N90" s="48">
        <f t="shared" ref="N90:N118" si="90">$I90*L90</f>
        <v>0</v>
      </c>
      <c r="O90" s="254">
        <f t="shared" ref="O90:O118" si="91">$J90*L90</f>
        <v>0</v>
      </c>
      <c r="P90" s="268">
        <f t="shared" si="80"/>
        <v>0</v>
      </c>
      <c r="Q90" s="48">
        <f t="shared" ref="Q90:Q118" si="92">$K90*P90</f>
        <v>0</v>
      </c>
      <c r="R90" s="48">
        <f t="shared" ref="R90:R118" si="93">$I90*P90</f>
        <v>0</v>
      </c>
      <c r="S90" s="254">
        <f t="shared" ref="S90:S118" si="94">$J90*P90</f>
        <v>0</v>
      </c>
      <c r="T90" s="268">
        <f t="shared" si="81"/>
        <v>0</v>
      </c>
      <c r="U90" s="48">
        <f t="shared" ref="U90:U118" si="95">$K90*T90</f>
        <v>0</v>
      </c>
      <c r="V90" s="48">
        <f t="shared" ref="V90:V118" si="96">$I90*T90</f>
        <v>0</v>
      </c>
      <c r="W90" s="254">
        <f t="shared" ref="W90:W118" si="97">$J90*T90</f>
        <v>0</v>
      </c>
      <c r="X90" s="268">
        <f t="shared" si="82"/>
        <v>0</v>
      </c>
      <c r="Y90" s="48">
        <f t="shared" ref="Y90:Y118" si="98">$K90*X90</f>
        <v>0</v>
      </c>
      <c r="Z90" s="48">
        <f t="shared" ref="Z90:Z118" si="99">$I90*X90</f>
        <v>0</v>
      </c>
      <c r="AA90" s="254">
        <f t="shared" ref="AA90:AA118" si="100">$J90*X90</f>
        <v>0</v>
      </c>
      <c r="AB90" s="268">
        <f t="shared" si="83"/>
        <v>0</v>
      </c>
      <c r="AC90" s="48">
        <f t="shared" ref="AC90:AC118" si="101">$K90*AB90</f>
        <v>0</v>
      </c>
      <c r="AD90" s="48">
        <f t="shared" ref="AD90:AD118" si="102">$I90*AB90</f>
        <v>0</v>
      </c>
      <c r="AE90" s="254">
        <f t="shared" ref="AE90:AE118" si="103">$J90*AB90</f>
        <v>0</v>
      </c>
      <c r="AF90" s="268">
        <f t="shared" si="84"/>
        <v>0</v>
      </c>
      <c r="AG90" s="48">
        <f t="shared" ref="AG90:AG118" si="104">$K90*AF90</f>
        <v>0</v>
      </c>
      <c r="AH90" s="48">
        <f t="shared" ref="AH90:AH118" si="105">$I90*AF90</f>
        <v>0</v>
      </c>
      <c r="AI90" s="254">
        <f t="shared" ref="AI90:AI118" si="106">$J90*AF90</f>
        <v>0</v>
      </c>
      <c r="AK90" s="86">
        <f t="shared" si="72"/>
        <v>0</v>
      </c>
      <c r="AL90" s="107">
        <f t="shared" si="73"/>
        <v>0</v>
      </c>
      <c r="AM90" s="48">
        <f t="shared" si="74"/>
        <v>0</v>
      </c>
    </row>
    <row r="91" spans="1:39" x14ac:dyDescent="0.25">
      <c r="A91" s="135" t="str">
        <f t="shared" ref="A91:D91" si="107">IF(A22=0, "", A22)</f>
        <v/>
      </c>
      <c r="B91" s="136" t="str">
        <f t="shared" si="107"/>
        <v/>
      </c>
      <c r="C91" s="135" t="str">
        <f t="shared" si="107"/>
        <v/>
      </c>
      <c r="D91" s="135" t="str">
        <f t="shared" si="107"/>
        <v/>
      </c>
      <c r="E91" s="48" cm="1">
        <f t="array" ref="E91">IF(C91="",0,IF(C91="50000",E22*(1+$F$4),IF(C91="50010",E22*(1+$F$5),IF(C91="50020",E22*(1+$F$6),IF(C91="50030",E22*(1+$F$7),IF(C91="50040",E22*(1+$F$8,IF(C91="50050",E22*(1+$F$9,IF(C91="50060",E22*(1+$F$10,IF(C91="50100",E22*(1+$F$11,IF(C91="50110",E22*(1+$F$12)))))))))))))))</f>
        <v>0</v>
      </c>
      <c r="F91" s="48">
        <f t="shared" si="76"/>
        <v>0</v>
      </c>
      <c r="G91" s="124">
        <f t="shared" si="77"/>
        <v>0</v>
      </c>
      <c r="H91" s="137">
        <f t="shared" si="78"/>
        <v>0</v>
      </c>
      <c r="I91" s="48">
        <f t="shared" si="86"/>
        <v>0</v>
      </c>
      <c r="J91" s="48">
        <f t="shared" si="87"/>
        <v>0</v>
      </c>
      <c r="K91" s="105">
        <f t="shared" si="88"/>
        <v>0</v>
      </c>
      <c r="L91" s="265">
        <f t="shared" si="79"/>
        <v>0</v>
      </c>
      <c r="M91" s="48">
        <f t="shared" si="89"/>
        <v>0</v>
      </c>
      <c r="N91" s="48">
        <f t="shared" si="90"/>
        <v>0</v>
      </c>
      <c r="O91" s="254">
        <f t="shared" si="91"/>
        <v>0</v>
      </c>
      <c r="P91" s="268">
        <f t="shared" si="80"/>
        <v>0</v>
      </c>
      <c r="Q91" s="48">
        <f t="shared" si="92"/>
        <v>0</v>
      </c>
      <c r="R91" s="48">
        <f t="shared" si="93"/>
        <v>0</v>
      </c>
      <c r="S91" s="254">
        <f t="shared" si="94"/>
        <v>0</v>
      </c>
      <c r="T91" s="268">
        <f t="shared" si="81"/>
        <v>0</v>
      </c>
      <c r="U91" s="48">
        <f t="shared" si="95"/>
        <v>0</v>
      </c>
      <c r="V91" s="48">
        <f t="shared" si="96"/>
        <v>0</v>
      </c>
      <c r="W91" s="254">
        <f t="shared" si="97"/>
        <v>0</v>
      </c>
      <c r="X91" s="268">
        <f t="shared" si="82"/>
        <v>0</v>
      </c>
      <c r="Y91" s="48">
        <f t="shared" si="98"/>
        <v>0</v>
      </c>
      <c r="Z91" s="48">
        <f t="shared" si="99"/>
        <v>0</v>
      </c>
      <c r="AA91" s="254">
        <f t="shared" si="100"/>
        <v>0</v>
      </c>
      <c r="AB91" s="268">
        <f t="shared" si="83"/>
        <v>0</v>
      </c>
      <c r="AC91" s="48">
        <f t="shared" si="101"/>
        <v>0</v>
      </c>
      <c r="AD91" s="48">
        <f t="shared" si="102"/>
        <v>0</v>
      </c>
      <c r="AE91" s="254">
        <f t="shared" si="103"/>
        <v>0</v>
      </c>
      <c r="AF91" s="268">
        <f t="shared" si="84"/>
        <v>0</v>
      </c>
      <c r="AG91" s="48">
        <f t="shared" si="104"/>
        <v>0</v>
      </c>
      <c r="AH91" s="48">
        <f t="shared" si="105"/>
        <v>0</v>
      </c>
      <c r="AI91" s="254">
        <f t="shared" si="106"/>
        <v>0</v>
      </c>
      <c r="AK91" s="86">
        <f t="shared" si="72"/>
        <v>0</v>
      </c>
      <c r="AL91" s="107">
        <f t="shared" si="73"/>
        <v>0</v>
      </c>
      <c r="AM91" s="48">
        <f t="shared" si="74"/>
        <v>0</v>
      </c>
    </row>
    <row r="92" spans="1:39" x14ac:dyDescent="0.25">
      <c r="A92" s="135" t="str">
        <f t="shared" ref="A92:D92" si="108">IF(A23=0, "", A23)</f>
        <v/>
      </c>
      <c r="B92" s="136" t="str">
        <f t="shared" si="108"/>
        <v/>
      </c>
      <c r="C92" s="135" t="str">
        <f t="shared" si="108"/>
        <v/>
      </c>
      <c r="D92" s="135" t="str">
        <f t="shared" si="108"/>
        <v/>
      </c>
      <c r="E92" s="48">
        <f>IF(C92="",0,IF(C92="50000",E23*(1+$F$4),IF(C92="50010",E23*(1+$F$5),IF(C92="50020",E23*(1+$F$6),IF(C92="50030",E23*(1+$F$7),IF(C92="50040",E23*(1+$F$8),IF(C92="50050",E23*(1+$F$9),IF(C92="50060",E23*(1+$F$10),IF(C92="50100",E23*(1+$F$11),IF(C92="50110",E23*(1+$F$12)))))))))))</f>
        <v>0</v>
      </c>
      <c r="F92" s="48">
        <f t="shared" si="76"/>
        <v>0</v>
      </c>
      <c r="G92" s="124">
        <f t="shared" si="77"/>
        <v>0</v>
      </c>
      <c r="H92" s="137">
        <f t="shared" si="78"/>
        <v>0</v>
      </c>
      <c r="I92" s="48">
        <f t="shared" si="86"/>
        <v>0</v>
      </c>
      <c r="J92" s="48">
        <f t="shared" si="87"/>
        <v>0</v>
      </c>
      <c r="K92" s="105">
        <f t="shared" si="88"/>
        <v>0</v>
      </c>
      <c r="L92" s="265">
        <f t="shared" si="79"/>
        <v>0</v>
      </c>
      <c r="M92" s="48">
        <f t="shared" si="89"/>
        <v>0</v>
      </c>
      <c r="N92" s="48">
        <f t="shared" si="90"/>
        <v>0</v>
      </c>
      <c r="O92" s="254">
        <f t="shared" si="91"/>
        <v>0</v>
      </c>
      <c r="P92" s="268">
        <f t="shared" si="80"/>
        <v>0</v>
      </c>
      <c r="Q92" s="48">
        <f t="shared" si="92"/>
        <v>0</v>
      </c>
      <c r="R92" s="48">
        <f t="shared" si="93"/>
        <v>0</v>
      </c>
      <c r="S92" s="254">
        <f t="shared" si="94"/>
        <v>0</v>
      </c>
      <c r="T92" s="268">
        <f t="shared" si="81"/>
        <v>0</v>
      </c>
      <c r="U92" s="48">
        <f t="shared" si="95"/>
        <v>0</v>
      </c>
      <c r="V92" s="48">
        <f t="shared" si="96"/>
        <v>0</v>
      </c>
      <c r="W92" s="254">
        <f t="shared" si="97"/>
        <v>0</v>
      </c>
      <c r="X92" s="268">
        <f t="shared" si="82"/>
        <v>0</v>
      </c>
      <c r="Y92" s="48">
        <f t="shared" si="98"/>
        <v>0</v>
      </c>
      <c r="Z92" s="48">
        <f t="shared" si="99"/>
        <v>0</v>
      </c>
      <c r="AA92" s="254">
        <f t="shared" si="100"/>
        <v>0</v>
      </c>
      <c r="AB92" s="268">
        <f t="shared" si="83"/>
        <v>0</v>
      </c>
      <c r="AC92" s="48">
        <f t="shared" si="101"/>
        <v>0</v>
      </c>
      <c r="AD92" s="48">
        <f t="shared" si="102"/>
        <v>0</v>
      </c>
      <c r="AE92" s="254">
        <f t="shared" si="103"/>
        <v>0</v>
      </c>
      <c r="AF92" s="268">
        <f t="shared" si="84"/>
        <v>0</v>
      </c>
      <c r="AG92" s="48">
        <f t="shared" si="104"/>
        <v>0</v>
      </c>
      <c r="AH92" s="48">
        <f t="shared" si="105"/>
        <v>0</v>
      </c>
      <c r="AI92" s="254">
        <f t="shared" si="106"/>
        <v>0</v>
      </c>
      <c r="AK92" s="86">
        <f t="shared" si="72"/>
        <v>0</v>
      </c>
      <c r="AL92" s="107">
        <f t="shared" si="73"/>
        <v>0</v>
      </c>
      <c r="AM92" s="48">
        <f t="shared" si="74"/>
        <v>0</v>
      </c>
    </row>
    <row r="93" spans="1:39" x14ac:dyDescent="0.25">
      <c r="A93" s="135" t="str">
        <f t="shared" ref="A93:D93" si="109">IF(A24=0, "", A24)</f>
        <v/>
      </c>
      <c r="B93" s="136" t="str">
        <f t="shared" si="109"/>
        <v/>
      </c>
      <c r="C93" s="135" t="str">
        <f t="shared" si="109"/>
        <v/>
      </c>
      <c r="D93" s="135" t="str">
        <f t="shared" si="109"/>
        <v/>
      </c>
      <c r="E93" s="48">
        <f t="shared" ref="E93:E118" si="110">IF(C93="",0,IF(C93="50000",E24*(1+$F$4),IF(C93="50010",E24*(1+$F$5),IF(C93="50020",E24*(1+$F$6),IF(C93="50030",E24*(1+$F$7),IF(C93="50040",E24*(1+$F$8),IF(C93="50050",E24*(1+$F$9),IF(C93="50060",E24*(1+$F$10),IF(C93="50100",E24*(1+$F$11),IF(C93="50110",E24*(1+$F$12)))))))))))</f>
        <v>0</v>
      </c>
      <c r="F93" s="48">
        <f t="shared" si="76"/>
        <v>0</v>
      </c>
      <c r="G93" s="124">
        <f t="shared" si="77"/>
        <v>0</v>
      </c>
      <c r="H93" s="137">
        <f t="shared" si="78"/>
        <v>0</v>
      </c>
      <c r="I93" s="48">
        <f t="shared" si="86"/>
        <v>0</v>
      </c>
      <c r="J93" s="48">
        <f t="shared" si="87"/>
        <v>0</v>
      </c>
      <c r="K93" s="105">
        <f t="shared" si="88"/>
        <v>0</v>
      </c>
      <c r="L93" s="265">
        <f t="shared" si="79"/>
        <v>0</v>
      </c>
      <c r="M93" s="48">
        <f t="shared" si="89"/>
        <v>0</v>
      </c>
      <c r="N93" s="48">
        <f t="shared" si="90"/>
        <v>0</v>
      </c>
      <c r="O93" s="254">
        <f t="shared" si="91"/>
        <v>0</v>
      </c>
      <c r="P93" s="268">
        <f t="shared" si="80"/>
        <v>0</v>
      </c>
      <c r="Q93" s="48">
        <f t="shared" si="92"/>
        <v>0</v>
      </c>
      <c r="R93" s="48">
        <f t="shared" si="93"/>
        <v>0</v>
      </c>
      <c r="S93" s="254">
        <f t="shared" si="94"/>
        <v>0</v>
      </c>
      <c r="T93" s="268">
        <f t="shared" si="81"/>
        <v>0</v>
      </c>
      <c r="U93" s="48">
        <f t="shared" si="95"/>
        <v>0</v>
      </c>
      <c r="V93" s="48">
        <f t="shared" si="96"/>
        <v>0</v>
      </c>
      <c r="W93" s="254">
        <f t="shared" si="97"/>
        <v>0</v>
      </c>
      <c r="X93" s="268">
        <f t="shared" si="82"/>
        <v>0</v>
      </c>
      <c r="Y93" s="48">
        <f t="shared" si="98"/>
        <v>0</v>
      </c>
      <c r="Z93" s="48">
        <f t="shared" si="99"/>
        <v>0</v>
      </c>
      <c r="AA93" s="254">
        <f t="shared" si="100"/>
        <v>0</v>
      </c>
      <c r="AB93" s="268">
        <f t="shared" si="83"/>
        <v>0</v>
      </c>
      <c r="AC93" s="48">
        <f t="shared" si="101"/>
        <v>0</v>
      </c>
      <c r="AD93" s="48">
        <f t="shared" si="102"/>
        <v>0</v>
      </c>
      <c r="AE93" s="254">
        <f t="shared" si="103"/>
        <v>0</v>
      </c>
      <c r="AF93" s="268">
        <f t="shared" si="84"/>
        <v>0</v>
      </c>
      <c r="AG93" s="48">
        <f t="shared" si="104"/>
        <v>0</v>
      </c>
      <c r="AH93" s="48">
        <f t="shared" si="105"/>
        <v>0</v>
      </c>
      <c r="AI93" s="254">
        <f t="shared" si="106"/>
        <v>0</v>
      </c>
      <c r="AK93" s="86">
        <f t="shared" si="72"/>
        <v>0</v>
      </c>
      <c r="AL93" s="107">
        <f t="shared" si="73"/>
        <v>0</v>
      </c>
      <c r="AM93" s="48">
        <f t="shared" si="74"/>
        <v>0</v>
      </c>
    </row>
    <row r="94" spans="1:39" x14ac:dyDescent="0.25">
      <c r="A94" s="135" t="str">
        <f t="shared" ref="A94:D94" si="111">IF(A25=0, "", A25)</f>
        <v/>
      </c>
      <c r="B94" s="136" t="str">
        <f t="shared" si="111"/>
        <v/>
      </c>
      <c r="C94" s="135" t="str">
        <f t="shared" si="111"/>
        <v/>
      </c>
      <c r="D94" s="135" t="str">
        <f t="shared" si="111"/>
        <v/>
      </c>
      <c r="E94" s="48">
        <f t="shared" si="110"/>
        <v>0</v>
      </c>
      <c r="F94" s="48">
        <f t="shared" si="76"/>
        <v>0</v>
      </c>
      <c r="G94" s="124">
        <f t="shared" si="77"/>
        <v>0</v>
      </c>
      <c r="H94" s="137">
        <f t="shared" si="78"/>
        <v>0</v>
      </c>
      <c r="I94" s="48">
        <f t="shared" si="86"/>
        <v>0</v>
      </c>
      <c r="J94" s="48">
        <f t="shared" si="87"/>
        <v>0</v>
      </c>
      <c r="K94" s="105">
        <f t="shared" si="88"/>
        <v>0</v>
      </c>
      <c r="L94" s="265">
        <f t="shared" si="79"/>
        <v>0</v>
      </c>
      <c r="M94" s="48">
        <f t="shared" si="89"/>
        <v>0</v>
      </c>
      <c r="N94" s="48">
        <f t="shared" si="90"/>
        <v>0</v>
      </c>
      <c r="O94" s="254">
        <f t="shared" si="91"/>
        <v>0</v>
      </c>
      <c r="P94" s="268">
        <f t="shared" si="80"/>
        <v>0</v>
      </c>
      <c r="Q94" s="48">
        <f t="shared" si="92"/>
        <v>0</v>
      </c>
      <c r="R94" s="48">
        <f t="shared" si="93"/>
        <v>0</v>
      </c>
      <c r="S94" s="254">
        <f t="shared" si="94"/>
        <v>0</v>
      </c>
      <c r="T94" s="268">
        <f t="shared" si="81"/>
        <v>0</v>
      </c>
      <c r="U94" s="48">
        <f t="shared" si="95"/>
        <v>0</v>
      </c>
      <c r="V94" s="48">
        <f t="shared" si="96"/>
        <v>0</v>
      </c>
      <c r="W94" s="254">
        <f t="shared" si="97"/>
        <v>0</v>
      </c>
      <c r="X94" s="268">
        <f t="shared" si="82"/>
        <v>0</v>
      </c>
      <c r="Y94" s="48">
        <f t="shared" si="98"/>
        <v>0</v>
      </c>
      <c r="Z94" s="48">
        <f t="shared" si="99"/>
        <v>0</v>
      </c>
      <c r="AA94" s="254">
        <f t="shared" si="100"/>
        <v>0</v>
      </c>
      <c r="AB94" s="268">
        <f t="shared" si="83"/>
        <v>0</v>
      </c>
      <c r="AC94" s="48">
        <f t="shared" si="101"/>
        <v>0</v>
      </c>
      <c r="AD94" s="48">
        <f t="shared" si="102"/>
        <v>0</v>
      </c>
      <c r="AE94" s="254">
        <f t="shared" si="103"/>
        <v>0</v>
      </c>
      <c r="AF94" s="268">
        <f t="shared" si="84"/>
        <v>0</v>
      </c>
      <c r="AG94" s="48">
        <f t="shared" si="104"/>
        <v>0</v>
      </c>
      <c r="AH94" s="48">
        <f t="shared" si="105"/>
        <v>0</v>
      </c>
      <c r="AI94" s="254">
        <f t="shared" si="106"/>
        <v>0</v>
      </c>
      <c r="AK94" s="86">
        <f t="shared" si="72"/>
        <v>0</v>
      </c>
      <c r="AL94" s="107">
        <f t="shared" si="73"/>
        <v>0</v>
      </c>
      <c r="AM94" s="48">
        <f t="shared" si="74"/>
        <v>0</v>
      </c>
    </row>
    <row r="95" spans="1:39" x14ac:dyDescent="0.25">
      <c r="A95" s="135" t="str">
        <f t="shared" ref="A95:D95" si="112">IF(A26=0, "", A26)</f>
        <v/>
      </c>
      <c r="B95" s="136" t="str">
        <f t="shared" si="112"/>
        <v/>
      </c>
      <c r="C95" s="135" t="str">
        <f t="shared" si="112"/>
        <v/>
      </c>
      <c r="D95" s="135" t="str">
        <f t="shared" si="112"/>
        <v/>
      </c>
      <c r="E95" s="48">
        <f t="shared" si="110"/>
        <v>0</v>
      </c>
      <c r="F95" s="48">
        <f t="shared" si="76"/>
        <v>0</v>
      </c>
      <c r="G95" s="124">
        <f t="shared" si="77"/>
        <v>0</v>
      </c>
      <c r="H95" s="137">
        <f t="shared" si="78"/>
        <v>0</v>
      </c>
      <c r="I95" s="48">
        <f t="shared" si="86"/>
        <v>0</v>
      </c>
      <c r="J95" s="48">
        <f t="shared" si="87"/>
        <v>0</v>
      </c>
      <c r="K95" s="105">
        <f t="shared" si="88"/>
        <v>0</v>
      </c>
      <c r="L95" s="265">
        <f t="shared" si="79"/>
        <v>0</v>
      </c>
      <c r="M95" s="48">
        <f t="shared" si="89"/>
        <v>0</v>
      </c>
      <c r="N95" s="48">
        <f t="shared" si="90"/>
        <v>0</v>
      </c>
      <c r="O95" s="254">
        <f t="shared" si="91"/>
        <v>0</v>
      </c>
      <c r="P95" s="268">
        <f t="shared" si="80"/>
        <v>0</v>
      </c>
      <c r="Q95" s="48">
        <f t="shared" si="92"/>
        <v>0</v>
      </c>
      <c r="R95" s="48">
        <f t="shared" si="93"/>
        <v>0</v>
      </c>
      <c r="S95" s="254">
        <f t="shared" si="94"/>
        <v>0</v>
      </c>
      <c r="T95" s="268">
        <f t="shared" si="81"/>
        <v>0</v>
      </c>
      <c r="U95" s="48">
        <f t="shared" si="95"/>
        <v>0</v>
      </c>
      <c r="V95" s="48">
        <f t="shared" si="96"/>
        <v>0</v>
      </c>
      <c r="W95" s="254">
        <f t="shared" si="97"/>
        <v>0</v>
      </c>
      <c r="X95" s="268">
        <f t="shared" si="82"/>
        <v>0</v>
      </c>
      <c r="Y95" s="48">
        <f t="shared" si="98"/>
        <v>0</v>
      </c>
      <c r="Z95" s="48">
        <f t="shared" si="99"/>
        <v>0</v>
      </c>
      <c r="AA95" s="254">
        <f t="shared" si="100"/>
        <v>0</v>
      </c>
      <c r="AB95" s="268">
        <f t="shared" si="83"/>
        <v>0</v>
      </c>
      <c r="AC95" s="48">
        <f t="shared" si="101"/>
        <v>0</v>
      </c>
      <c r="AD95" s="48">
        <f t="shared" si="102"/>
        <v>0</v>
      </c>
      <c r="AE95" s="254">
        <f t="shared" si="103"/>
        <v>0</v>
      </c>
      <c r="AF95" s="268">
        <f t="shared" si="84"/>
        <v>0</v>
      </c>
      <c r="AG95" s="48">
        <f t="shared" si="104"/>
        <v>0</v>
      </c>
      <c r="AH95" s="48">
        <f t="shared" si="105"/>
        <v>0</v>
      </c>
      <c r="AI95" s="254">
        <f t="shared" si="106"/>
        <v>0</v>
      </c>
      <c r="AK95" s="86">
        <f t="shared" si="72"/>
        <v>0</v>
      </c>
      <c r="AL95" s="107">
        <f t="shared" si="73"/>
        <v>0</v>
      </c>
      <c r="AM95" s="48">
        <f t="shared" si="74"/>
        <v>0</v>
      </c>
    </row>
    <row r="96" spans="1:39" ht="14.45" customHeight="1" x14ac:dyDescent="0.25">
      <c r="A96" s="135" t="str">
        <f t="shared" ref="A96:D96" si="113">IF(A27=0, "", A27)</f>
        <v/>
      </c>
      <c r="B96" s="136" t="str">
        <f t="shared" si="113"/>
        <v/>
      </c>
      <c r="C96" s="135" t="str">
        <f t="shared" si="113"/>
        <v/>
      </c>
      <c r="D96" s="135" t="str">
        <f t="shared" si="113"/>
        <v/>
      </c>
      <c r="E96" s="48">
        <f t="shared" si="110"/>
        <v>0</v>
      </c>
      <c r="F96" s="48">
        <f t="shared" si="76"/>
        <v>0</v>
      </c>
      <c r="G96" s="124">
        <f t="shared" si="77"/>
        <v>0</v>
      </c>
      <c r="H96" s="137">
        <f t="shared" si="78"/>
        <v>0</v>
      </c>
      <c r="I96" s="48">
        <f t="shared" si="86"/>
        <v>0</v>
      </c>
      <c r="J96" s="48">
        <f t="shared" si="87"/>
        <v>0</v>
      </c>
      <c r="K96" s="105">
        <f t="shared" si="88"/>
        <v>0</v>
      </c>
      <c r="L96" s="265">
        <f t="shared" si="79"/>
        <v>0</v>
      </c>
      <c r="M96" s="48">
        <f t="shared" si="89"/>
        <v>0</v>
      </c>
      <c r="N96" s="48">
        <f t="shared" si="90"/>
        <v>0</v>
      </c>
      <c r="O96" s="254">
        <f t="shared" si="91"/>
        <v>0</v>
      </c>
      <c r="P96" s="268">
        <f t="shared" si="80"/>
        <v>0</v>
      </c>
      <c r="Q96" s="48">
        <f t="shared" si="92"/>
        <v>0</v>
      </c>
      <c r="R96" s="48">
        <f t="shared" si="93"/>
        <v>0</v>
      </c>
      <c r="S96" s="254">
        <f t="shared" si="94"/>
        <v>0</v>
      </c>
      <c r="T96" s="268">
        <f t="shared" si="81"/>
        <v>0</v>
      </c>
      <c r="U96" s="48">
        <f t="shared" si="95"/>
        <v>0</v>
      </c>
      <c r="V96" s="48">
        <f t="shared" si="96"/>
        <v>0</v>
      </c>
      <c r="W96" s="254">
        <f t="shared" si="97"/>
        <v>0</v>
      </c>
      <c r="X96" s="268">
        <f t="shared" si="82"/>
        <v>0</v>
      </c>
      <c r="Y96" s="48">
        <f t="shared" si="98"/>
        <v>0</v>
      </c>
      <c r="Z96" s="48">
        <f t="shared" si="99"/>
        <v>0</v>
      </c>
      <c r="AA96" s="254">
        <f t="shared" si="100"/>
        <v>0</v>
      </c>
      <c r="AB96" s="268">
        <f t="shared" si="83"/>
        <v>0</v>
      </c>
      <c r="AC96" s="48">
        <f t="shared" si="101"/>
        <v>0</v>
      </c>
      <c r="AD96" s="48">
        <f t="shared" si="102"/>
        <v>0</v>
      </c>
      <c r="AE96" s="254">
        <f t="shared" si="103"/>
        <v>0</v>
      </c>
      <c r="AF96" s="268">
        <f t="shared" si="84"/>
        <v>0</v>
      </c>
      <c r="AG96" s="48">
        <f t="shared" si="104"/>
        <v>0</v>
      </c>
      <c r="AH96" s="48">
        <f t="shared" si="105"/>
        <v>0</v>
      </c>
      <c r="AI96" s="254">
        <f t="shared" si="106"/>
        <v>0</v>
      </c>
      <c r="AK96" s="86">
        <f t="shared" si="72"/>
        <v>0</v>
      </c>
      <c r="AL96" s="107">
        <f t="shared" si="73"/>
        <v>0</v>
      </c>
      <c r="AM96" s="48">
        <f t="shared" si="74"/>
        <v>0</v>
      </c>
    </row>
    <row r="97" spans="1:39" ht="14.25" customHeight="1" x14ac:dyDescent="0.25">
      <c r="A97" s="135" t="str">
        <f t="shared" ref="A97:D97" si="114">IF(A28=0, "", A28)</f>
        <v/>
      </c>
      <c r="B97" s="136" t="str">
        <f t="shared" si="114"/>
        <v/>
      </c>
      <c r="C97" s="135" t="str">
        <f t="shared" si="114"/>
        <v/>
      </c>
      <c r="D97" s="135" t="str">
        <f t="shared" si="114"/>
        <v/>
      </c>
      <c r="E97" s="48">
        <f t="shared" si="110"/>
        <v>0</v>
      </c>
      <c r="F97" s="48">
        <f t="shared" si="76"/>
        <v>0</v>
      </c>
      <c r="G97" s="124">
        <f t="shared" si="77"/>
        <v>0</v>
      </c>
      <c r="H97" s="137">
        <f t="shared" si="78"/>
        <v>0</v>
      </c>
      <c r="I97" s="48">
        <f t="shared" si="86"/>
        <v>0</v>
      </c>
      <c r="J97" s="48">
        <f t="shared" si="87"/>
        <v>0</v>
      </c>
      <c r="K97" s="105">
        <f t="shared" si="88"/>
        <v>0</v>
      </c>
      <c r="L97" s="265">
        <f t="shared" si="79"/>
        <v>0</v>
      </c>
      <c r="M97" s="48">
        <f t="shared" si="89"/>
        <v>0</v>
      </c>
      <c r="N97" s="48">
        <f t="shared" si="90"/>
        <v>0</v>
      </c>
      <c r="O97" s="254">
        <f t="shared" si="91"/>
        <v>0</v>
      </c>
      <c r="P97" s="268">
        <f t="shared" si="80"/>
        <v>0</v>
      </c>
      <c r="Q97" s="48">
        <f t="shared" si="92"/>
        <v>0</v>
      </c>
      <c r="R97" s="48">
        <f t="shared" si="93"/>
        <v>0</v>
      </c>
      <c r="S97" s="254">
        <f t="shared" si="94"/>
        <v>0</v>
      </c>
      <c r="T97" s="268">
        <f t="shared" si="81"/>
        <v>0</v>
      </c>
      <c r="U97" s="48">
        <f t="shared" si="95"/>
        <v>0</v>
      </c>
      <c r="V97" s="48">
        <f t="shared" si="96"/>
        <v>0</v>
      </c>
      <c r="W97" s="254">
        <f t="shared" si="97"/>
        <v>0</v>
      </c>
      <c r="X97" s="268">
        <f t="shared" si="82"/>
        <v>0</v>
      </c>
      <c r="Y97" s="48">
        <f t="shared" si="98"/>
        <v>0</v>
      </c>
      <c r="Z97" s="48">
        <f t="shared" si="99"/>
        <v>0</v>
      </c>
      <c r="AA97" s="254">
        <f t="shared" si="100"/>
        <v>0</v>
      </c>
      <c r="AB97" s="268">
        <f t="shared" si="83"/>
        <v>0</v>
      </c>
      <c r="AC97" s="48">
        <f t="shared" si="101"/>
        <v>0</v>
      </c>
      <c r="AD97" s="48">
        <f t="shared" si="102"/>
        <v>0</v>
      </c>
      <c r="AE97" s="254">
        <f t="shared" si="103"/>
        <v>0</v>
      </c>
      <c r="AF97" s="268">
        <f t="shared" si="84"/>
        <v>0</v>
      </c>
      <c r="AG97" s="48">
        <f t="shared" si="104"/>
        <v>0</v>
      </c>
      <c r="AH97" s="48">
        <f t="shared" si="105"/>
        <v>0</v>
      </c>
      <c r="AI97" s="254">
        <f t="shared" si="106"/>
        <v>0</v>
      </c>
      <c r="AK97" s="86">
        <f t="shared" si="72"/>
        <v>0</v>
      </c>
      <c r="AL97" s="107">
        <f t="shared" si="73"/>
        <v>0</v>
      </c>
      <c r="AM97" s="48">
        <f t="shared" si="74"/>
        <v>0</v>
      </c>
    </row>
    <row r="98" spans="1:39" ht="14.25" customHeight="1" x14ac:dyDescent="0.25">
      <c r="A98" s="135" t="str">
        <f t="shared" ref="A98:D98" si="115">IF(A29=0, "", A29)</f>
        <v/>
      </c>
      <c r="B98" s="136" t="str">
        <f t="shared" si="115"/>
        <v/>
      </c>
      <c r="C98" s="135" t="str">
        <f t="shared" si="115"/>
        <v/>
      </c>
      <c r="D98" s="135" t="str">
        <f t="shared" si="115"/>
        <v/>
      </c>
      <c r="E98" s="48">
        <f t="shared" si="110"/>
        <v>0</v>
      </c>
      <c r="F98" s="48">
        <f t="shared" si="76"/>
        <v>0</v>
      </c>
      <c r="G98" s="124">
        <f t="shared" si="77"/>
        <v>0</v>
      </c>
      <c r="H98" s="137">
        <f t="shared" si="78"/>
        <v>0</v>
      </c>
      <c r="I98" s="48">
        <f t="shared" si="86"/>
        <v>0</v>
      </c>
      <c r="J98" s="48">
        <f t="shared" si="87"/>
        <v>0</v>
      </c>
      <c r="K98" s="105">
        <f t="shared" si="88"/>
        <v>0</v>
      </c>
      <c r="L98" s="265">
        <f t="shared" si="79"/>
        <v>0</v>
      </c>
      <c r="M98" s="48">
        <f t="shared" si="89"/>
        <v>0</v>
      </c>
      <c r="N98" s="48">
        <f t="shared" si="90"/>
        <v>0</v>
      </c>
      <c r="O98" s="254">
        <f t="shared" si="91"/>
        <v>0</v>
      </c>
      <c r="P98" s="268">
        <f t="shared" si="80"/>
        <v>0</v>
      </c>
      <c r="Q98" s="48">
        <f t="shared" si="92"/>
        <v>0</v>
      </c>
      <c r="R98" s="48">
        <f t="shared" si="93"/>
        <v>0</v>
      </c>
      <c r="S98" s="254">
        <f t="shared" si="94"/>
        <v>0</v>
      </c>
      <c r="T98" s="268">
        <f t="shared" si="81"/>
        <v>0</v>
      </c>
      <c r="U98" s="48">
        <f t="shared" si="95"/>
        <v>0</v>
      </c>
      <c r="V98" s="48">
        <f t="shared" si="96"/>
        <v>0</v>
      </c>
      <c r="W98" s="254">
        <f t="shared" si="97"/>
        <v>0</v>
      </c>
      <c r="X98" s="268">
        <f t="shared" si="82"/>
        <v>0</v>
      </c>
      <c r="Y98" s="48">
        <f t="shared" si="98"/>
        <v>0</v>
      </c>
      <c r="Z98" s="48">
        <f t="shared" si="99"/>
        <v>0</v>
      </c>
      <c r="AA98" s="254">
        <f t="shared" si="100"/>
        <v>0</v>
      </c>
      <c r="AB98" s="268">
        <f t="shared" si="83"/>
        <v>0</v>
      </c>
      <c r="AC98" s="48">
        <f t="shared" si="101"/>
        <v>0</v>
      </c>
      <c r="AD98" s="48">
        <f t="shared" si="102"/>
        <v>0</v>
      </c>
      <c r="AE98" s="254">
        <f t="shared" si="103"/>
        <v>0</v>
      </c>
      <c r="AF98" s="268">
        <f t="shared" si="84"/>
        <v>0</v>
      </c>
      <c r="AG98" s="48">
        <f t="shared" si="104"/>
        <v>0</v>
      </c>
      <c r="AH98" s="48">
        <f t="shared" si="105"/>
        <v>0</v>
      </c>
      <c r="AI98" s="254">
        <f t="shared" si="106"/>
        <v>0</v>
      </c>
      <c r="AK98" s="86">
        <f t="shared" si="72"/>
        <v>0</v>
      </c>
      <c r="AL98" s="107">
        <f t="shared" si="73"/>
        <v>0</v>
      </c>
      <c r="AM98" s="48">
        <f t="shared" si="74"/>
        <v>0</v>
      </c>
    </row>
    <row r="99" spans="1:39" ht="14.25" customHeight="1" x14ac:dyDescent="0.25">
      <c r="A99" s="135" t="str">
        <f t="shared" ref="A99:D99" si="116">IF(A30=0, "", A30)</f>
        <v/>
      </c>
      <c r="B99" s="136" t="str">
        <f t="shared" si="116"/>
        <v/>
      </c>
      <c r="C99" s="135" t="str">
        <f t="shared" si="116"/>
        <v/>
      </c>
      <c r="D99" s="135" t="str">
        <f t="shared" si="116"/>
        <v/>
      </c>
      <c r="E99" s="48">
        <f t="shared" si="110"/>
        <v>0</v>
      </c>
      <c r="F99" s="48">
        <f t="shared" si="76"/>
        <v>0</v>
      </c>
      <c r="G99" s="124">
        <f t="shared" si="77"/>
        <v>0</v>
      </c>
      <c r="H99" s="137">
        <f t="shared" si="78"/>
        <v>0</v>
      </c>
      <c r="I99" s="48">
        <f t="shared" si="86"/>
        <v>0</v>
      </c>
      <c r="J99" s="48">
        <f t="shared" si="87"/>
        <v>0</v>
      </c>
      <c r="K99" s="105">
        <f t="shared" si="88"/>
        <v>0</v>
      </c>
      <c r="L99" s="265">
        <f t="shared" si="79"/>
        <v>0</v>
      </c>
      <c r="M99" s="48">
        <f t="shared" si="89"/>
        <v>0</v>
      </c>
      <c r="N99" s="48">
        <f t="shared" si="90"/>
        <v>0</v>
      </c>
      <c r="O99" s="254">
        <f t="shared" si="91"/>
        <v>0</v>
      </c>
      <c r="P99" s="268">
        <f t="shared" si="80"/>
        <v>0</v>
      </c>
      <c r="Q99" s="48">
        <f t="shared" si="92"/>
        <v>0</v>
      </c>
      <c r="R99" s="48">
        <f t="shared" si="93"/>
        <v>0</v>
      </c>
      <c r="S99" s="254">
        <f t="shared" si="94"/>
        <v>0</v>
      </c>
      <c r="T99" s="268">
        <f t="shared" si="81"/>
        <v>0</v>
      </c>
      <c r="U99" s="48">
        <f t="shared" si="95"/>
        <v>0</v>
      </c>
      <c r="V99" s="48">
        <f t="shared" si="96"/>
        <v>0</v>
      </c>
      <c r="W99" s="254">
        <f t="shared" si="97"/>
        <v>0</v>
      </c>
      <c r="X99" s="268">
        <f t="shared" si="82"/>
        <v>0</v>
      </c>
      <c r="Y99" s="48">
        <f t="shared" si="98"/>
        <v>0</v>
      </c>
      <c r="Z99" s="48">
        <f t="shared" si="99"/>
        <v>0</v>
      </c>
      <c r="AA99" s="254">
        <f t="shared" si="100"/>
        <v>0</v>
      </c>
      <c r="AB99" s="268">
        <f t="shared" si="83"/>
        <v>0</v>
      </c>
      <c r="AC99" s="48">
        <f t="shared" si="101"/>
        <v>0</v>
      </c>
      <c r="AD99" s="48">
        <f t="shared" si="102"/>
        <v>0</v>
      </c>
      <c r="AE99" s="254">
        <f t="shared" si="103"/>
        <v>0</v>
      </c>
      <c r="AF99" s="268">
        <f t="shared" si="84"/>
        <v>0</v>
      </c>
      <c r="AG99" s="48">
        <f t="shared" si="104"/>
        <v>0</v>
      </c>
      <c r="AH99" s="48">
        <f t="shared" si="105"/>
        <v>0</v>
      </c>
      <c r="AI99" s="254">
        <f t="shared" si="106"/>
        <v>0</v>
      </c>
      <c r="AK99" s="86">
        <f t="shared" si="72"/>
        <v>0</v>
      </c>
      <c r="AL99" s="107">
        <f t="shared" si="73"/>
        <v>0</v>
      </c>
      <c r="AM99" s="48">
        <f t="shared" si="74"/>
        <v>0</v>
      </c>
    </row>
    <row r="100" spans="1:39" ht="14.25" customHeight="1" x14ac:dyDescent="0.25">
      <c r="A100" s="135" t="str">
        <f t="shared" ref="A100:D100" si="117">IF(A31=0, "", A31)</f>
        <v/>
      </c>
      <c r="B100" s="136" t="str">
        <f t="shared" si="117"/>
        <v/>
      </c>
      <c r="C100" s="135" t="str">
        <f t="shared" si="117"/>
        <v/>
      </c>
      <c r="D100" s="135" t="str">
        <f t="shared" si="117"/>
        <v/>
      </c>
      <c r="E100" s="48">
        <f t="shared" si="110"/>
        <v>0</v>
      </c>
      <c r="F100" s="48">
        <f t="shared" si="76"/>
        <v>0</v>
      </c>
      <c r="G100" s="124">
        <f t="shared" si="77"/>
        <v>0</v>
      </c>
      <c r="H100" s="137">
        <f t="shared" si="78"/>
        <v>0</v>
      </c>
      <c r="I100" s="48">
        <f t="shared" si="86"/>
        <v>0</v>
      </c>
      <c r="J100" s="48">
        <f t="shared" si="87"/>
        <v>0</v>
      </c>
      <c r="K100" s="105">
        <f t="shared" si="88"/>
        <v>0</v>
      </c>
      <c r="L100" s="265">
        <f t="shared" si="79"/>
        <v>0</v>
      </c>
      <c r="M100" s="48">
        <f t="shared" si="89"/>
        <v>0</v>
      </c>
      <c r="N100" s="48">
        <f t="shared" si="90"/>
        <v>0</v>
      </c>
      <c r="O100" s="254">
        <f t="shared" si="91"/>
        <v>0</v>
      </c>
      <c r="P100" s="268">
        <f t="shared" si="80"/>
        <v>0</v>
      </c>
      <c r="Q100" s="48">
        <f t="shared" si="92"/>
        <v>0</v>
      </c>
      <c r="R100" s="48">
        <f t="shared" si="93"/>
        <v>0</v>
      </c>
      <c r="S100" s="254">
        <f t="shared" si="94"/>
        <v>0</v>
      </c>
      <c r="T100" s="268">
        <f t="shared" si="81"/>
        <v>0</v>
      </c>
      <c r="U100" s="48">
        <f t="shared" si="95"/>
        <v>0</v>
      </c>
      <c r="V100" s="48">
        <f t="shared" si="96"/>
        <v>0</v>
      </c>
      <c r="W100" s="254">
        <f t="shared" si="97"/>
        <v>0</v>
      </c>
      <c r="X100" s="268">
        <f t="shared" si="82"/>
        <v>0</v>
      </c>
      <c r="Y100" s="48">
        <f t="shared" si="98"/>
        <v>0</v>
      </c>
      <c r="Z100" s="48">
        <f t="shared" si="99"/>
        <v>0</v>
      </c>
      <c r="AA100" s="254">
        <f t="shared" si="100"/>
        <v>0</v>
      </c>
      <c r="AB100" s="268">
        <f t="shared" si="83"/>
        <v>0</v>
      </c>
      <c r="AC100" s="48">
        <f t="shared" si="101"/>
        <v>0</v>
      </c>
      <c r="AD100" s="48">
        <f t="shared" si="102"/>
        <v>0</v>
      </c>
      <c r="AE100" s="254">
        <f t="shared" si="103"/>
        <v>0</v>
      </c>
      <c r="AF100" s="268">
        <f t="shared" si="84"/>
        <v>0</v>
      </c>
      <c r="AG100" s="48">
        <f t="shared" si="104"/>
        <v>0</v>
      </c>
      <c r="AH100" s="48">
        <f t="shared" si="105"/>
        <v>0</v>
      </c>
      <c r="AI100" s="254">
        <f t="shared" si="106"/>
        <v>0</v>
      </c>
      <c r="AK100" s="86">
        <f t="shared" si="72"/>
        <v>0</v>
      </c>
      <c r="AL100" s="107">
        <f t="shared" si="73"/>
        <v>0</v>
      </c>
      <c r="AM100" s="48">
        <f t="shared" si="74"/>
        <v>0</v>
      </c>
    </row>
    <row r="101" spans="1:39" ht="14.25" customHeight="1" x14ac:dyDescent="0.25">
      <c r="A101" s="135" t="str">
        <f t="shared" ref="A101:D101" si="118">IF(A32=0, "", A32)</f>
        <v/>
      </c>
      <c r="B101" s="136" t="str">
        <f t="shared" si="118"/>
        <v/>
      </c>
      <c r="C101" s="135" t="str">
        <f t="shared" si="118"/>
        <v/>
      </c>
      <c r="D101" s="135" t="str">
        <f t="shared" si="118"/>
        <v/>
      </c>
      <c r="E101" s="48">
        <f t="shared" si="110"/>
        <v>0</v>
      </c>
      <c r="F101" s="48">
        <f t="shared" si="76"/>
        <v>0</v>
      </c>
      <c r="G101" s="124">
        <f t="shared" si="77"/>
        <v>0</v>
      </c>
      <c r="H101" s="137">
        <f t="shared" si="78"/>
        <v>0</v>
      </c>
      <c r="I101" s="48">
        <f t="shared" si="86"/>
        <v>0</v>
      </c>
      <c r="J101" s="48">
        <f t="shared" si="87"/>
        <v>0</v>
      </c>
      <c r="K101" s="105">
        <f t="shared" si="88"/>
        <v>0</v>
      </c>
      <c r="L101" s="265">
        <f t="shared" si="79"/>
        <v>0</v>
      </c>
      <c r="M101" s="48">
        <f t="shared" si="89"/>
        <v>0</v>
      </c>
      <c r="N101" s="48">
        <f t="shared" si="90"/>
        <v>0</v>
      </c>
      <c r="O101" s="254">
        <f t="shared" si="91"/>
        <v>0</v>
      </c>
      <c r="P101" s="268">
        <f t="shared" si="80"/>
        <v>0</v>
      </c>
      <c r="Q101" s="48">
        <f t="shared" si="92"/>
        <v>0</v>
      </c>
      <c r="R101" s="48">
        <f t="shared" si="93"/>
        <v>0</v>
      </c>
      <c r="S101" s="254">
        <f t="shared" si="94"/>
        <v>0</v>
      </c>
      <c r="T101" s="268">
        <f t="shared" si="81"/>
        <v>0</v>
      </c>
      <c r="U101" s="48">
        <f t="shared" si="95"/>
        <v>0</v>
      </c>
      <c r="V101" s="48">
        <f t="shared" si="96"/>
        <v>0</v>
      </c>
      <c r="W101" s="254">
        <f t="shared" si="97"/>
        <v>0</v>
      </c>
      <c r="X101" s="268">
        <f t="shared" si="82"/>
        <v>0</v>
      </c>
      <c r="Y101" s="48">
        <f t="shared" si="98"/>
        <v>0</v>
      </c>
      <c r="Z101" s="48">
        <f t="shared" si="99"/>
        <v>0</v>
      </c>
      <c r="AA101" s="254">
        <f t="shared" si="100"/>
        <v>0</v>
      </c>
      <c r="AB101" s="268">
        <f t="shared" si="83"/>
        <v>0</v>
      </c>
      <c r="AC101" s="48">
        <f t="shared" si="101"/>
        <v>0</v>
      </c>
      <c r="AD101" s="48">
        <f t="shared" si="102"/>
        <v>0</v>
      </c>
      <c r="AE101" s="254">
        <f t="shared" si="103"/>
        <v>0</v>
      </c>
      <c r="AF101" s="268">
        <f t="shared" si="84"/>
        <v>0</v>
      </c>
      <c r="AG101" s="48">
        <f t="shared" si="104"/>
        <v>0</v>
      </c>
      <c r="AH101" s="48">
        <f t="shared" si="105"/>
        <v>0</v>
      </c>
      <c r="AI101" s="254">
        <f t="shared" si="106"/>
        <v>0</v>
      </c>
      <c r="AK101" s="86">
        <f t="shared" si="72"/>
        <v>0</v>
      </c>
      <c r="AL101" s="107">
        <f t="shared" si="73"/>
        <v>0</v>
      </c>
      <c r="AM101" s="48">
        <f t="shared" si="74"/>
        <v>0</v>
      </c>
    </row>
    <row r="102" spans="1:39" ht="14.25" customHeight="1" x14ac:dyDescent="0.25">
      <c r="A102" s="135" t="str">
        <f t="shared" ref="A102:D102" si="119">IF(A33=0, "", A33)</f>
        <v/>
      </c>
      <c r="B102" s="136" t="str">
        <f t="shared" si="119"/>
        <v/>
      </c>
      <c r="C102" s="135" t="str">
        <f t="shared" si="119"/>
        <v/>
      </c>
      <c r="D102" s="135" t="str">
        <f t="shared" si="119"/>
        <v/>
      </c>
      <c r="E102" s="48">
        <f t="shared" si="110"/>
        <v>0</v>
      </c>
      <c r="F102" s="48">
        <f t="shared" si="76"/>
        <v>0</v>
      </c>
      <c r="G102" s="124">
        <f t="shared" si="77"/>
        <v>0</v>
      </c>
      <c r="H102" s="137">
        <f t="shared" si="78"/>
        <v>0</v>
      </c>
      <c r="I102" s="48">
        <f t="shared" si="86"/>
        <v>0</v>
      </c>
      <c r="J102" s="48">
        <f t="shared" si="87"/>
        <v>0</v>
      </c>
      <c r="K102" s="105">
        <f t="shared" si="88"/>
        <v>0</v>
      </c>
      <c r="L102" s="265">
        <f t="shared" si="79"/>
        <v>0</v>
      </c>
      <c r="M102" s="48">
        <f t="shared" si="89"/>
        <v>0</v>
      </c>
      <c r="N102" s="48">
        <f t="shared" si="90"/>
        <v>0</v>
      </c>
      <c r="O102" s="254">
        <f t="shared" si="91"/>
        <v>0</v>
      </c>
      <c r="P102" s="268">
        <f t="shared" si="80"/>
        <v>0</v>
      </c>
      <c r="Q102" s="48">
        <f t="shared" si="92"/>
        <v>0</v>
      </c>
      <c r="R102" s="48">
        <f t="shared" si="93"/>
        <v>0</v>
      </c>
      <c r="S102" s="254">
        <f t="shared" si="94"/>
        <v>0</v>
      </c>
      <c r="T102" s="268">
        <f t="shared" si="81"/>
        <v>0</v>
      </c>
      <c r="U102" s="48">
        <f t="shared" si="95"/>
        <v>0</v>
      </c>
      <c r="V102" s="48">
        <f t="shared" si="96"/>
        <v>0</v>
      </c>
      <c r="W102" s="254">
        <f t="shared" si="97"/>
        <v>0</v>
      </c>
      <c r="X102" s="268">
        <f t="shared" si="82"/>
        <v>0</v>
      </c>
      <c r="Y102" s="48">
        <f t="shared" si="98"/>
        <v>0</v>
      </c>
      <c r="Z102" s="48">
        <f t="shared" si="99"/>
        <v>0</v>
      </c>
      <c r="AA102" s="254">
        <f t="shared" si="100"/>
        <v>0</v>
      </c>
      <c r="AB102" s="268">
        <f t="shared" si="83"/>
        <v>0</v>
      </c>
      <c r="AC102" s="48">
        <f t="shared" si="101"/>
        <v>0</v>
      </c>
      <c r="AD102" s="48">
        <f t="shared" si="102"/>
        <v>0</v>
      </c>
      <c r="AE102" s="254">
        <f t="shared" si="103"/>
        <v>0</v>
      </c>
      <c r="AF102" s="268">
        <f t="shared" si="84"/>
        <v>0</v>
      </c>
      <c r="AG102" s="48">
        <f t="shared" si="104"/>
        <v>0</v>
      </c>
      <c r="AH102" s="48">
        <f t="shared" si="105"/>
        <v>0</v>
      </c>
      <c r="AI102" s="254">
        <f t="shared" si="106"/>
        <v>0</v>
      </c>
      <c r="AK102" s="86">
        <f t="shared" si="72"/>
        <v>0</v>
      </c>
      <c r="AL102" s="107">
        <f t="shared" si="73"/>
        <v>0</v>
      </c>
      <c r="AM102" s="48">
        <f t="shared" si="74"/>
        <v>0</v>
      </c>
    </row>
    <row r="103" spans="1:39" ht="14.25" customHeight="1" x14ac:dyDescent="0.25">
      <c r="A103" s="135" t="str">
        <f t="shared" ref="A103:D103" si="120">IF(A34=0, "", A34)</f>
        <v/>
      </c>
      <c r="B103" s="136" t="str">
        <f t="shared" si="120"/>
        <v/>
      </c>
      <c r="C103" s="135" t="str">
        <f t="shared" si="120"/>
        <v/>
      </c>
      <c r="D103" s="135" t="str">
        <f t="shared" si="120"/>
        <v/>
      </c>
      <c r="E103" s="48">
        <f t="shared" si="110"/>
        <v>0</v>
      </c>
      <c r="F103" s="48">
        <f t="shared" si="76"/>
        <v>0</v>
      </c>
      <c r="G103" s="124">
        <f t="shared" si="77"/>
        <v>0</v>
      </c>
      <c r="H103" s="137">
        <f t="shared" si="78"/>
        <v>0</v>
      </c>
      <c r="I103" s="48">
        <f t="shared" si="86"/>
        <v>0</v>
      </c>
      <c r="J103" s="48">
        <f t="shared" si="87"/>
        <v>0</v>
      </c>
      <c r="K103" s="105">
        <f t="shared" si="88"/>
        <v>0</v>
      </c>
      <c r="L103" s="265">
        <f t="shared" si="79"/>
        <v>0</v>
      </c>
      <c r="M103" s="48">
        <f t="shared" si="89"/>
        <v>0</v>
      </c>
      <c r="N103" s="48">
        <f t="shared" si="90"/>
        <v>0</v>
      </c>
      <c r="O103" s="254">
        <f t="shared" si="91"/>
        <v>0</v>
      </c>
      <c r="P103" s="268">
        <f t="shared" si="80"/>
        <v>0</v>
      </c>
      <c r="Q103" s="48">
        <f t="shared" si="92"/>
        <v>0</v>
      </c>
      <c r="R103" s="48">
        <f t="shared" si="93"/>
        <v>0</v>
      </c>
      <c r="S103" s="254">
        <f t="shared" si="94"/>
        <v>0</v>
      </c>
      <c r="T103" s="268">
        <f t="shared" si="81"/>
        <v>0</v>
      </c>
      <c r="U103" s="48">
        <f t="shared" si="95"/>
        <v>0</v>
      </c>
      <c r="V103" s="48">
        <f t="shared" si="96"/>
        <v>0</v>
      </c>
      <c r="W103" s="254">
        <f t="shared" si="97"/>
        <v>0</v>
      </c>
      <c r="X103" s="268">
        <f t="shared" si="82"/>
        <v>0</v>
      </c>
      <c r="Y103" s="48">
        <f t="shared" si="98"/>
        <v>0</v>
      </c>
      <c r="Z103" s="48">
        <f t="shared" si="99"/>
        <v>0</v>
      </c>
      <c r="AA103" s="254">
        <f t="shared" si="100"/>
        <v>0</v>
      </c>
      <c r="AB103" s="268">
        <f t="shared" si="83"/>
        <v>0</v>
      </c>
      <c r="AC103" s="48">
        <f t="shared" si="101"/>
        <v>0</v>
      </c>
      <c r="AD103" s="48">
        <f t="shared" si="102"/>
        <v>0</v>
      </c>
      <c r="AE103" s="254">
        <f t="shared" si="103"/>
        <v>0</v>
      </c>
      <c r="AF103" s="268">
        <f t="shared" si="84"/>
        <v>0</v>
      </c>
      <c r="AG103" s="48">
        <f t="shared" si="104"/>
        <v>0</v>
      </c>
      <c r="AH103" s="48">
        <f t="shared" si="105"/>
        <v>0</v>
      </c>
      <c r="AI103" s="254">
        <f t="shared" si="106"/>
        <v>0</v>
      </c>
      <c r="AK103" s="86">
        <f t="shared" si="72"/>
        <v>0</v>
      </c>
      <c r="AL103" s="107">
        <f t="shared" si="73"/>
        <v>0</v>
      </c>
      <c r="AM103" s="48">
        <f t="shared" si="74"/>
        <v>0</v>
      </c>
    </row>
    <row r="104" spans="1:39" ht="14.25" customHeight="1" x14ac:dyDescent="0.25">
      <c r="A104" s="135" t="str">
        <f t="shared" ref="A104:D104" si="121">IF(A35=0, "", A35)</f>
        <v/>
      </c>
      <c r="B104" s="136" t="str">
        <f t="shared" si="121"/>
        <v/>
      </c>
      <c r="C104" s="135" t="str">
        <f t="shared" si="121"/>
        <v/>
      </c>
      <c r="D104" s="135" t="str">
        <f t="shared" si="121"/>
        <v/>
      </c>
      <c r="E104" s="48">
        <f t="shared" si="110"/>
        <v>0</v>
      </c>
      <c r="F104" s="48">
        <f t="shared" si="76"/>
        <v>0</v>
      </c>
      <c r="G104" s="124">
        <f t="shared" si="77"/>
        <v>0</v>
      </c>
      <c r="H104" s="137">
        <f t="shared" si="78"/>
        <v>0</v>
      </c>
      <c r="I104" s="48">
        <f t="shared" si="86"/>
        <v>0</v>
      </c>
      <c r="J104" s="48">
        <f t="shared" si="87"/>
        <v>0</v>
      </c>
      <c r="K104" s="105">
        <f t="shared" si="88"/>
        <v>0</v>
      </c>
      <c r="L104" s="265">
        <f t="shared" si="79"/>
        <v>0</v>
      </c>
      <c r="M104" s="48">
        <f t="shared" si="89"/>
        <v>0</v>
      </c>
      <c r="N104" s="48">
        <f t="shared" si="90"/>
        <v>0</v>
      </c>
      <c r="O104" s="254">
        <f t="shared" si="91"/>
        <v>0</v>
      </c>
      <c r="P104" s="268">
        <f t="shared" si="80"/>
        <v>0</v>
      </c>
      <c r="Q104" s="48">
        <f t="shared" si="92"/>
        <v>0</v>
      </c>
      <c r="R104" s="48">
        <f t="shared" si="93"/>
        <v>0</v>
      </c>
      <c r="S104" s="254">
        <f t="shared" si="94"/>
        <v>0</v>
      </c>
      <c r="T104" s="268">
        <f t="shared" si="81"/>
        <v>0</v>
      </c>
      <c r="U104" s="48">
        <f t="shared" si="95"/>
        <v>0</v>
      </c>
      <c r="V104" s="48">
        <f t="shared" si="96"/>
        <v>0</v>
      </c>
      <c r="W104" s="254">
        <f t="shared" si="97"/>
        <v>0</v>
      </c>
      <c r="X104" s="268">
        <f t="shared" si="82"/>
        <v>0</v>
      </c>
      <c r="Y104" s="48">
        <f t="shared" si="98"/>
        <v>0</v>
      </c>
      <c r="Z104" s="48">
        <f t="shared" si="99"/>
        <v>0</v>
      </c>
      <c r="AA104" s="254">
        <f t="shared" si="100"/>
        <v>0</v>
      </c>
      <c r="AB104" s="268">
        <f t="shared" si="83"/>
        <v>0</v>
      </c>
      <c r="AC104" s="48">
        <f t="shared" si="101"/>
        <v>0</v>
      </c>
      <c r="AD104" s="48">
        <f t="shared" si="102"/>
        <v>0</v>
      </c>
      <c r="AE104" s="254">
        <f t="shared" si="103"/>
        <v>0</v>
      </c>
      <c r="AF104" s="268">
        <f t="shared" si="84"/>
        <v>0</v>
      </c>
      <c r="AG104" s="48">
        <f t="shared" si="104"/>
        <v>0</v>
      </c>
      <c r="AH104" s="48">
        <f t="shared" si="105"/>
        <v>0</v>
      </c>
      <c r="AI104" s="254">
        <f t="shared" si="106"/>
        <v>0</v>
      </c>
      <c r="AK104" s="86">
        <f t="shared" si="72"/>
        <v>0</v>
      </c>
      <c r="AL104" s="107">
        <f t="shared" si="73"/>
        <v>0</v>
      </c>
      <c r="AM104" s="48">
        <f t="shared" si="74"/>
        <v>0</v>
      </c>
    </row>
    <row r="105" spans="1:39" ht="14.25" customHeight="1" x14ac:dyDescent="0.25">
      <c r="A105" s="135" t="str">
        <f t="shared" ref="A105:D105" si="122">IF(A36=0, "", A36)</f>
        <v/>
      </c>
      <c r="B105" s="136" t="str">
        <f t="shared" si="122"/>
        <v/>
      </c>
      <c r="C105" s="135" t="str">
        <f t="shared" si="122"/>
        <v/>
      </c>
      <c r="D105" s="135" t="str">
        <f t="shared" si="122"/>
        <v/>
      </c>
      <c r="E105" s="48">
        <f t="shared" si="110"/>
        <v>0</v>
      </c>
      <c r="F105" s="48">
        <f t="shared" si="76"/>
        <v>0</v>
      </c>
      <c r="G105" s="124">
        <f t="shared" si="77"/>
        <v>0</v>
      </c>
      <c r="H105" s="137">
        <f t="shared" si="78"/>
        <v>0</v>
      </c>
      <c r="I105" s="48">
        <f t="shared" si="86"/>
        <v>0</v>
      </c>
      <c r="J105" s="48">
        <f t="shared" si="87"/>
        <v>0</v>
      </c>
      <c r="K105" s="105">
        <f t="shared" si="88"/>
        <v>0</v>
      </c>
      <c r="L105" s="265">
        <f t="shared" si="79"/>
        <v>0</v>
      </c>
      <c r="M105" s="48">
        <f t="shared" si="89"/>
        <v>0</v>
      </c>
      <c r="N105" s="48">
        <f t="shared" si="90"/>
        <v>0</v>
      </c>
      <c r="O105" s="254">
        <f t="shared" si="91"/>
        <v>0</v>
      </c>
      <c r="P105" s="268">
        <f t="shared" si="80"/>
        <v>0</v>
      </c>
      <c r="Q105" s="48">
        <f t="shared" si="92"/>
        <v>0</v>
      </c>
      <c r="R105" s="48">
        <f t="shared" si="93"/>
        <v>0</v>
      </c>
      <c r="S105" s="254">
        <f t="shared" si="94"/>
        <v>0</v>
      </c>
      <c r="T105" s="268">
        <f t="shared" si="81"/>
        <v>0</v>
      </c>
      <c r="U105" s="48">
        <f t="shared" si="95"/>
        <v>0</v>
      </c>
      <c r="V105" s="48">
        <f t="shared" si="96"/>
        <v>0</v>
      </c>
      <c r="W105" s="254">
        <f t="shared" si="97"/>
        <v>0</v>
      </c>
      <c r="X105" s="268">
        <f t="shared" si="82"/>
        <v>0</v>
      </c>
      <c r="Y105" s="48">
        <f t="shared" si="98"/>
        <v>0</v>
      </c>
      <c r="Z105" s="48">
        <f t="shared" si="99"/>
        <v>0</v>
      </c>
      <c r="AA105" s="254">
        <f t="shared" si="100"/>
        <v>0</v>
      </c>
      <c r="AB105" s="268">
        <f t="shared" si="83"/>
        <v>0</v>
      </c>
      <c r="AC105" s="48">
        <f t="shared" si="101"/>
        <v>0</v>
      </c>
      <c r="AD105" s="48">
        <f t="shared" si="102"/>
        <v>0</v>
      </c>
      <c r="AE105" s="254">
        <f t="shared" si="103"/>
        <v>0</v>
      </c>
      <c r="AF105" s="268">
        <f t="shared" si="84"/>
        <v>0</v>
      </c>
      <c r="AG105" s="48">
        <f t="shared" si="104"/>
        <v>0</v>
      </c>
      <c r="AH105" s="48">
        <f t="shared" si="105"/>
        <v>0</v>
      </c>
      <c r="AI105" s="254">
        <f t="shared" si="106"/>
        <v>0</v>
      </c>
      <c r="AK105" s="86">
        <f t="shared" si="72"/>
        <v>0</v>
      </c>
      <c r="AL105" s="107">
        <f t="shared" si="73"/>
        <v>0</v>
      </c>
      <c r="AM105" s="48">
        <f t="shared" si="74"/>
        <v>0</v>
      </c>
    </row>
    <row r="106" spans="1:39" ht="14.25" customHeight="1" x14ac:dyDescent="0.25">
      <c r="A106" s="135" t="str">
        <f t="shared" ref="A106:D106" si="123">IF(A37=0, "", A37)</f>
        <v/>
      </c>
      <c r="B106" s="136" t="str">
        <f t="shared" si="123"/>
        <v/>
      </c>
      <c r="C106" s="135" t="str">
        <f t="shared" si="123"/>
        <v/>
      </c>
      <c r="D106" s="135" t="str">
        <f t="shared" si="123"/>
        <v/>
      </c>
      <c r="E106" s="48">
        <f t="shared" si="110"/>
        <v>0</v>
      </c>
      <c r="F106" s="48">
        <f t="shared" si="76"/>
        <v>0</v>
      </c>
      <c r="G106" s="124">
        <f t="shared" si="77"/>
        <v>0</v>
      </c>
      <c r="H106" s="137">
        <f t="shared" si="78"/>
        <v>0</v>
      </c>
      <c r="I106" s="48">
        <f t="shared" si="86"/>
        <v>0</v>
      </c>
      <c r="J106" s="48">
        <f t="shared" si="87"/>
        <v>0</v>
      </c>
      <c r="K106" s="105">
        <f t="shared" si="88"/>
        <v>0</v>
      </c>
      <c r="L106" s="265">
        <f t="shared" si="79"/>
        <v>0</v>
      </c>
      <c r="M106" s="48">
        <f t="shared" si="89"/>
        <v>0</v>
      </c>
      <c r="N106" s="48">
        <f t="shared" si="90"/>
        <v>0</v>
      </c>
      <c r="O106" s="254">
        <f t="shared" si="91"/>
        <v>0</v>
      </c>
      <c r="P106" s="268">
        <f t="shared" si="80"/>
        <v>0</v>
      </c>
      <c r="Q106" s="48">
        <f t="shared" si="92"/>
        <v>0</v>
      </c>
      <c r="R106" s="48">
        <f t="shared" si="93"/>
        <v>0</v>
      </c>
      <c r="S106" s="254">
        <f t="shared" si="94"/>
        <v>0</v>
      </c>
      <c r="T106" s="268">
        <f t="shared" si="81"/>
        <v>0</v>
      </c>
      <c r="U106" s="48">
        <f t="shared" si="95"/>
        <v>0</v>
      </c>
      <c r="V106" s="48">
        <f t="shared" si="96"/>
        <v>0</v>
      </c>
      <c r="W106" s="254">
        <f t="shared" si="97"/>
        <v>0</v>
      </c>
      <c r="X106" s="268">
        <f t="shared" si="82"/>
        <v>0</v>
      </c>
      <c r="Y106" s="48">
        <f t="shared" si="98"/>
        <v>0</v>
      </c>
      <c r="Z106" s="48">
        <f t="shared" si="99"/>
        <v>0</v>
      </c>
      <c r="AA106" s="254">
        <f t="shared" si="100"/>
        <v>0</v>
      </c>
      <c r="AB106" s="268">
        <f t="shared" si="83"/>
        <v>0</v>
      </c>
      <c r="AC106" s="48">
        <f t="shared" si="101"/>
        <v>0</v>
      </c>
      <c r="AD106" s="48">
        <f t="shared" si="102"/>
        <v>0</v>
      </c>
      <c r="AE106" s="254">
        <f t="shared" si="103"/>
        <v>0</v>
      </c>
      <c r="AF106" s="268">
        <f t="shared" si="84"/>
        <v>0</v>
      </c>
      <c r="AG106" s="48">
        <f t="shared" si="104"/>
        <v>0</v>
      </c>
      <c r="AH106" s="48">
        <f t="shared" si="105"/>
        <v>0</v>
      </c>
      <c r="AI106" s="254">
        <f t="shared" si="106"/>
        <v>0</v>
      </c>
      <c r="AK106" s="86">
        <f t="shared" si="72"/>
        <v>0</v>
      </c>
      <c r="AL106" s="107">
        <f t="shared" si="73"/>
        <v>0</v>
      </c>
      <c r="AM106" s="48">
        <f t="shared" si="74"/>
        <v>0</v>
      </c>
    </row>
    <row r="107" spans="1:39" ht="14.25" customHeight="1" x14ac:dyDescent="0.25">
      <c r="A107" s="135" t="str">
        <f t="shared" ref="A107:D107" si="124">IF(A38=0, "", A38)</f>
        <v/>
      </c>
      <c r="B107" s="136" t="str">
        <f t="shared" si="124"/>
        <v/>
      </c>
      <c r="C107" s="135" t="str">
        <f t="shared" si="124"/>
        <v/>
      </c>
      <c r="D107" s="135" t="str">
        <f t="shared" si="124"/>
        <v/>
      </c>
      <c r="E107" s="48">
        <f t="shared" si="110"/>
        <v>0</v>
      </c>
      <c r="F107" s="48">
        <f t="shared" si="76"/>
        <v>0</v>
      </c>
      <c r="G107" s="124">
        <f t="shared" si="77"/>
        <v>0</v>
      </c>
      <c r="H107" s="137">
        <f t="shared" si="78"/>
        <v>0</v>
      </c>
      <c r="I107" s="48">
        <f t="shared" si="86"/>
        <v>0</v>
      </c>
      <c r="J107" s="48">
        <f t="shared" si="87"/>
        <v>0</v>
      </c>
      <c r="K107" s="105">
        <f t="shared" si="88"/>
        <v>0</v>
      </c>
      <c r="L107" s="265">
        <f t="shared" si="79"/>
        <v>0</v>
      </c>
      <c r="M107" s="48">
        <f t="shared" si="89"/>
        <v>0</v>
      </c>
      <c r="N107" s="48">
        <f t="shared" si="90"/>
        <v>0</v>
      </c>
      <c r="O107" s="254">
        <f t="shared" si="91"/>
        <v>0</v>
      </c>
      <c r="P107" s="268">
        <f t="shared" si="80"/>
        <v>0</v>
      </c>
      <c r="Q107" s="48">
        <f t="shared" si="92"/>
        <v>0</v>
      </c>
      <c r="R107" s="48">
        <f t="shared" si="93"/>
        <v>0</v>
      </c>
      <c r="S107" s="254">
        <f t="shared" si="94"/>
        <v>0</v>
      </c>
      <c r="T107" s="268">
        <f t="shared" si="81"/>
        <v>0</v>
      </c>
      <c r="U107" s="48">
        <f t="shared" si="95"/>
        <v>0</v>
      </c>
      <c r="V107" s="48">
        <f t="shared" si="96"/>
        <v>0</v>
      </c>
      <c r="W107" s="254">
        <f t="shared" si="97"/>
        <v>0</v>
      </c>
      <c r="X107" s="268">
        <f t="shared" si="82"/>
        <v>0</v>
      </c>
      <c r="Y107" s="48">
        <f t="shared" si="98"/>
        <v>0</v>
      </c>
      <c r="Z107" s="48">
        <f t="shared" si="99"/>
        <v>0</v>
      </c>
      <c r="AA107" s="254">
        <f t="shared" si="100"/>
        <v>0</v>
      </c>
      <c r="AB107" s="268">
        <f t="shared" si="83"/>
        <v>0</v>
      </c>
      <c r="AC107" s="48">
        <f t="shared" si="101"/>
        <v>0</v>
      </c>
      <c r="AD107" s="48">
        <f t="shared" si="102"/>
        <v>0</v>
      </c>
      <c r="AE107" s="254">
        <f t="shared" si="103"/>
        <v>0</v>
      </c>
      <c r="AF107" s="268">
        <f t="shared" si="84"/>
        <v>0</v>
      </c>
      <c r="AG107" s="48">
        <f t="shared" si="104"/>
        <v>0</v>
      </c>
      <c r="AH107" s="48">
        <f t="shared" si="105"/>
        <v>0</v>
      </c>
      <c r="AI107" s="254">
        <f t="shared" si="106"/>
        <v>0</v>
      </c>
      <c r="AK107" s="86">
        <f t="shared" si="72"/>
        <v>0</v>
      </c>
      <c r="AL107" s="107">
        <f t="shared" si="73"/>
        <v>0</v>
      </c>
      <c r="AM107" s="48">
        <f t="shared" si="74"/>
        <v>0</v>
      </c>
    </row>
    <row r="108" spans="1:39" ht="14.25" customHeight="1" x14ac:dyDescent="0.25">
      <c r="A108" s="135" t="str">
        <f t="shared" ref="A108:D108" si="125">IF(A39=0, "", A39)</f>
        <v/>
      </c>
      <c r="B108" s="136" t="str">
        <f t="shared" si="125"/>
        <v/>
      </c>
      <c r="C108" s="135" t="str">
        <f t="shared" si="125"/>
        <v/>
      </c>
      <c r="D108" s="135" t="str">
        <f t="shared" si="125"/>
        <v/>
      </c>
      <c r="E108" s="48">
        <f t="shared" si="110"/>
        <v>0</v>
      </c>
      <c r="F108" s="48">
        <f t="shared" si="76"/>
        <v>0</v>
      </c>
      <c r="G108" s="124">
        <f t="shared" si="77"/>
        <v>0</v>
      </c>
      <c r="H108" s="137">
        <f t="shared" si="78"/>
        <v>0</v>
      </c>
      <c r="I108" s="48">
        <f t="shared" si="86"/>
        <v>0</v>
      </c>
      <c r="J108" s="48">
        <f t="shared" si="87"/>
        <v>0</v>
      </c>
      <c r="K108" s="105">
        <f t="shared" si="88"/>
        <v>0</v>
      </c>
      <c r="L108" s="265">
        <f t="shared" si="79"/>
        <v>0</v>
      </c>
      <c r="M108" s="48">
        <f t="shared" si="89"/>
        <v>0</v>
      </c>
      <c r="N108" s="48">
        <f t="shared" si="90"/>
        <v>0</v>
      </c>
      <c r="O108" s="254">
        <f t="shared" si="91"/>
        <v>0</v>
      </c>
      <c r="P108" s="268">
        <f t="shared" si="80"/>
        <v>0</v>
      </c>
      <c r="Q108" s="48">
        <f t="shared" si="92"/>
        <v>0</v>
      </c>
      <c r="R108" s="48">
        <f t="shared" si="93"/>
        <v>0</v>
      </c>
      <c r="S108" s="254">
        <f t="shared" si="94"/>
        <v>0</v>
      </c>
      <c r="T108" s="268">
        <f t="shared" si="81"/>
        <v>0</v>
      </c>
      <c r="U108" s="48">
        <f t="shared" si="95"/>
        <v>0</v>
      </c>
      <c r="V108" s="48">
        <f t="shared" si="96"/>
        <v>0</v>
      </c>
      <c r="W108" s="254">
        <f t="shared" si="97"/>
        <v>0</v>
      </c>
      <c r="X108" s="268">
        <f t="shared" si="82"/>
        <v>0</v>
      </c>
      <c r="Y108" s="48">
        <f t="shared" si="98"/>
        <v>0</v>
      </c>
      <c r="Z108" s="48">
        <f t="shared" si="99"/>
        <v>0</v>
      </c>
      <c r="AA108" s="254">
        <f t="shared" si="100"/>
        <v>0</v>
      </c>
      <c r="AB108" s="268">
        <f t="shared" si="83"/>
        <v>0</v>
      </c>
      <c r="AC108" s="48">
        <f t="shared" si="101"/>
        <v>0</v>
      </c>
      <c r="AD108" s="48">
        <f t="shared" si="102"/>
        <v>0</v>
      </c>
      <c r="AE108" s="254">
        <f t="shared" si="103"/>
        <v>0</v>
      </c>
      <c r="AF108" s="268">
        <f t="shared" si="84"/>
        <v>0</v>
      </c>
      <c r="AG108" s="48">
        <f t="shared" si="104"/>
        <v>0</v>
      </c>
      <c r="AH108" s="48">
        <f t="shared" si="105"/>
        <v>0</v>
      </c>
      <c r="AI108" s="254">
        <f t="shared" si="106"/>
        <v>0</v>
      </c>
      <c r="AK108" s="86">
        <f t="shared" si="72"/>
        <v>0</v>
      </c>
      <c r="AL108" s="107">
        <f t="shared" si="73"/>
        <v>0</v>
      </c>
      <c r="AM108" s="48">
        <f t="shared" si="74"/>
        <v>0</v>
      </c>
    </row>
    <row r="109" spans="1:39" ht="14.25" customHeight="1" x14ac:dyDescent="0.25">
      <c r="A109" s="135" t="str">
        <f t="shared" ref="A109:D109" si="126">IF(A40=0, "", A40)</f>
        <v/>
      </c>
      <c r="B109" s="136" t="str">
        <f t="shared" si="126"/>
        <v/>
      </c>
      <c r="C109" s="135" t="str">
        <f t="shared" si="126"/>
        <v/>
      </c>
      <c r="D109" s="135" t="str">
        <f t="shared" si="126"/>
        <v/>
      </c>
      <c r="E109" s="48">
        <f t="shared" si="110"/>
        <v>0</v>
      </c>
      <c r="F109" s="48">
        <f t="shared" si="76"/>
        <v>0</v>
      </c>
      <c r="G109" s="124">
        <f t="shared" si="77"/>
        <v>0</v>
      </c>
      <c r="H109" s="137">
        <f t="shared" si="78"/>
        <v>0</v>
      </c>
      <c r="I109" s="48">
        <f t="shared" si="86"/>
        <v>0</v>
      </c>
      <c r="J109" s="48">
        <f t="shared" si="87"/>
        <v>0</v>
      </c>
      <c r="K109" s="105">
        <f t="shared" si="88"/>
        <v>0</v>
      </c>
      <c r="L109" s="265">
        <f t="shared" si="79"/>
        <v>0</v>
      </c>
      <c r="M109" s="48">
        <f t="shared" si="89"/>
        <v>0</v>
      </c>
      <c r="N109" s="48">
        <f t="shared" si="90"/>
        <v>0</v>
      </c>
      <c r="O109" s="254">
        <f t="shared" si="91"/>
        <v>0</v>
      </c>
      <c r="P109" s="268">
        <f t="shared" si="80"/>
        <v>0</v>
      </c>
      <c r="Q109" s="48">
        <f t="shared" si="92"/>
        <v>0</v>
      </c>
      <c r="R109" s="48">
        <f t="shared" si="93"/>
        <v>0</v>
      </c>
      <c r="S109" s="254">
        <f t="shared" si="94"/>
        <v>0</v>
      </c>
      <c r="T109" s="268">
        <f t="shared" si="81"/>
        <v>0</v>
      </c>
      <c r="U109" s="48">
        <f t="shared" si="95"/>
        <v>0</v>
      </c>
      <c r="V109" s="48">
        <f t="shared" si="96"/>
        <v>0</v>
      </c>
      <c r="W109" s="254">
        <f t="shared" si="97"/>
        <v>0</v>
      </c>
      <c r="X109" s="268">
        <f t="shared" si="82"/>
        <v>0</v>
      </c>
      <c r="Y109" s="48">
        <f t="shared" si="98"/>
        <v>0</v>
      </c>
      <c r="Z109" s="48">
        <f t="shared" si="99"/>
        <v>0</v>
      </c>
      <c r="AA109" s="254">
        <f t="shared" si="100"/>
        <v>0</v>
      </c>
      <c r="AB109" s="268">
        <f t="shared" si="83"/>
        <v>0</v>
      </c>
      <c r="AC109" s="48">
        <f t="shared" si="101"/>
        <v>0</v>
      </c>
      <c r="AD109" s="48">
        <f t="shared" si="102"/>
        <v>0</v>
      </c>
      <c r="AE109" s="254">
        <f t="shared" si="103"/>
        <v>0</v>
      </c>
      <c r="AF109" s="268">
        <f t="shared" si="84"/>
        <v>0</v>
      </c>
      <c r="AG109" s="48">
        <f t="shared" si="104"/>
        <v>0</v>
      </c>
      <c r="AH109" s="48">
        <f t="shared" si="105"/>
        <v>0</v>
      </c>
      <c r="AI109" s="254">
        <f t="shared" si="106"/>
        <v>0</v>
      </c>
      <c r="AK109" s="86">
        <f t="shared" si="72"/>
        <v>0</v>
      </c>
      <c r="AL109" s="107">
        <f t="shared" si="73"/>
        <v>0</v>
      </c>
      <c r="AM109" s="48">
        <f t="shared" si="74"/>
        <v>0</v>
      </c>
    </row>
    <row r="110" spans="1:39" ht="14.25" customHeight="1" x14ac:dyDescent="0.25">
      <c r="A110" s="135" t="str">
        <f t="shared" ref="A110:D110" si="127">IF(A41=0, "", A41)</f>
        <v/>
      </c>
      <c r="B110" s="136" t="str">
        <f t="shared" si="127"/>
        <v/>
      </c>
      <c r="C110" s="135" t="str">
        <f t="shared" si="127"/>
        <v/>
      </c>
      <c r="D110" s="135" t="str">
        <f t="shared" si="127"/>
        <v/>
      </c>
      <c r="E110" s="48">
        <f t="shared" si="110"/>
        <v>0</v>
      </c>
      <c r="F110" s="48">
        <f t="shared" si="76"/>
        <v>0</v>
      </c>
      <c r="G110" s="124">
        <f t="shared" si="77"/>
        <v>0</v>
      </c>
      <c r="H110" s="137">
        <f t="shared" si="78"/>
        <v>0</v>
      </c>
      <c r="I110" s="48">
        <f t="shared" si="86"/>
        <v>0</v>
      </c>
      <c r="J110" s="48">
        <f t="shared" si="87"/>
        <v>0</v>
      </c>
      <c r="K110" s="105">
        <f t="shared" si="88"/>
        <v>0</v>
      </c>
      <c r="L110" s="265">
        <f t="shared" si="79"/>
        <v>0</v>
      </c>
      <c r="M110" s="48">
        <f t="shared" si="89"/>
        <v>0</v>
      </c>
      <c r="N110" s="48">
        <f t="shared" si="90"/>
        <v>0</v>
      </c>
      <c r="O110" s="254">
        <f t="shared" si="91"/>
        <v>0</v>
      </c>
      <c r="P110" s="268">
        <f t="shared" si="80"/>
        <v>0</v>
      </c>
      <c r="Q110" s="48">
        <f t="shared" si="92"/>
        <v>0</v>
      </c>
      <c r="R110" s="48">
        <f t="shared" si="93"/>
        <v>0</v>
      </c>
      <c r="S110" s="254">
        <f t="shared" si="94"/>
        <v>0</v>
      </c>
      <c r="T110" s="268">
        <f t="shared" si="81"/>
        <v>0</v>
      </c>
      <c r="U110" s="48">
        <f t="shared" si="95"/>
        <v>0</v>
      </c>
      <c r="V110" s="48">
        <f t="shared" si="96"/>
        <v>0</v>
      </c>
      <c r="W110" s="254">
        <f t="shared" si="97"/>
        <v>0</v>
      </c>
      <c r="X110" s="268">
        <f t="shared" si="82"/>
        <v>0</v>
      </c>
      <c r="Y110" s="48">
        <f t="shared" si="98"/>
        <v>0</v>
      </c>
      <c r="Z110" s="48">
        <f t="shared" si="99"/>
        <v>0</v>
      </c>
      <c r="AA110" s="254">
        <f t="shared" si="100"/>
        <v>0</v>
      </c>
      <c r="AB110" s="268">
        <f t="shared" si="83"/>
        <v>0</v>
      </c>
      <c r="AC110" s="48">
        <f t="shared" si="101"/>
        <v>0</v>
      </c>
      <c r="AD110" s="48">
        <f t="shared" si="102"/>
        <v>0</v>
      </c>
      <c r="AE110" s="254">
        <f t="shared" si="103"/>
        <v>0</v>
      </c>
      <c r="AF110" s="268">
        <f t="shared" si="84"/>
        <v>0</v>
      </c>
      <c r="AG110" s="48">
        <f t="shared" si="104"/>
        <v>0</v>
      </c>
      <c r="AH110" s="48">
        <f t="shared" si="105"/>
        <v>0</v>
      </c>
      <c r="AI110" s="254">
        <f t="shared" si="106"/>
        <v>0</v>
      </c>
      <c r="AK110" s="86">
        <f t="shared" si="72"/>
        <v>0</v>
      </c>
      <c r="AL110" s="107">
        <f t="shared" si="73"/>
        <v>0</v>
      </c>
      <c r="AM110" s="48">
        <f t="shared" si="74"/>
        <v>0</v>
      </c>
    </row>
    <row r="111" spans="1:39" ht="14.25" customHeight="1" x14ac:dyDescent="0.25">
      <c r="A111" s="135" t="str">
        <f t="shared" ref="A111:D111" si="128">IF(A42=0, "", A42)</f>
        <v/>
      </c>
      <c r="B111" s="136" t="str">
        <f t="shared" si="128"/>
        <v/>
      </c>
      <c r="C111" s="135" t="str">
        <f t="shared" si="128"/>
        <v/>
      </c>
      <c r="D111" s="135" t="str">
        <f t="shared" si="128"/>
        <v/>
      </c>
      <c r="E111" s="48">
        <f t="shared" si="110"/>
        <v>0</v>
      </c>
      <c r="F111" s="48">
        <f t="shared" si="76"/>
        <v>0</v>
      </c>
      <c r="G111" s="124">
        <f t="shared" si="77"/>
        <v>0</v>
      </c>
      <c r="H111" s="137">
        <f t="shared" si="78"/>
        <v>0</v>
      </c>
      <c r="I111" s="48">
        <f t="shared" si="86"/>
        <v>0</v>
      </c>
      <c r="J111" s="48">
        <f t="shared" si="87"/>
        <v>0</v>
      </c>
      <c r="K111" s="105">
        <f t="shared" si="88"/>
        <v>0</v>
      </c>
      <c r="L111" s="265">
        <f t="shared" si="79"/>
        <v>0</v>
      </c>
      <c r="M111" s="48">
        <f t="shared" si="89"/>
        <v>0</v>
      </c>
      <c r="N111" s="48">
        <f t="shared" si="90"/>
        <v>0</v>
      </c>
      <c r="O111" s="254">
        <f t="shared" si="91"/>
        <v>0</v>
      </c>
      <c r="P111" s="268">
        <f t="shared" si="80"/>
        <v>0</v>
      </c>
      <c r="Q111" s="48">
        <f t="shared" si="92"/>
        <v>0</v>
      </c>
      <c r="R111" s="48">
        <f t="shared" si="93"/>
        <v>0</v>
      </c>
      <c r="S111" s="254">
        <f t="shared" si="94"/>
        <v>0</v>
      </c>
      <c r="T111" s="268">
        <f t="shared" si="81"/>
        <v>0</v>
      </c>
      <c r="U111" s="48">
        <f t="shared" si="95"/>
        <v>0</v>
      </c>
      <c r="V111" s="48">
        <f t="shared" si="96"/>
        <v>0</v>
      </c>
      <c r="W111" s="254">
        <f t="shared" si="97"/>
        <v>0</v>
      </c>
      <c r="X111" s="268">
        <f t="shared" si="82"/>
        <v>0</v>
      </c>
      <c r="Y111" s="48">
        <f t="shared" si="98"/>
        <v>0</v>
      </c>
      <c r="Z111" s="48">
        <f t="shared" si="99"/>
        <v>0</v>
      </c>
      <c r="AA111" s="254">
        <f t="shared" si="100"/>
        <v>0</v>
      </c>
      <c r="AB111" s="268">
        <f t="shared" si="83"/>
        <v>0</v>
      </c>
      <c r="AC111" s="48">
        <f t="shared" si="101"/>
        <v>0</v>
      </c>
      <c r="AD111" s="48">
        <f t="shared" si="102"/>
        <v>0</v>
      </c>
      <c r="AE111" s="254">
        <f t="shared" si="103"/>
        <v>0</v>
      </c>
      <c r="AF111" s="268">
        <f t="shared" si="84"/>
        <v>0</v>
      </c>
      <c r="AG111" s="48">
        <f t="shared" si="104"/>
        <v>0</v>
      </c>
      <c r="AH111" s="48">
        <f t="shared" si="105"/>
        <v>0</v>
      </c>
      <c r="AI111" s="254">
        <f t="shared" si="106"/>
        <v>0</v>
      </c>
      <c r="AK111" s="86">
        <f t="shared" si="72"/>
        <v>0</v>
      </c>
      <c r="AL111" s="107">
        <f t="shared" si="73"/>
        <v>0</v>
      </c>
      <c r="AM111" s="48">
        <f t="shared" si="74"/>
        <v>0</v>
      </c>
    </row>
    <row r="112" spans="1:39" ht="14.25" customHeight="1" x14ac:dyDescent="0.25">
      <c r="A112" s="135" t="str">
        <f t="shared" ref="A112:D112" si="129">IF(A43=0, "", A43)</f>
        <v/>
      </c>
      <c r="B112" s="136" t="str">
        <f t="shared" si="129"/>
        <v/>
      </c>
      <c r="C112" s="135" t="str">
        <f t="shared" si="129"/>
        <v/>
      </c>
      <c r="D112" s="135" t="str">
        <f t="shared" si="129"/>
        <v/>
      </c>
      <c r="E112" s="48">
        <f t="shared" si="110"/>
        <v>0</v>
      </c>
      <c r="F112" s="48">
        <f t="shared" si="76"/>
        <v>0</v>
      </c>
      <c r="G112" s="124">
        <f t="shared" si="77"/>
        <v>0</v>
      </c>
      <c r="H112" s="137">
        <f t="shared" si="78"/>
        <v>0</v>
      </c>
      <c r="I112" s="48">
        <f t="shared" si="86"/>
        <v>0</v>
      </c>
      <c r="J112" s="48">
        <f t="shared" si="87"/>
        <v>0</v>
      </c>
      <c r="K112" s="105">
        <f t="shared" si="88"/>
        <v>0</v>
      </c>
      <c r="L112" s="265">
        <f t="shared" si="79"/>
        <v>0</v>
      </c>
      <c r="M112" s="48">
        <f t="shared" si="89"/>
        <v>0</v>
      </c>
      <c r="N112" s="48">
        <f t="shared" si="90"/>
        <v>0</v>
      </c>
      <c r="O112" s="254">
        <f t="shared" si="91"/>
        <v>0</v>
      </c>
      <c r="P112" s="268">
        <f t="shared" si="80"/>
        <v>0</v>
      </c>
      <c r="Q112" s="48">
        <f t="shared" si="92"/>
        <v>0</v>
      </c>
      <c r="R112" s="48">
        <f t="shared" si="93"/>
        <v>0</v>
      </c>
      <c r="S112" s="254">
        <f t="shared" si="94"/>
        <v>0</v>
      </c>
      <c r="T112" s="268">
        <f t="shared" si="81"/>
        <v>0</v>
      </c>
      <c r="U112" s="48">
        <f t="shared" si="95"/>
        <v>0</v>
      </c>
      <c r="V112" s="48">
        <f t="shared" si="96"/>
        <v>0</v>
      </c>
      <c r="W112" s="254">
        <f t="shared" si="97"/>
        <v>0</v>
      </c>
      <c r="X112" s="268">
        <f t="shared" si="82"/>
        <v>0</v>
      </c>
      <c r="Y112" s="48">
        <f t="shared" si="98"/>
        <v>0</v>
      </c>
      <c r="Z112" s="48">
        <f t="shared" si="99"/>
        <v>0</v>
      </c>
      <c r="AA112" s="254">
        <f t="shared" si="100"/>
        <v>0</v>
      </c>
      <c r="AB112" s="268">
        <f t="shared" si="83"/>
        <v>0</v>
      </c>
      <c r="AC112" s="48">
        <f t="shared" si="101"/>
        <v>0</v>
      </c>
      <c r="AD112" s="48">
        <f t="shared" si="102"/>
        <v>0</v>
      </c>
      <c r="AE112" s="254">
        <f t="shared" si="103"/>
        <v>0</v>
      </c>
      <c r="AF112" s="268">
        <f t="shared" si="84"/>
        <v>0</v>
      </c>
      <c r="AG112" s="48">
        <f t="shared" si="104"/>
        <v>0</v>
      </c>
      <c r="AH112" s="48">
        <f t="shared" si="105"/>
        <v>0</v>
      </c>
      <c r="AI112" s="254">
        <f t="shared" si="106"/>
        <v>0</v>
      </c>
      <c r="AK112" s="86">
        <f t="shared" si="72"/>
        <v>0</v>
      </c>
      <c r="AL112" s="107">
        <f t="shared" si="73"/>
        <v>0</v>
      </c>
      <c r="AM112" s="48">
        <f t="shared" si="74"/>
        <v>0</v>
      </c>
    </row>
    <row r="113" spans="1:39" ht="14.25" customHeight="1" x14ac:dyDescent="0.25">
      <c r="A113" s="135" t="str">
        <f t="shared" ref="A113:D113" si="130">IF(A44=0, "", A44)</f>
        <v/>
      </c>
      <c r="B113" s="136" t="str">
        <f t="shared" si="130"/>
        <v/>
      </c>
      <c r="C113" s="135" t="str">
        <f t="shared" si="130"/>
        <v/>
      </c>
      <c r="D113" s="135" t="str">
        <f t="shared" si="130"/>
        <v/>
      </c>
      <c r="E113" s="48">
        <f t="shared" si="110"/>
        <v>0</v>
      </c>
      <c r="F113" s="48">
        <f t="shared" si="76"/>
        <v>0</v>
      </c>
      <c r="G113" s="124">
        <f t="shared" si="77"/>
        <v>0</v>
      </c>
      <c r="H113" s="137">
        <f t="shared" si="78"/>
        <v>0</v>
      </c>
      <c r="I113" s="48">
        <f t="shared" si="86"/>
        <v>0</v>
      </c>
      <c r="J113" s="48">
        <f t="shared" si="87"/>
        <v>0</v>
      </c>
      <c r="K113" s="105">
        <f t="shared" si="88"/>
        <v>0</v>
      </c>
      <c r="L113" s="265">
        <f t="shared" si="79"/>
        <v>0</v>
      </c>
      <c r="M113" s="48">
        <f t="shared" si="89"/>
        <v>0</v>
      </c>
      <c r="N113" s="48">
        <f t="shared" si="90"/>
        <v>0</v>
      </c>
      <c r="O113" s="254">
        <f t="shared" si="91"/>
        <v>0</v>
      </c>
      <c r="P113" s="268">
        <f t="shared" si="80"/>
        <v>0</v>
      </c>
      <c r="Q113" s="48">
        <f t="shared" si="92"/>
        <v>0</v>
      </c>
      <c r="R113" s="48">
        <f t="shared" si="93"/>
        <v>0</v>
      </c>
      <c r="S113" s="254">
        <f t="shared" si="94"/>
        <v>0</v>
      </c>
      <c r="T113" s="268">
        <f t="shared" si="81"/>
        <v>0</v>
      </c>
      <c r="U113" s="48">
        <f t="shared" si="95"/>
        <v>0</v>
      </c>
      <c r="V113" s="48">
        <f t="shared" si="96"/>
        <v>0</v>
      </c>
      <c r="W113" s="254">
        <f t="shared" si="97"/>
        <v>0</v>
      </c>
      <c r="X113" s="268">
        <f t="shared" si="82"/>
        <v>0</v>
      </c>
      <c r="Y113" s="48">
        <f t="shared" si="98"/>
        <v>0</v>
      </c>
      <c r="Z113" s="48">
        <f t="shared" si="99"/>
        <v>0</v>
      </c>
      <c r="AA113" s="254">
        <f t="shared" si="100"/>
        <v>0</v>
      </c>
      <c r="AB113" s="268">
        <f t="shared" si="83"/>
        <v>0</v>
      </c>
      <c r="AC113" s="48">
        <f t="shared" si="101"/>
        <v>0</v>
      </c>
      <c r="AD113" s="48">
        <f t="shared" si="102"/>
        <v>0</v>
      </c>
      <c r="AE113" s="254">
        <f t="shared" si="103"/>
        <v>0</v>
      </c>
      <c r="AF113" s="268">
        <f t="shared" si="84"/>
        <v>0</v>
      </c>
      <c r="AG113" s="48">
        <f t="shared" si="104"/>
        <v>0</v>
      </c>
      <c r="AH113" s="48">
        <f t="shared" si="105"/>
        <v>0</v>
      </c>
      <c r="AI113" s="254">
        <f t="shared" si="106"/>
        <v>0</v>
      </c>
      <c r="AK113" s="86">
        <f t="shared" si="72"/>
        <v>0</v>
      </c>
      <c r="AL113" s="107">
        <f t="shared" si="73"/>
        <v>0</v>
      </c>
      <c r="AM113" s="48">
        <f t="shared" si="74"/>
        <v>0</v>
      </c>
    </row>
    <row r="114" spans="1:39" ht="14.25" customHeight="1" x14ac:dyDescent="0.25">
      <c r="A114" s="135" t="str">
        <f t="shared" ref="A114:D114" si="131">IF(A45=0, "", A45)</f>
        <v/>
      </c>
      <c r="B114" s="136" t="str">
        <f t="shared" si="131"/>
        <v/>
      </c>
      <c r="C114" s="135" t="str">
        <f t="shared" si="131"/>
        <v/>
      </c>
      <c r="D114" s="135" t="str">
        <f t="shared" si="131"/>
        <v/>
      </c>
      <c r="E114" s="48">
        <f t="shared" si="110"/>
        <v>0</v>
      </c>
      <c r="F114" s="48">
        <f t="shared" si="76"/>
        <v>0</v>
      </c>
      <c r="G114" s="124">
        <f t="shared" si="77"/>
        <v>0</v>
      </c>
      <c r="H114" s="137">
        <f t="shared" si="78"/>
        <v>0</v>
      </c>
      <c r="I114" s="48">
        <f t="shared" si="86"/>
        <v>0</v>
      </c>
      <c r="J114" s="48">
        <f t="shared" si="87"/>
        <v>0</v>
      </c>
      <c r="K114" s="105">
        <f t="shared" si="88"/>
        <v>0</v>
      </c>
      <c r="L114" s="265">
        <f t="shared" si="79"/>
        <v>0</v>
      </c>
      <c r="M114" s="48">
        <f t="shared" si="89"/>
        <v>0</v>
      </c>
      <c r="N114" s="48">
        <f t="shared" si="90"/>
        <v>0</v>
      </c>
      <c r="O114" s="254">
        <f t="shared" si="91"/>
        <v>0</v>
      </c>
      <c r="P114" s="268">
        <f t="shared" si="80"/>
        <v>0</v>
      </c>
      <c r="Q114" s="48">
        <f t="shared" si="92"/>
        <v>0</v>
      </c>
      <c r="R114" s="48">
        <f t="shared" si="93"/>
        <v>0</v>
      </c>
      <c r="S114" s="254">
        <f t="shared" si="94"/>
        <v>0</v>
      </c>
      <c r="T114" s="268">
        <f t="shared" si="81"/>
        <v>0</v>
      </c>
      <c r="U114" s="48">
        <f t="shared" si="95"/>
        <v>0</v>
      </c>
      <c r="V114" s="48">
        <f t="shared" si="96"/>
        <v>0</v>
      </c>
      <c r="W114" s="254">
        <f t="shared" si="97"/>
        <v>0</v>
      </c>
      <c r="X114" s="268">
        <f t="shared" si="82"/>
        <v>0</v>
      </c>
      <c r="Y114" s="48">
        <f t="shared" si="98"/>
        <v>0</v>
      </c>
      <c r="Z114" s="48">
        <f t="shared" si="99"/>
        <v>0</v>
      </c>
      <c r="AA114" s="254">
        <f t="shared" si="100"/>
        <v>0</v>
      </c>
      <c r="AB114" s="268">
        <f t="shared" si="83"/>
        <v>0</v>
      </c>
      <c r="AC114" s="48">
        <f t="shared" si="101"/>
        <v>0</v>
      </c>
      <c r="AD114" s="48">
        <f t="shared" si="102"/>
        <v>0</v>
      </c>
      <c r="AE114" s="254">
        <f t="shared" si="103"/>
        <v>0</v>
      </c>
      <c r="AF114" s="268">
        <f t="shared" si="84"/>
        <v>0</v>
      </c>
      <c r="AG114" s="48">
        <f t="shared" si="104"/>
        <v>0</v>
      </c>
      <c r="AH114" s="48">
        <f t="shared" si="105"/>
        <v>0</v>
      </c>
      <c r="AI114" s="254">
        <f t="shared" si="106"/>
        <v>0</v>
      </c>
      <c r="AK114" s="86">
        <f t="shared" si="72"/>
        <v>0</v>
      </c>
      <c r="AL114" s="107">
        <f t="shared" si="73"/>
        <v>0</v>
      </c>
      <c r="AM114" s="48">
        <f t="shared" si="74"/>
        <v>0</v>
      </c>
    </row>
    <row r="115" spans="1:39" ht="14.25" customHeight="1" x14ac:dyDescent="0.25">
      <c r="A115" s="135" t="str">
        <f t="shared" ref="A115:D115" si="132">IF(A46=0, "", A46)</f>
        <v/>
      </c>
      <c r="B115" s="136" t="str">
        <f t="shared" si="132"/>
        <v/>
      </c>
      <c r="C115" s="135" t="str">
        <f t="shared" si="132"/>
        <v/>
      </c>
      <c r="D115" s="135" t="str">
        <f t="shared" si="132"/>
        <v/>
      </c>
      <c r="E115" s="48">
        <f t="shared" si="110"/>
        <v>0</v>
      </c>
      <c r="F115" s="48">
        <f t="shared" si="76"/>
        <v>0</v>
      </c>
      <c r="G115" s="124">
        <f t="shared" si="77"/>
        <v>0</v>
      </c>
      <c r="H115" s="137">
        <f t="shared" si="78"/>
        <v>0</v>
      </c>
      <c r="I115" s="48">
        <f t="shared" si="86"/>
        <v>0</v>
      </c>
      <c r="J115" s="48">
        <f t="shared" si="87"/>
        <v>0</v>
      </c>
      <c r="K115" s="105">
        <f t="shared" si="88"/>
        <v>0</v>
      </c>
      <c r="L115" s="265">
        <f t="shared" si="79"/>
        <v>0</v>
      </c>
      <c r="M115" s="48">
        <f t="shared" si="89"/>
        <v>0</v>
      </c>
      <c r="N115" s="48">
        <f t="shared" si="90"/>
        <v>0</v>
      </c>
      <c r="O115" s="254">
        <f t="shared" si="91"/>
        <v>0</v>
      </c>
      <c r="P115" s="268">
        <f t="shared" si="80"/>
        <v>0</v>
      </c>
      <c r="Q115" s="48">
        <f t="shared" si="92"/>
        <v>0</v>
      </c>
      <c r="R115" s="48">
        <f t="shared" si="93"/>
        <v>0</v>
      </c>
      <c r="S115" s="254">
        <f t="shared" si="94"/>
        <v>0</v>
      </c>
      <c r="T115" s="268">
        <f t="shared" si="81"/>
        <v>0</v>
      </c>
      <c r="U115" s="48">
        <f t="shared" si="95"/>
        <v>0</v>
      </c>
      <c r="V115" s="48">
        <f t="shared" si="96"/>
        <v>0</v>
      </c>
      <c r="W115" s="254">
        <f t="shared" si="97"/>
        <v>0</v>
      </c>
      <c r="X115" s="268">
        <f t="shared" si="82"/>
        <v>0</v>
      </c>
      <c r="Y115" s="48">
        <f t="shared" si="98"/>
        <v>0</v>
      </c>
      <c r="Z115" s="48">
        <f t="shared" si="99"/>
        <v>0</v>
      </c>
      <c r="AA115" s="254">
        <f t="shared" si="100"/>
        <v>0</v>
      </c>
      <c r="AB115" s="268">
        <f t="shared" si="83"/>
        <v>0</v>
      </c>
      <c r="AC115" s="48">
        <f t="shared" si="101"/>
        <v>0</v>
      </c>
      <c r="AD115" s="48">
        <f t="shared" si="102"/>
        <v>0</v>
      </c>
      <c r="AE115" s="254">
        <f t="shared" si="103"/>
        <v>0</v>
      </c>
      <c r="AF115" s="268">
        <f t="shared" si="84"/>
        <v>0</v>
      </c>
      <c r="AG115" s="48">
        <f t="shared" si="104"/>
        <v>0</v>
      </c>
      <c r="AH115" s="48">
        <f t="shared" si="105"/>
        <v>0</v>
      </c>
      <c r="AI115" s="254">
        <f t="shared" si="106"/>
        <v>0</v>
      </c>
      <c r="AK115" s="86">
        <f t="shared" si="72"/>
        <v>0</v>
      </c>
      <c r="AL115" s="107">
        <f t="shared" si="73"/>
        <v>0</v>
      </c>
      <c r="AM115" s="48">
        <f t="shared" si="74"/>
        <v>0</v>
      </c>
    </row>
    <row r="116" spans="1:39" ht="14.25" customHeight="1" x14ac:dyDescent="0.25">
      <c r="A116" s="135" t="str">
        <f t="shared" ref="A116:D116" si="133">IF(A47=0, "", A47)</f>
        <v/>
      </c>
      <c r="B116" s="136" t="str">
        <f t="shared" si="133"/>
        <v/>
      </c>
      <c r="C116" s="135" t="str">
        <f t="shared" si="133"/>
        <v/>
      </c>
      <c r="D116" s="135" t="str">
        <f t="shared" si="133"/>
        <v/>
      </c>
      <c r="E116" s="48">
        <f t="shared" si="110"/>
        <v>0</v>
      </c>
      <c r="F116" s="48">
        <f t="shared" si="76"/>
        <v>0</v>
      </c>
      <c r="G116" s="124">
        <f t="shared" si="77"/>
        <v>0</v>
      </c>
      <c r="H116" s="137">
        <f t="shared" si="78"/>
        <v>0</v>
      </c>
      <c r="I116" s="48">
        <f t="shared" si="86"/>
        <v>0</v>
      </c>
      <c r="J116" s="48">
        <f t="shared" si="87"/>
        <v>0</v>
      </c>
      <c r="K116" s="105">
        <f t="shared" si="88"/>
        <v>0</v>
      </c>
      <c r="L116" s="265">
        <f t="shared" si="79"/>
        <v>0</v>
      </c>
      <c r="M116" s="48">
        <f t="shared" si="89"/>
        <v>0</v>
      </c>
      <c r="N116" s="48">
        <f t="shared" si="90"/>
        <v>0</v>
      </c>
      <c r="O116" s="254">
        <f t="shared" si="91"/>
        <v>0</v>
      </c>
      <c r="P116" s="268">
        <f t="shared" si="80"/>
        <v>0</v>
      </c>
      <c r="Q116" s="48">
        <f t="shared" si="92"/>
        <v>0</v>
      </c>
      <c r="R116" s="48">
        <f t="shared" si="93"/>
        <v>0</v>
      </c>
      <c r="S116" s="254">
        <f t="shared" si="94"/>
        <v>0</v>
      </c>
      <c r="T116" s="268">
        <f t="shared" si="81"/>
        <v>0</v>
      </c>
      <c r="U116" s="48">
        <f t="shared" si="95"/>
        <v>0</v>
      </c>
      <c r="V116" s="48">
        <f t="shared" si="96"/>
        <v>0</v>
      </c>
      <c r="W116" s="254">
        <f t="shared" si="97"/>
        <v>0</v>
      </c>
      <c r="X116" s="268">
        <f t="shared" si="82"/>
        <v>0</v>
      </c>
      <c r="Y116" s="48">
        <f t="shared" si="98"/>
        <v>0</v>
      </c>
      <c r="Z116" s="48">
        <f t="shared" si="99"/>
        <v>0</v>
      </c>
      <c r="AA116" s="254">
        <f t="shared" si="100"/>
        <v>0</v>
      </c>
      <c r="AB116" s="268">
        <f t="shared" si="83"/>
        <v>0</v>
      </c>
      <c r="AC116" s="48">
        <f t="shared" si="101"/>
        <v>0</v>
      </c>
      <c r="AD116" s="48">
        <f t="shared" si="102"/>
        <v>0</v>
      </c>
      <c r="AE116" s="254">
        <f t="shared" si="103"/>
        <v>0</v>
      </c>
      <c r="AF116" s="268">
        <f t="shared" si="84"/>
        <v>0</v>
      </c>
      <c r="AG116" s="48">
        <f t="shared" si="104"/>
        <v>0</v>
      </c>
      <c r="AH116" s="48">
        <f t="shared" si="105"/>
        <v>0</v>
      </c>
      <c r="AI116" s="254">
        <f t="shared" si="106"/>
        <v>0</v>
      </c>
      <c r="AK116" s="86">
        <f t="shared" si="72"/>
        <v>0</v>
      </c>
      <c r="AL116" s="107">
        <f t="shared" si="73"/>
        <v>0</v>
      </c>
      <c r="AM116" s="48">
        <f t="shared" si="74"/>
        <v>0</v>
      </c>
    </row>
    <row r="117" spans="1:39" ht="14.25" customHeight="1" x14ac:dyDescent="0.25">
      <c r="A117" s="135" t="str">
        <f t="shared" ref="A117:D117" si="134">IF(A48=0, "", A48)</f>
        <v/>
      </c>
      <c r="B117" s="136" t="str">
        <f t="shared" si="134"/>
        <v/>
      </c>
      <c r="C117" s="135" t="str">
        <f t="shared" si="134"/>
        <v/>
      </c>
      <c r="D117" s="135" t="str">
        <f t="shared" si="134"/>
        <v/>
      </c>
      <c r="E117" s="48">
        <f t="shared" si="110"/>
        <v>0</v>
      </c>
      <c r="F117" s="48">
        <f t="shared" si="76"/>
        <v>0</v>
      </c>
      <c r="G117" s="124">
        <f t="shared" si="77"/>
        <v>0</v>
      </c>
      <c r="H117" s="137">
        <f t="shared" si="78"/>
        <v>0</v>
      </c>
      <c r="I117" s="48">
        <f t="shared" si="86"/>
        <v>0</v>
      </c>
      <c r="J117" s="48">
        <f t="shared" si="87"/>
        <v>0</v>
      </c>
      <c r="K117" s="105">
        <f t="shared" si="88"/>
        <v>0</v>
      </c>
      <c r="L117" s="265">
        <f t="shared" si="79"/>
        <v>0</v>
      </c>
      <c r="M117" s="48">
        <f t="shared" si="89"/>
        <v>0</v>
      </c>
      <c r="N117" s="48">
        <f t="shared" si="90"/>
        <v>0</v>
      </c>
      <c r="O117" s="254">
        <f t="shared" si="91"/>
        <v>0</v>
      </c>
      <c r="P117" s="268">
        <f t="shared" si="80"/>
        <v>0</v>
      </c>
      <c r="Q117" s="48">
        <f t="shared" si="92"/>
        <v>0</v>
      </c>
      <c r="R117" s="48">
        <f t="shared" si="93"/>
        <v>0</v>
      </c>
      <c r="S117" s="254">
        <f t="shared" si="94"/>
        <v>0</v>
      </c>
      <c r="T117" s="268">
        <f t="shared" si="81"/>
        <v>0</v>
      </c>
      <c r="U117" s="48">
        <f t="shared" si="95"/>
        <v>0</v>
      </c>
      <c r="V117" s="48">
        <f t="shared" si="96"/>
        <v>0</v>
      </c>
      <c r="W117" s="254">
        <f t="shared" si="97"/>
        <v>0</v>
      </c>
      <c r="X117" s="268">
        <f t="shared" si="82"/>
        <v>0</v>
      </c>
      <c r="Y117" s="48">
        <f t="shared" si="98"/>
        <v>0</v>
      </c>
      <c r="Z117" s="48">
        <f t="shared" si="99"/>
        <v>0</v>
      </c>
      <c r="AA117" s="254">
        <f t="shared" si="100"/>
        <v>0</v>
      </c>
      <c r="AB117" s="268">
        <f t="shared" si="83"/>
        <v>0</v>
      </c>
      <c r="AC117" s="48">
        <f t="shared" si="101"/>
        <v>0</v>
      </c>
      <c r="AD117" s="48">
        <f t="shared" si="102"/>
        <v>0</v>
      </c>
      <c r="AE117" s="254">
        <f t="shared" si="103"/>
        <v>0</v>
      </c>
      <c r="AF117" s="268">
        <f t="shared" si="84"/>
        <v>0</v>
      </c>
      <c r="AG117" s="48">
        <f t="shared" si="104"/>
        <v>0</v>
      </c>
      <c r="AH117" s="48">
        <f t="shared" si="105"/>
        <v>0</v>
      </c>
      <c r="AI117" s="254">
        <f t="shared" si="106"/>
        <v>0</v>
      </c>
      <c r="AK117" s="86">
        <f t="shared" si="72"/>
        <v>0</v>
      </c>
      <c r="AL117" s="107">
        <f t="shared" si="73"/>
        <v>0</v>
      </c>
      <c r="AM117" s="48">
        <f t="shared" si="74"/>
        <v>0</v>
      </c>
    </row>
    <row r="118" spans="1:39" ht="14.45" customHeight="1" x14ac:dyDescent="0.25">
      <c r="A118" s="135" t="str">
        <f t="shared" ref="A118:D118" si="135">IF(A49=0, "", A49)</f>
        <v/>
      </c>
      <c r="B118" s="136" t="str">
        <f t="shared" si="135"/>
        <v/>
      </c>
      <c r="C118" s="135" t="str">
        <f t="shared" si="135"/>
        <v/>
      </c>
      <c r="D118" s="135" t="str">
        <f t="shared" si="135"/>
        <v/>
      </c>
      <c r="E118" s="48">
        <f t="shared" si="110"/>
        <v>0</v>
      </c>
      <c r="F118" s="48">
        <f t="shared" si="76"/>
        <v>0</v>
      </c>
      <c r="G118" s="124">
        <f t="shared" si="77"/>
        <v>0</v>
      </c>
      <c r="H118" s="137">
        <f t="shared" si="78"/>
        <v>0</v>
      </c>
      <c r="I118" s="48">
        <f t="shared" si="86"/>
        <v>0</v>
      </c>
      <c r="J118" s="48">
        <f t="shared" si="87"/>
        <v>0</v>
      </c>
      <c r="K118" s="105">
        <f t="shared" si="88"/>
        <v>0</v>
      </c>
      <c r="L118" s="266">
        <f t="shared" si="79"/>
        <v>0</v>
      </c>
      <c r="M118" s="256">
        <f t="shared" si="89"/>
        <v>0</v>
      </c>
      <c r="N118" s="256">
        <f t="shared" si="90"/>
        <v>0</v>
      </c>
      <c r="O118" s="257">
        <f t="shared" si="91"/>
        <v>0</v>
      </c>
      <c r="P118" s="269">
        <f t="shared" si="80"/>
        <v>0</v>
      </c>
      <c r="Q118" s="256">
        <f t="shared" si="92"/>
        <v>0</v>
      </c>
      <c r="R118" s="256">
        <f t="shared" si="93"/>
        <v>0</v>
      </c>
      <c r="S118" s="257">
        <f t="shared" si="94"/>
        <v>0</v>
      </c>
      <c r="T118" s="269">
        <f t="shared" si="81"/>
        <v>0</v>
      </c>
      <c r="U118" s="256">
        <f t="shared" si="95"/>
        <v>0</v>
      </c>
      <c r="V118" s="256">
        <f t="shared" si="96"/>
        <v>0</v>
      </c>
      <c r="W118" s="257">
        <f t="shared" si="97"/>
        <v>0</v>
      </c>
      <c r="X118" s="269">
        <f t="shared" si="82"/>
        <v>0</v>
      </c>
      <c r="Y118" s="256">
        <f t="shared" si="98"/>
        <v>0</v>
      </c>
      <c r="Z118" s="256">
        <f t="shared" si="99"/>
        <v>0</v>
      </c>
      <c r="AA118" s="257">
        <f t="shared" si="100"/>
        <v>0</v>
      </c>
      <c r="AB118" s="269">
        <f t="shared" si="83"/>
        <v>0</v>
      </c>
      <c r="AC118" s="256">
        <f t="shared" si="101"/>
        <v>0</v>
      </c>
      <c r="AD118" s="256">
        <f t="shared" si="102"/>
        <v>0</v>
      </c>
      <c r="AE118" s="257">
        <f t="shared" si="103"/>
        <v>0</v>
      </c>
      <c r="AF118" s="269">
        <f t="shared" si="84"/>
        <v>0</v>
      </c>
      <c r="AG118" s="256">
        <f t="shared" si="104"/>
        <v>0</v>
      </c>
      <c r="AH118" s="256">
        <f t="shared" si="105"/>
        <v>0</v>
      </c>
      <c r="AI118" s="257">
        <f t="shared" si="106"/>
        <v>0</v>
      </c>
      <c r="AK118" s="86">
        <f t="shared" si="72"/>
        <v>0</v>
      </c>
      <c r="AL118" s="107">
        <f t="shared" si="73"/>
        <v>0</v>
      </c>
      <c r="AM118" s="48">
        <f t="shared" si="74"/>
        <v>0</v>
      </c>
    </row>
    <row r="119" spans="1:39" ht="14.45" customHeight="1" x14ac:dyDescent="0.25">
      <c r="B119" s="83"/>
      <c r="E119" s="90"/>
      <c r="I119" s="90"/>
      <c r="J119" s="90"/>
      <c r="K119" s="90"/>
      <c r="M119" s="90"/>
      <c r="N119" s="90"/>
      <c r="O119" s="90"/>
      <c r="Q119" s="90"/>
      <c r="R119" s="90"/>
      <c r="S119" s="90"/>
      <c r="U119" s="90"/>
      <c r="V119" s="90"/>
      <c r="W119" s="90"/>
      <c r="Y119" s="90"/>
      <c r="Z119" s="90"/>
      <c r="AA119" s="90"/>
      <c r="AC119" s="90"/>
      <c r="AD119" s="90"/>
      <c r="AE119" s="90"/>
      <c r="AG119" s="90"/>
      <c r="AH119" s="90"/>
      <c r="AI119" s="90"/>
      <c r="AL119" s="91"/>
      <c r="AM119" s="91"/>
    </row>
    <row r="120" spans="1:39" ht="15.75" thickBot="1" x14ac:dyDescent="0.3">
      <c r="A120" s="129" t="s">
        <v>206</v>
      </c>
      <c r="B120" s="138"/>
      <c r="C120" s="110"/>
      <c r="D120" s="110"/>
      <c r="E120" s="139"/>
      <c r="F120" s="45">
        <f>SUM(F88:F118)</f>
        <v>0</v>
      </c>
      <c r="G120" s="110"/>
      <c r="H120" s="110"/>
      <c r="I120" s="46">
        <f>SUM(I88:I118)</f>
        <v>0</v>
      </c>
      <c r="J120" s="46">
        <f>SUM(J88:J118)</f>
        <v>0</v>
      </c>
      <c r="K120" s="46">
        <f>SUM(K88:K118)</f>
        <v>0</v>
      </c>
      <c r="L120" s="110"/>
      <c r="M120" s="46">
        <f>SUM(M88:M118)</f>
        <v>0</v>
      </c>
      <c r="N120" s="46">
        <f>SUM(N88:N118)</f>
        <v>0</v>
      </c>
      <c r="O120" s="46">
        <f>SUM(O88:O118)</f>
        <v>0</v>
      </c>
      <c r="P120" s="110"/>
      <c r="Q120" s="46">
        <f>SUM(Q88:Q118)</f>
        <v>0</v>
      </c>
      <c r="R120" s="46">
        <f>SUM(R88:R118)</f>
        <v>0</v>
      </c>
      <c r="S120" s="46">
        <f>SUM(S88:S118)</f>
        <v>0</v>
      </c>
      <c r="T120" s="110"/>
      <c r="U120" s="46">
        <f>SUM(U88:U118)</f>
        <v>0</v>
      </c>
      <c r="V120" s="46">
        <f>SUM(V88:V118)</f>
        <v>0</v>
      </c>
      <c r="W120" s="46">
        <f>SUM(W88:W118)</f>
        <v>0</v>
      </c>
      <c r="X120" s="110"/>
      <c r="Y120" s="46">
        <f>SUM(Y88:Y118)</f>
        <v>0</v>
      </c>
      <c r="Z120" s="46">
        <f>SUM(Z88:Z118)</f>
        <v>0</v>
      </c>
      <c r="AA120" s="46">
        <f>SUM(AA88:AA118)</f>
        <v>0</v>
      </c>
      <c r="AB120" s="110"/>
      <c r="AC120" s="46">
        <f>SUM(AC88:AC118)</f>
        <v>0</v>
      </c>
      <c r="AD120" s="46">
        <f>SUM(AD88:AD118)</f>
        <v>0</v>
      </c>
      <c r="AE120" s="46">
        <f>SUM(AE88:AE118)</f>
        <v>0</v>
      </c>
      <c r="AF120" s="110"/>
      <c r="AG120" s="46">
        <f t="shared" ref="AG120:AI120" si="136">SUM(AG88:AG118)</f>
        <v>0</v>
      </c>
      <c r="AH120" s="46">
        <f t="shared" si="136"/>
        <v>0</v>
      </c>
      <c r="AI120" s="46">
        <f t="shared" si="136"/>
        <v>0</v>
      </c>
      <c r="AL120" s="107">
        <f>M120+Q120+U120+Y120+AC120+AG120</f>
        <v>0</v>
      </c>
      <c r="AM120" s="48">
        <f>AL120-K120</f>
        <v>0</v>
      </c>
    </row>
    <row r="121" spans="1:39" x14ac:dyDescent="0.25">
      <c r="I121" s="90"/>
      <c r="AL121" s="91"/>
      <c r="AM121" s="91"/>
    </row>
    <row r="122" spans="1:39" x14ac:dyDescent="0.25">
      <c r="A122" s="548" t="s">
        <v>207</v>
      </c>
      <c r="B122" s="513"/>
      <c r="C122" s="513"/>
      <c r="D122" s="513"/>
      <c r="E122" s="513"/>
      <c r="F122" s="513"/>
      <c r="G122" s="513"/>
      <c r="H122" s="550">
        <f>SUM(H88:H118)</f>
        <v>0</v>
      </c>
      <c r="I122" s="512"/>
      <c r="J122" s="513"/>
      <c r="K122" s="514"/>
      <c r="L122" s="518">
        <f>($H$19*L88)+($H$20*L89)+($H$21*L90)+($H$22*L91)+($H$23*L92)+($H$24*L93)+($H$25*L94)+($H$26*L95)+($H$27*L96)+($H$28*L97)+($H$29*L98)+($H$30*L99)+($H$31*L100)+($H$32*L101)+($H$33*L102)+($H$34*L103)+($H$35*L104)+($H$36*L105)+($H$37*L106)+($H$38*L107)+($H$39*L108)+($H$40*L109)+($H$41*L110)+($H$42*L111)+($H$43*L112)+($H$44*L113)+($H$45*L114)+($H$46*L115)+($H$47*L116)+($H$48*L117)+($H$49*L118)</f>
        <v>0</v>
      </c>
      <c r="M122" s="512"/>
      <c r="N122" s="513"/>
      <c r="O122" s="514"/>
      <c r="P122" s="518">
        <f>($H$19*P88)+($H$20*P89)+($H$21*P90)+($H$22*P91)+($H$23*P92)+($H$24*P93)+($H$25*P94)+($H$26*P95)+($H$27*P96)+($H$28*P97)+($H$29*P98)+($H$30*P99)+($H$31*P100)+($H$32*P101)+($H$33*P102)+($H$34*P103)+($H$35*P104)+($H$36*P105)+($H$37*P106)+($H$38*P107)+($H$39*P108)+($H$40*P109)+($H$41*P110)+($H$42*P111)+($H$43*P112)+($H$44*P113)+($H$45*P114)+($H$46*P115)+($H$47*P116)+($H$48*P117)+($H$49*P118)</f>
        <v>0</v>
      </c>
      <c r="Q122" s="512"/>
      <c r="R122" s="513"/>
      <c r="S122" s="514"/>
      <c r="T122" s="518">
        <f>($H$19*T88)+($H$20*T89)+($H$21*T90)+($H$22*T91)+($H$23*T92)+($H$24*T93)+($H$25*T94)+($H$26*T95)+($H$27*T96)+($H$28*T97)+($H$29*T98)+($H$30*T99)+($H$31*T100)+($H$32*T101)+($H$33*T102)+($H$34*T103)+($H$35*T104)+($H$36*T105)+($H$37*T106)+($H$38*T107)+($H$39*T108)+($H$40*T109)+($H$41*T110)+($H$42*T111)+($H$43*T112)+($H$44*T113)+($H$45*T114)+($H$46*T115)+($H$47*T116)+($H$48*T117)+($H$49*T118)</f>
        <v>0</v>
      </c>
      <c r="U122" s="512"/>
      <c r="V122" s="513"/>
      <c r="W122" s="514"/>
      <c r="X122" s="518">
        <f>($H$19*X88)+($H$20*X89)+($H$21*X90)+($H$22*X91)+($H$23*X92)+($H$24*X93)+($H$25*X94)+($H$26*X95)+($H$27*X96)+($H$28*X97)+($H$29*X98)+($H$30*X99)+($H$31*X100)+($H$32*X101)+($H$33*X102)+($H$34*X103)+($H$35*X104)+($H$36*X105)+($H$37*X106)+($H$38*X107)+($H$39*X108)+($H$40*X109)+($H$41*X110)+($H$42*X111)+($H$43*X112)+($H$44*X113)+($H$45*X114)+($H$46*X115)+($H$47*X116)+($H$48*X117)+($H$49*X118)</f>
        <v>0</v>
      </c>
      <c r="Y122" s="512"/>
      <c r="Z122" s="513"/>
      <c r="AA122" s="514"/>
      <c r="AB122" s="518">
        <f>($H$19*AB88)+($H$20*AB89)+($H$21*AB90)+($H$22*AB91)+($H$23*AB92)+($H$24*AB93)+($H$25*AB94)+($H$26*AB95)+($H$27*AB96)+($H$28*AB97)+($H$29*AB98)+($H$30*AB99)+($H$31*AB100)+($H$32*AB101)+($H$33*AB102)+($H$34*AB103)+($H$35*AB104)+($H$36*AB105)+($H$37*AB106)+($H$38*AB107)+($H$39*AB108)+($H$40*AB109)+($H$41*AB110)+($H$42*AB111)+($H$43*AB112)+($H$44*AB113)+($H$45*AB114)+($H$46*AB115)+($H$47*AB116)+($H$48*AB117)+($H$49*AB118)</f>
        <v>0</v>
      </c>
      <c r="AC122" s="512"/>
      <c r="AD122" s="513"/>
      <c r="AE122" s="514"/>
      <c r="AF122" s="518">
        <f>($H$19*AF88)+($H$20*AF89)+($H$21*AF90)+($H$22*AF91)+($H$23*AF92)+($H$24*AF93)+($H$25*AF94)+($H$26*AF95)+($H$27*AF96)+($H$28*AF97)+($H$29*AF98)+($H$30*AF99)+($H$31*AF100)+($H$32*AF101)+($H$33*AF102)+($H$34*AF103)+($H$35*AF104)+($H$36*AF105)+($H$37*AF106)+($H$38*AF107)+($H$39*AF108)+($H$40*AF109)+($H$41*AF110)+($H$42*AF111)+($H$43*AF112)+($H$44*AF113)+($H$45*AF114)+($H$46*AF115)+($H$47*AF116)+($H$48*AF117)+($H$49*AF118)</f>
        <v>0</v>
      </c>
      <c r="AG122" s="512"/>
      <c r="AH122" s="513"/>
      <c r="AI122" s="514"/>
      <c r="AL122" s="91"/>
      <c r="AM122" s="91"/>
    </row>
    <row r="123" spans="1:39" x14ac:dyDescent="0.25">
      <c r="A123" s="549"/>
      <c r="B123" s="516"/>
      <c r="C123" s="516"/>
      <c r="D123" s="516"/>
      <c r="E123" s="516"/>
      <c r="F123" s="516"/>
      <c r="G123" s="516"/>
      <c r="H123" s="551"/>
      <c r="I123" s="515"/>
      <c r="J123" s="516"/>
      <c r="K123" s="517"/>
      <c r="L123" s="519"/>
      <c r="M123" s="515"/>
      <c r="N123" s="516"/>
      <c r="O123" s="517"/>
      <c r="P123" s="519"/>
      <c r="Q123" s="515"/>
      <c r="R123" s="516"/>
      <c r="S123" s="517"/>
      <c r="T123" s="519"/>
      <c r="U123" s="515"/>
      <c r="V123" s="516"/>
      <c r="W123" s="517"/>
      <c r="X123" s="519"/>
      <c r="Y123" s="515"/>
      <c r="Z123" s="516"/>
      <c r="AA123" s="517"/>
      <c r="AB123" s="519"/>
      <c r="AC123" s="552"/>
      <c r="AD123" s="553"/>
      <c r="AE123" s="554"/>
      <c r="AF123" s="519"/>
      <c r="AG123" s="515"/>
      <c r="AH123" s="516"/>
      <c r="AI123" s="517"/>
      <c r="AL123" s="91"/>
      <c r="AM123" s="91"/>
    </row>
    <row r="124" spans="1:39" x14ac:dyDescent="0.25">
      <c r="AL124" s="91"/>
      <c r="AM124" s="91"/>
    </row>
    <row r="125" spans="1:39" ht="35.450000000000003" customHeight="1" x14ac:dyDescent="0.25">
      <c r="A125" s="543" t="s">
        <v>180</v>
      </c>
      <c r="B125" s="543" t="s">
        <v>208</v>
      </c>
      <c r="C125" s="504" t="s">
        <v>182</v>
      </c>
      <c r="D125" s="543" t="s">
        <v>209</v>
      </c>
      <c r="E125" s="543" t="s">
        <v>210</v>
      </c>
      <c r="F125" s="504" t="s">
        <v>185</v>
      </c>
      <c r="G125" s="543" t="s">
        <v>186</v>
      </c>
      <c r="H125" s="504" t="s">
        <v>187</v>
      </c>
      <c r="I125" s="504" t="s">
        <v>188</v>
      </c>
      <c r="J125" s="504" t="s">
        <v>189</v>
      </c>
      <c r="K125" s="520" t="s">
        <v>190</v>
      </c>
      <c r="L125" s="537" t="s">
        <v>214</v>
      </c>
      <c r="M125" s="538"/>
      <c r="N125" s="538"/>
      <c r="O125" s="538"/>
      <c r="P125" s="537" t="s">
        <v>215</v>
      </c>
      <c r="Q125" s="538"/>
      <c r="R125" s="538"/>
      <c r="S125" s="538"/>
      <c r="T125" s="537" t="s">
        <v>216</v>
      </c>
      <c r="U125" s="538"/>
      <c r="V125" s="538"/>
      <c r="W125" s="539"/>
      <c r="X125" s="538" t="s">
        <v>217</v>
      </c>
      <c r="Y125" s="538"/>
      <c r="Z125" s="538"/>
      <c r="AA125" s="538"/>
      <c r="AB125" s="537" t="s">
        <v>218</v>
      </c>
      <c r="AC125" s="538"/>
      <c r="AD125" s="538"/>
      <c r="AE125" s="539"/>
      <c r="AF125" s="538" t="s">
        <v>219</v>
      </c>
      <c r="AG125" s="538"/>
      <c r="AH125" s="538"/>
      <c r="AI125" s="539"/>
      <c r="AK125" s="80" t="s">
        <v>197</v>
      </c>
      <c r="AL125" s="509" t="s">
        <v>198</v>
      </c>
      <c r="AM125" s="509" t="s">
        <v>199</v>
      </c>
    </row>
    <row r="126" spans="1:39" ht="33.75" customHeight="1" x14ac:dyDescent="0.25">
      <c r="A126" s="544"/>
      <c r="B126" s="544"/>
      <c r="C126" s="505"/>
      <c r="D126" s="544"/>
      <c r="E126" s="544"/>
      <c r="F126" s="505"/>
      <c r="G126" s="544"/>
      <c r="H126" s="505"/>
      <c r="I126" s="505"/>
      <c r="J126" s="505"/>
      <c r="K126" s="547"/>
      <c r="L126" s="532" t="str">
        <f>IF(Usage!$B$8=0, "", Usage!$B$8)</f>
        <v>Center Overhead</v>
      </c>
      <c r="M126" s="533"/>
      <c r="N126" s="533"/>
      <c r="O126" s="534"/>
      <c r="P126" s="532" t="str">
        <f>IF(Usage!$B$9=0, "", Usage!$B$9)</f>
        <v/>
      </c>
      <c r="Q126" s="533"/>
      <c r="R126" s="533"/>
      <c r="S126" s="534"/>
      <c r="T126" s="532" t="str">
        <f>IF(Usage!$B$10=0, "", Usage!$B$10)</f>
        <v/>
      </c>
      <c r="U126" s="533"/>
      <c r="V126" s="533"/>
      <c r="W126" s="535"/>
      <c r="X126" s="536" t="str">
        <f>IF(Usage!$B$11=0, "", Usage!$B$11)</f>
        <v/>
      </c>
      <c r="Y126" s="533"/>
      <c r="Z126" s="533"/>
      <c r="AA126" s="534"/>
      <c r="AB126" s="532" t="str">
        <f>IF(Usage!$B$12=0, "", Usage!$B$12)</f>
        <v/>
      </c>
      <c r="AC126" s="533"/>
      <c r="AD126" s="533"/>
      <c r="AE126" s="535"/>
      <c r="AF126" s="536" t="str">
        <f>IF(Usage!$B$13=0, "", Usage!$B$13)</f>
        <v/>
      </c>
      <c r="AG126" s="533"/>
      <c r="AH126" s="533"/>
      <c r="AI126" s="535"/>
      <c r="AJ126" s="14"/>
      <c r="AK126" s="507" t="s">
        <v>200</v>
      </c>
      <c r="AL126" s="510"/>
      <c r="AM126" s="510"/>
    </row>
    <row r="127" spans="1:39" ht="18" customHeight="1" x14ac:dyDescent="0.25">
      <c r="A127" s="506" t="s">
        <v>211</v>
      </c>
      <c r="B127" s="506"/>
      <c r="C127" s="506"/>
      <c r="D127" s="506"/>
      <c r="E127" s="506"/>
      <c r="F127" s="506"/>
      <c r="G127" s="506"/>
      <c r="H127" s="506"/>
      <c r="I127" s="506"/>
      <c r="J127" s="506"/>
      <c r="L127" s="251" t="s">
        <v>202</v>
      </c>
      <c r="M127" s="123" t="s">
        <v>203</v>
      </c>
      <c r="N127" s="123" t="s">
        <v>204</v>
      </c>
      <c r="O127" s="247" t="s">
        <v>205</v>
      </c>
      <c r="P127" s="251" t="s">
        <v>202</v>
      </c>
      <c r="Q127" s="123" t="s">
        <v>203</v>
      </c>
      <c r="R127" s="123" t="s">
        <v>204</v>
      </c>
      <c r="S127" s="247" t="s">
        <v>205</v>
      </c>
      <c r="T127" s="251" t="s">
        <v>202</v>
      </c>
      <c r="U127" s="123" t="s">
        <v>203</v>
      </c>
      <c r="V127" s="123" t="s">
        <v>204</v>
      </c>
      <c r="W127" s="252" t="s">
        <v>205</v>
      </c>
      <c r="X127" s="258" t="s">
        <v>202</v>
      </c>
      <c r="Y127" s="123" t="s">
        <v>203</v>
      </c>
      <c r="Z127" s="123" t="s">
        <v>204</v>
      </c>
      <c r="AA127" s="247" t="s">
        <v>205</v>
      </c>
      <c r="AB127" s="251" t="s">
        <v>202</v>
      </c>
      <c r="AC127" s="123" t="s">
        <v>203</v>
      </c>
      <c r="AD127" s="123" t="s">
        <v>204</v>
      </c>
      <c r="AE127" s="252" t="s">
        <v>205</v>
      </c>
      <c r="AF127" s="258" t="s">
        <v>202</v>
      </c>
      <c r="AG127" s="123" t="s">
        <v>203</v>
      </c>
      <c r="AH127" s="123" t="s">
        <v>204</v>
      </c>
      <c r="AI127" s="252" t="s">
        <v>205</v>
      </c>
      <c r="AK127" s="508"/>
      <c r="AL127" s="511"/>
      <c r="AM127" s="511"/>
    </row>
    <row r="128" spans="1:39" x14ac:dyDescent="0.25">
      <c r="A128" s="135" t="str">
        <f t="shared" ref="A128:D128" si="137">IF(A59=0, "", A59)</f>
        <v/>
      </c>
      <c r="B128" s="136" t="str">
        <f t="shared" si="137"/>
        <v/>
      </c>
      <c r="C128" s="135" t="str">
        <f t="shared" si="137"/>
        <v/>
      </c>
      <c r="D128" s="135" t="str">
        <f t="shared" si="137"/>
        <v/>
      </c>
      <c r="E128" s="48">
        <f>IF(C128="",0,IF(C128="50000",E59*(1+$F$4),IF(C128="50010",E59*(1+$F$5),IF(C128="50020",E59*(1+$F$6),IF(C128="50030",E59*(1+$F$7),IF(C128="50040",E59*(1+$F$8),IF(C128="50050",E59*(1+$F$9),IF(C128="50060",E59*(1+$F$10),IF(C128="50100",E59*(1+$F$11),IF(C128="50110",E59*(1+$F$12)))))))))))</f>
        <v>0</v>
      </c>
      <c r="F128" s="48">
        <f>E128*(IF(C128="",0,IF(C128="50000",$M$4,IF(C128="50010",$M$5,IF(C128="50020",$M$6,IF(C128="50030",$M$7,IF(C128="50040",$M$8,IF(C128="50050",$M$9,IF(C128="50060",$M$10,IF(C128="50100",$M$11,IF(C128="50110",$M$12)))))))))))+(IF(C128="",0,IF(C128="50000",E128*(1+$F$4),IF(C128="50010",E128*(1+$F$5),IF(C128="50020",E128*(1+$F$6),IF(C128="50030",E128*(1+$F$7),IF(C128="50040",E128*(1+$F$8),IF(C128="50050",E128*(1+$F$9),IF(C128="50060",E128*(1+$F$10),IF(C128="50100",E128*(1+$F$11),IF(C128="50110",E128*(1+$F$12))))))))))))*IF(C128="",0,IF(C128="50000",$N$4,IF(C128="50010",$N$5,IF(C128="50020",$N$6,IF(C128="50030",$N$7,IF(C128="50040",$N$8,IF(C128="50050",$N$9,IF(C128="50060",$N$10,IF(C128="50100",$N$11,IF(C128="50110",$N$12))))))))))</f>
        <v>0</v>
      </c>
      <c r="G128" s="124">
        <f>IF(C128="",0,IF(C128="50000", $I$4, IF(C128="50010",$I$5,IF(C128="50020", $I$6, IF(C128="50030", $I$7,IF(C128="50040", $I$8,IF(C128="50050",$I$9,IF(C128="50060",$I$10,IF(C128="50100",$I$11,IF(C128="50110",$I$12))))))))))</f>
        <v>0</v>
      </c>
      <c r="H128" s="137">
        <f>H59</f>
        <v>0</v>
      </c>
      <c r="I128" s="48">
        <f>F128*H128</f>
        <v>0</v>
      </c>
      <c r="J128" s="48">
        <f>F128*G128*H128</f>
        <v>0</v>
      </c>
      <c r="K128" s="105">
        <f>F128*(1+G128)*H128</f>
        <v>0</v>
      </c>
      <c r="L128" s="265">
        <f>L59</f>
        <v>0</v>
      </c>
      <c r="M128" s="48">
        <f>$K128*L128</f>
        <v>0</v>
      </c>
      <c r="N128" s="48">
        <f>$I128*L128</f>
        <v>0</v>
      </c>
      <c r="O128" s="105">
        <f>$J128*L128</f>
        <v>0</v>
      </c>
      <c r="P128" s="265">
        <f>P59</f>
        <v>0</v>
      </c>
      <c r="Q128" s="48">
        <f>$K128*P128</f>
        <v>0</v>
      </c>
      <c r="R128" s="48">
        <f>$I128*P128</f>
        <v>0</v>
      </c>
      <c r="S128" s="105">
        <f>$J128*P128</f>
        <v>0</v>
      </c>
      <c r="T128" s="265">
        <f>T59</f>
        <v>0</v>
      </c>
      <c r="U128" s="48">
        <f>$K128*T128</f>
        <v>0</v>
      </c>
      <c r="V128" s="48">
        <f>$I128*T128</f>
        <v>0</v>
      </c>
      <c r="W128" s="254">
        <f>$J128*T128</f>
        <v>0</v>
      </c>
      <c r="X128" s="268">
        <f>X59</f>
        <v>0</v>
      </c>
      <c r="Y128" s="48">
        <f>$K128*X128</f>
        <v>0</v>
      </c>
      <c r="Z128" s="48">
        <f>$I128*X128</f>
        <v>0</v>
      </c>
      <c r="AA128" s="105">
        <f>$J128*X128</f>
        <v>0</v>
      </c>
      <c r="AB128" s="265">
        <f>AB59</f>
        <v>0</v>
      </c>
      <c r="AC128" s="48">
        <f>$K128*AB128</f>
        <v>0</v>
      </c>
      <c r="AD128" s="48">
        <f>$I128*AB128</f>
        <v>0</v>
      </c>
      <c r="AE128" s="254">
        <f>$J128*AB128</f>
        <v>0</v>
      </c>
      <c r="AF128" s="268">
        <f>AF59</f>
        <v>0</v>
      </c>
      <c r="AG128" s="48">
        <f>$K128*AF128</f>
        <v>0</v>
      </c>
      <c r="AH128" s="48">
        <f>$I128*AF128</f>
        <v>0</v>
      </c>
      <c r="AI128" s="254">
        <f>$J128*AF128</f>
        <v>0</v>
      </c>
      <c r="AK128" s="86">
        <f t="shared" ref="AK128:AK143" si="138">L128+P128+T128+X128+AB128+AF128</f>
        <v>0</v>
      </c>
      <c r="AL128" s="107">
        <f t="shared" ref="AL128:AL143" si="139">M128+Q128+U128+Y128+AC128+AG128</f>
        <v>0</v>
      </c>
      <c r="AM128" s="48">
        <f t="shared" ref="AM128:AM143" si="140">AL128-K128</f>
        <v>0</v>
      </c>
    </row>
    <row r="129" spans="1:39" x14ac:dyDescent="0.25">
      <c r="A129" s="135" t="str">
        <f t="shared" ref="A129:D129" si="141">IF(A60=0, "", A60)</f>
        <v/>
      </c>
      <c r="B129" s="136" t="str">
        <f t="shared" si="141"/>
        <v/>
      </c>
      <c r="C129" s="135" t="str">
        <f t="shared" si="141"/>
        <v/>
      </c>
      <c r="D129" s="135" t="str">
        <f t="shared" si="141"/>
        <v/>
      </c>
      <c r="E129" s="48">
        <f t="shared" ref="E129:E143" si="142">IF(C129="",0,IF(C129="50000",E60*(1+$F$4),IF(C129="50010",E60*(1+$F$5),IF(C129="50020",E60*(1+$F$6),IF(C129="50030",E60*(1+$F$7),IF(C129="50040",E60*(1+$F$8),IF(C129="50050",E60*(1+$F$9),IF(C129="50060",E60*(1+$F$10),IF(C129="50100",E60*(1+$F$11),IF(C129="50110",E60*(1+$F$12)))))))))))</f>
        <v>0</v>
      </c>
      <c r="F129" s="48">
        <f t="shared" ref="F129:F143" si="143">E129*(IF(C129="",0,IF(C129="50000",$M$4,IF(C129="50010",$M$5,IF(C129="50020",$M$6,IF(C129="50030",$M$7,IF(C129="50040",$M$8,IF(C129="50050",$M$9,IF(C129="50060",$M$10,IF(C129="50100",$M$11,IF(C129="50110",$M$12)))))))))))+(IF(C129="",0,IF(C129="50000",E129*(1+$F$4),IF(C129="50010",E129*(1+$F$5),IF(C129="50020",E129*(1+$F$6),IF(C129="50030",E129*(1+$F$7),IF(C129="50040",E129*(1+$F$8),IF(C129="50050",E129*(1+$F$9),IF(C129="50060",E129*(1+$F$10),IF(C129="50100",E129*(1+$F$11),IF(C129="50110",E129*(1+$F$12))))))))))))*IF(C129="",0,IF(C129="50000",$N$4,IF(C129="50010",$N$5,IF(C129="50020",$N$6,IF(C129="50030",$N$7,IF(C129="50040",$N$8,IF(C129="50050",$N$9,IF(C129="50060",$N$10,IF(C129="50100",$N$11,IF(C129="50110",$N$12))))))))))</f>
        <v>0</v>
      </c>
      <c r="G129" s="124">
        <f t="shared" ref="G129:G143" si="144">IF(C129="",0,IF(C129="50000", $I$4, IF(C129="50010",$I$5,IF(C129="50020", $I$6, IF(C129="50030", $I$7,IF(C129="50040", $I$8,IF(C129="50050",$I$9,IF(C129="50060",$I$10,IF(C129="50100",$I$11,IF(C129="50110",$I$12))))))))))</f>
        <v>0</v>
      </c>
      <c r="H129" s="137">
        <f t="shared" ref="H129:H143" si="145">H60</f>
        <v>0</v>
      </c>
      <c r="I129" s="48">
        <f>F129*H129</f>
        <v>0</v>
      </c>
      <c r="J129" s="48">
        <f>F129*G129*H129</f>
        <v>0</v>
      </c>
      <c r="K129" s="105">
        <f>F129*(1+G129)*H129</f>
        <v>0</v>
      </c>
      <c r="L129" s="265">
        <f>L60</f>
        <v>0</v>
      </c>
      <c r="M129" s="48">
        <f>$K129*L129</f>
        <v>0</v>
      </c>
      <c r="N129" s="48">
        <f>$I129*L129</f>
        <v>0</v>
      </c>
      <c r="O129" s="105">
        <f>$J129*L129</f>
        <v>0</v>
      </c>
      <c r="P129" s="265">
        <f t="shared" ref="P129:P143" si="146">P60</f>
        <v>0</v>
      </c>
      <c r="Q129" s="48">
        <f>$K129*P129</f>
        <v>0</v>
      </c>
      <c r="R129" s="48">
        <f>$I129*P129</f>
        <v>0</v>
      </c>
      <c r="S129" s="105">
        <f>$J129*P129</f>
        <v>0</v>
      </c>
      <c r="T129" s="265">
        <f t="shared" ref="T129:T143" si="147">T60</f>
        <v>0</v>
      </c>
      <c r="U129" s="48">
        <f>$K129*T129</f>
        <v>0</v>
      </c>
      <c r="V129" s="48">
        <f>$I129*T129</f>
        <v>0</v>
      </c>
      <c r="W129" s="254">
        <f>$J129*T129</f>
        <v>0</v>
      </c>
      <c r="X129" s="268">
        <f t="shared" ref="X129:X143" si="148">X60</f>
        <v>0</v>
      </c>
      <c r="Y129" s="48">
        <f>$K129*X129</f>
        <v>0</v>
      </c>
      <c r="Z129" s="48">
        <f>$I129*X129</f>
        <v>0</v>
      </c>
      <c r="AA129" s="105">
        <f>$J129*X129</f>
        <v>0</v>
      </c>
      <c r="AB129" s="265">
        <f t="shared" ref="AB129:AB143" si="149">AB60</f>
        <v>0</v>
      </c>
      <c r="AC129" s="48">
        <f>$K129*AB129</f>
        <v>0</v>
      </c>
      <c r="AD129" s="48">
        <f>$I129*AB129</f>
        <v>0</v>
      </c>
      <c r="AE129" s="254">
        <f>$J129*AB129</f>
        <v>0</v>
      </c>
      <c r="AF129" s="268">
        <f t="shared" ref="AF129:AF143" si="150">AF60</f>
        <v>0</v>
      </c>
      <c r="AG129" s="48">
        <f>$K129*AF129</f>
        <v>0</v>
      </c>
      <c r="AH129" s="48">
        <f>$I129*AF129</f>
        <v>0</v>
      </c>
      <c r="AI129" s="254">
        <f>$J129*AF129</f>
        <v>0</v>
      </c>
      <c r="AK129" s="86">
        <f t="shared" si="138"/>
        <v>0</v>
      </c>
      <c r="AL129" s="107">
        <f t="shared" si="139"/>
        <v>0</v>
      </c>
      <c r="AM129" s="48">
        <f t="shared" si="140"/>
        <v>0</v>
      </c>
    </row>
    <row r="130" spans="1:39" x14ac:dyDescent="0.25">
      <c r="A130" s="135" t="str">
        <f t="shared" ref="A130:D130" si="151">IF(A61=0, "", A61)</f>
        <v/>
      </c>
      <c r="B130" s="136" t="str">
        <f t="shared" si="151"/>
        <v/>
      </c>
      <c r="C130" s="135" t="str">
        <f t="shared" si="151"/>
        <v/>
      </c>
      <c r="D130" s="135" t="str">
        <f t="shared" si="151"/>
        <v/>
      </c>
      <c r="E130" s="48">
        <f t="shared" si="142"/>
        <v>0</v>
      </c>
      <c r="F130" s="48">
        <f t="shared" si="143"/>
        <v>0</v>
      </c>
      <c r="G130" s="124">
        <f t="shared" si="144"/>
        <v>0</v>
      </c>
      <c r="H130" s="137">
        <f t="shared" si="145"/>
        <v>0</v>
      </c>
      <c r="I130" s="48">
        <f t="shared" ref="I130:I143" si="152">F130*H130</f>
        <v>0</v>
      </c>
      <c r="J130" s="48">
        <f t="shared" ref="J130:J143" si="153">F130*G130*H130</f>
        <v>0</v>
      </c>
      <c r="K130" s="105">
        <f t="shared" ref="K130:K143" si="154">F130*(1+G130)*H130</f>
        <v>0</v>
      </c>
      <c r="L130" s="265">
        <f>L61</f>
        <v>0</v>
      </c>
      <c r="M130" s="48">
        <f t="shared" ref="M130:M143" si="155">$K130*L130</f>
        <v>0</v>
      </c>
      <c r="N130" s="48">
        <f t="shared" ref="N130:N143" si="156">$I130*L130</f>
        <v>0</v>
      </c>
      <c r="O130" s="105">
        <f t="shared" ref="O130:O143" si="157">$J130*L130</f>
        <v>0</v>
      </c>
      <c r="P130" s="265">
        <f t="shared" si="146"/>
        <v>0</v>
      </c>
      <c r="Q130" s="48">
        <f t="shared" ref="Q130:Q143" si="158">$K130*P130</f>
        <v>0</v>
      </c>
      <c r="R130" s="48">
        <f t="shared" ref="R130:R143" si="159">$I130*P130</f>
        <v>0</v>
      </c>
      <c r="S130" s="105">
        <f t="shared" ref="S130:S143" si="160">$J130*P130</f>
        <v>0</v>
      </c>
      <c r="T130" s="265">
        <f t="shared" si="147"/>
        <v>0</v>
      </c>
      <c r="U130" s="48">
        <f t="shared" ref="U130:U143" si="161">$K130*T130</f>
        <v>0</v>
      </c>
      <c r="V130" s="48">
        <f t="shared" ref="V130:V143" si="162">$I130*T130</f>
        <v>0</v>
      </c>
      <c r="W130" s="254">
        <f t="shared" ref="W130:W143" si="163">$J130*T130</f>
        <v>0</v>
      </c>
      <c r="X130" s="268">
        <f t="shared" si="148"/>
        <v>0</v>
      </c>
      <c r="Y130" s="48">
        <f t="shared" ref="Y130:Y143" si="164">$K130*X130</f>
        <v>0</v>
      </c>
      <c r="Z130" s="48">
        <f t="shared" ref="Z130:Z143" si="165">$I130*X130</f>
        <v>0</v>
      </c>
      <c r="AA130" s="105">
        <f t="shared" ref="AA130:AA143" si="166">$J130*X130</f>
        <v>0</v>
      </c>
      <c r="AB130" s="265">
        <f t="shared" si="149"/>
        <v>0</v>
      </c>
      <c r="AC130" s="48">
        <f t="shared" ref="AC130:AC143" si="167">$K130*AB130</f>
        <v>0</v>
      </c>
      <c r="AD130" s="48">
        <f t="shared" ref="AD130:AD143" si="168">$I130*AB130</f>
        <v>0</v>
      </c>
      <c r="AE130" s="254">
        <f t="shared" ref="AE130:AE143" si="169">$J130*AB130</f>
        <v>0</v>
      </c>
      <c r="AF130" s="268">
        <f t="shared" si="150"/>
        <v>0</v>
      </c>
      <c r="AG130" s="48">
        <f t="shared" ref="AG130:AG143" si="170">$K130*AF130</f>
        <v>0</v>
      </c>
      <c r="AH130" s="48">
        <f t="shared" ref="AH130:AH143" si="171">$I130*AF130</f>
        <v>0</v>
      </c>
      <c r="AI130" s="254">
        <f t="shared" ref="AI130:AI143" si="172">$J130*AF130</f>
        <v>0</v>
      </c>
      <c r="AK130" s="86">
        <f t="shared" si="138"/>
        <v>0</v>
      </c>
      <c r="AL130" s="107">
        <f t="shared" si="139"/>
        <v>0</v>
      </c>
      <c r="AM130" s="48">
        <f t="shared" si="140"/>
        <v>0</v>
      </c>
    </row>
    <row r="131" spans="1:39" x14ac:dyDescent="0.25">
      <c r="A131" s="135" t="str">
        <f t="shared" ref="A131:D131" si="173">IF(A62=0, "", A62)</f>
        <v/>
      </c>
      <c r="B131" s="136" t="str">
        <f t="shared" si="173"/>
        <v/>
      </c>
      <c r="C131" s="135" t="str">
        <f t="shared" si="173"/>
        <v/>
      </c>
      <c r="D131" s="135" t="str">
        <f t="shared" si="173"/>
        <v/>
      </c>
      <c r="E131" s="48">
        <f t="shared" si="142"/>
        <v>0</v>
      </c>
      <c r="F131" s="48">
        <f t="shared" si="143"/>
        <v>0</v>
      </c>
      <c r="G131" s="124">
        <f t="shared" si="144"/>
        <v>0</v>
      </c>
      <c r="H131" s="137">
        <f t="shared" si="145"/>
        <v>0</v>
      </c>
      <c r="I131" s="48">
        <f t="shared" si="152"/>
        <v>0</v>
      </c>
      <c r="J131" s="48">
        <f t="shared" si="153"/>
        <v>0</v>
      </c>
      <c r="K131" s="105">
        <f t="shared" si="154"/>
        <v>0</v>
      </c>
      <c r="L131" s="265">
        <f t="shared" ref="L131:L143" si="174">L62</f>
        <v>0</v>
      </c>
      <c r="M131" s="48">
        <f t="shared" si="155"/>
        <v>0</v>
      </c>
      <c r="N131" s="48">
        <f t="shared" si="156"/>
        <v>0</v>
      </c>
      <c r="O131" s="105">
        <f t="shared" si="157"/>
        <v>0</v>
      </c>
      <c r="P131" s="265">
        <f t="shared" si="146"/>
        <v>0</v>
      </c>
      <c r="Q131" s="48">
        <f t="shared" si="158"/>
        <v>0</v>
      </c>
      <c r="R131" s="48">
        <f t="shared" si="159"/>
        <v>0</v>
      </c>
      <c r="S131" s="105">
        <f t="shared" si="160"/>
        <v>0</v>
      </c>
      <c r="T131" s="265">
        <f t="shared" si="147"/>
        <v>0</v>
      </c>
      <c r="U131" s="48">
        <f t="shared" si="161"/>
        <v>0</v>
      </c>
      <c r="V131" s="48">
        <f t="shared" si="162"/>
        <v>0</v>
      </c>
      <c r="W131" s="254">
        <f t="shared" si="163"/>
        <v>0</v>
      </c>
      <c r="X131" s="268">
        <f t="shared" si="148"/>
        <v>0</v>
      </c>
      <c r="Y131" s="48">
        <f t="shared" si="164"/>
        <v>0</v>
      </c>
      <c r="Z131" s="48">
        <f t="shared" si="165"/>
        <v>0</v>
      </c>
      <c r="AA131" s="105">
        <f t="shared" si="166"/>
        <v>0</v>
      </c>
      <c r="AB131" s="265">
        <f t="shared" si="149"/>
        <v>0</v>
      </c>
      <c r="AC131" s="48">
        <f t="shared" si="167"/>
        <v>0</v>
      </c>
      <c r="AD131" s="48">
        <f t="shared" si="168"/>
        <v>0</v>
      </c>
      <c r="AE131" s="254">
        <f t="shared" si="169"/>
        <v>0</v>
      </c>
      <c r="AF131" s="268">
        <f t="shared" si="150"/>
        <v>0</v>
      </c>
      <c r="AG131" s="48">
        <f t="shared" si="170"/>
        <v>0</v>
      </c>
      <c r="AH131" s="48">
        <f t="shared" si="171"/>
        <v>0</v>
      </c>
      <c r="AI131" s="254">
        <f t="shared" si="172"/>
        <v>0</v>
      </c>
      <c r="AK131" s="86">
        <f t="shared" si="138"/>
        <v>0</v>
      </c>
      <c r="AL131" s="107">
        <f t="shared" si="139"/>
        <v>0</v>
      </c>
      <c r="AM131" s="48">
        <f t="shared" si="140"/>
        <v>0</v>
      </c>
    </row>
    <row r="132" spans="1:39" x14ac:dyDescent="0.25">
      <c r="A132" s="135" t="str">
        <f t="shared" ref="A132:D132" si="175">IF(A63=0, "", A63)</f>
        <v/>
      </c>
      <c r="B132" s="136" t="str">
        <f t="shared" si="175"/>
        <v/>
      </c>
      <c r="C132" s="135" t="str">
        <f t="shared" si="175"/>
        <v/>
      </c>
      <c r="D132" s="135" t="str">
        <f t="shared" si="175"/>
        <v/>
      </c>
      <c r="E132" s="48">
        <f t="shared" si="142"/>
        <v>0</v>
      </c>
      <c r="F132" s="48">
        <f t="shared" si="143"/>
        <v>0</v>
      </c>
      <c r="G132" s="124">
        <f t="shared" si="144"/>
        <v>0</v>
      </c>
      <c r="H132" s="137">
        <f t="shared" si="145"/>
        <v>0</v>
      </c>
      <c r="I132" s="48">
        <f t="shared" si="152"/>
        <v>0</v>
      </c>
      <c r="J132" s="48">
        <f t="shared" si="153"/>
        <v>0</v>
      </c>
      <c r="K132" s="105">
        <f t="shared" si="154"/>
        <v>0</v>
      </c>
      <c r="L132" s="265">
        <f t="shared" si="174"/>
        <v>0</v>
      </c>
      <c r="M132" s="48">
        <f t="shared" si="155"/>
        <v>0</v>
      </c>
      <c r="N132" s="48">
        <f t="shared" si="156"/>
        <v>0</v>
      </c>
      <c r="O132" s="105">
        <f t="shared" si="157"/>
        <v>0</v>
      </c>
      <c r="P132" s="265">
        <f t="shared" si="146"/>
        <v>0</v>
      </c>
      <c r="Q132" s="48">
        <f t="shared" si="158"/>
        <v>0</v>
      </c>
      <c r="R132" s="48">
        <f t="shared" si="159"/>
        <v>0</v>
      </c>
      <c r="S132" s="105">
        <f t="shared" si="160"/>
        <v>0</v>
      </c>
      <c r="T132" s="265">
        <f t="shared" si="147"/>
        <v>0</v>
      </c>
      <c r="U132" s="48">
        <f t="shared" si="161"/>
        <v>0</v>
      </c>
      <c r="V132" s="48">
        <f t="shared" si="162"/>
        <v>0</v>
      </c>
      <c r="W132" s="254">
        <f t="shared" si="163"/>
        <v>0</v>
      </c>
      <c r="X132" s="268">
        <f t="shared" si="148"/>
        <v>0</v>
      </c>
      <c r="Y132" s="48">
        <f t="shared" si="164"/>
        <v>0</v>
      </c>
      <c r="Z132" s="48">
        <f t="shared" si="165"/>
        <v>0</v>
      </c>
      <c r="AA132" s="105">
        <f t="shared" si="166"/>
        <v>0</v>
      </c>
      <c r="AB132" s="265">
        <f t="shared" si="149"/>
        <v>0</v>
      </c>
      <c r="AC132" s="48">
        <f t="shared" si="167"/>
        <v>0</v>
      </c>
      <c r="AD132" s="48">
        <f t="shared" si="168"/>
        <v>0</v>
      </c>
      <c r="AE132" s="254">
        <f t="shared" si="169"/>
        <v>0</v>
      </c>
      <c r="AF132" s="268">
        <f t="shared" si="150"/>
        <v>0</v>
      </c>
      <c r="AG132" s="48">
        <f t="shared" si="170"/>
        <v>0</v>
      </c>
      <c r="AH132" s="48">
        <f t="shared" si="171"/>
        <v>0</v>
      </c>
      <c r="AI132" s="254">
        <f t="shared" si="172"/>
        <v>0</v>
      </c>
      <c r="AK132" s="86">
        <f t="shared" si="138"/>
        <v>0</v>
      </c>
      <c r="AL132" s="107">
        <f t="shared" si="139"/>
        <v>0</v>
      </c>
      <c r="AM132" s="48">
        <f t="shared" si="140"/>
        <v>0</v>
      </c>
    </row>
    <row r="133" spans="1:39" x14ac:dyDescent="0.25">
      <c r="A133" s="135" t="str">
        <f t="shared" ref="A133:D133" si="176">IF(A64=0, "", A64)</f>
        <v/>
      </c>
      <c r="B133" s="136" t="str">
        <f t="shared" si="176"/>
        <v/>
      </c>
      <c r="C133" s="135" t="str">
        <f t="shared" si="176"/>
        <v/>
      </c>
      <c r="D133" s="135" t="str">
        <f t="shared" si="176"/>
        <v/>
      </c>
      <c r="E133" s="48">
        <f t="shared" si="142"/>
        <v>0</v>
      </c>
      <c r="F133" s="48">
        <f t="shared" si="143"/>
        <v>0</v>
      </c>
      <c r="G133" s="124">
        <f t="shared" si="144"/>
        <v>0</v>
      </c>
      <c r="H133" s="137">
        <f t="shared" si="145"/>
        <v>0</v>
      </c>
      <c r="I133" s="48">
        <f t="shared" si="152"/>
        <v>0</v>
      </c>
      <c r="J133" s="48">
        <f t="shared" si="153"/>
        <v>0</v>
      </c>
      <c r="K133" s="105">
        <f t="shared" si="154"/>
        <v>0</v>
      </c>
      <c r="L133" s="265">
        <f t="shared" si="174"/>
        <v>0</v>
      </c>
      <c r="M133" s="48">
        <f t="shared" si="155"/>
        <v>0</v>
      </c>
      <c r="N133" s="48">
        <f t="shared" si="156"/>
        <v>0</v>
      </c>
      <c r="O133" s="105">
        <f t="shared" si="157"/>
        <v>0</v>
      </c>
      <c r="P133" s="265">
        <f t="shared" si="146"/>
        <v>0</v>
      </c>
      <c r="Q133" s="48">
        <f t="shared" si="158"/>
        <v>0</v>
      </c>
      <c r="R133" s="48">
        <f t="shared" si="159"/>
        <v>0</v>
      </c>
      <c r="S133" s="105">
        <f t="shared" si="160"/>
        <v>0</v>
      </c>
      <c r="T133" s="265">
        <f t="shared" si="147"/>
        <v>0</v>
      </c>
      <c r="U133" s="48">
        <f t="shared" si="161"/>
        <v>0</v>
      </c>
      <c r="V133" s="48">
        <f t="shared" si="162"/>
        <v>0</v>
      </c>
      <c r="W133" s="254">
        <f t="shared" si="163"/>
        <v>0</v>
      </c>
      <c r="X133" s="268">
        <f t="shared" si="148"/>
        <v>0</v>
      </c>
      <c r="Y133" s="48">
        <f t="shared" si="164"/>
        <v>0</v>
      </c>
      <c r="Z133" s="48">
        <f t="shared" si="165"/>
        <v>0</v>
      </c>
      <c r="AA133" s="105">
        <f t="shared" si="166"/>
        <v>0</v>
      </c>
      <c r="AB133" s="265">
        <f t="shared" si="149"/>
        <v>0</v>
      </c>
      <c r="AC133" s="48">
        <f t="shared" si="167"/>
        <v>0</v>
      </c>
      <c r="AD133" s="48">
        <f t="shared" si="168"/>
        <v>0</v>
      </c>
      <c r="AE133" s="254">
        <f t="shared" si="169"/>
        <v>0</v>
      </c>
      <c r="AF133" s="268">
        <f t="shared" si="150"/>
        <v>0</v>
      </c>
      <c r="AG133" s="48">
        <f t="shared" si="170"/>
        <v>0</v>
      </c>
      <c r="AH133" s="48">
        <f t="shared" si="171"/>
        <v>0</v>
      </c>
      <c r="AI133" s="254">
        <f t="shared" si="172"/>
        <v>0</v>
      </c>
      <c r="AK133" s="86">
        <f t="shared" si="138"/>
        <v>0</v>
      </c>
      <c r="AL133" s="107">
        <f t="shared" si="139"/>
        <v>0</v>
      </c>
      <c r="AM133" s="48">
        <f t="shared" si="140"/>
        <v>0</v>
      </c>
    </row>
    <row r="134" spans="1:39" x14ac:dyDescent="0.25">
      <c r="A134" s="135" t="str">
        <f t="shared" ref="A134:D134" si="177">IF(A65=0, "", A65)</f>
        <v/>
      </c>
      <c r="B134" s="136" t="str">
        <f t="shared" si="177"/>
        <v/>
      </c>
      <c r="C134" s="135" t="str">
        <f t="shared" si="177"/>
        <v/>
      </c>
      <c r="D134" s="135" t="str">
        <f t="shared" si="177"/>
        <v/>
      </c>
      <c r="E134" s="48">
        <f t="shared" si="142"/>
        <v>0</v>
      </c>
      <c r="F134" s="48">
        <f t="shared" si="143"/>
        <v>0</v>
      </c>
      <c r="G134" s="124">
        <f t="shared" si="144"/>
        <v>0</v>
      </c>
      <c r="H134" s="137">
        <f t="shared" si="145"/>
        <v>0</v>
      </c>
      <c r="I134" s="48">
        <f t="shared" si="152"/>
        <v>0</v>
      </c>
      <c r="J134" s="48">
        <f t="shared" si="153"/>
        <v>0</v>
      </c>
      <c r="K134" s="105">
        <f t="shared" si="154"/>
        <v>0</v>
      </c>
      <c r="L134" s="265">
        <f t="shared" si="174"/>
        <v>0</v>
      </c>
      <c r="M134" s="48">
        <f t="shared" si="155"/>
        <v>0</v>
      </c>
      <c r="N134" s="48">
        <f t="shared" si="156"/>
        <v>0</v>
      </c>
      <c r="O134" s="105">
        <f t="shared" si="157"/>
        <v>0</v>
      </c>
      <c r="P134" s="265">
        <f t="shared" si="146"/>
        <v>0</v>
      </c>
      <c r="Q134" s="48">
        <f t="shared" si="158"/>
        <v>0</v>
      </c>
      <c r="R134" s="48">
        <f t="shared" si="159"/>
        <v>0</v>
      </c>
      <c r="S134" s="105">
        <f t="shared" si="160"/>
        <v>0</v>
      </c>
      <c r="T134" s="265">
        <f t="shared" si="147"/>
        <v>0</v>
      </c>
      <c r="U134" s="48">
        <f t="shared" si="161"/>
        <v>0</v>
      </c>
      <c r="V134" s="48">
        <f t="shared" si="162"/>
        <v>0</v>
      </c>
      <c r="W134" s="254">
        <f t="shared" si="163"/>
        <v>0</v>
      </c>
      <c r="X134" s="268">
        <f t="shared" si="148"/>
        <v>0</v>
      </c>
      <c r="Y134" s="48">
        <f t="shared" si="164"/>
        <v>0</v>
      </c>
      <c r="Z134" s="48">
        <f t="shared" si="165"/>
        <v>0</v>
      </c>
      <c r="AA134" s="105">
        <f t="shared" si="166"/>
        <v>0</v>
      </c>
      <c r="AB134" s="265">
        <f t="shared" si="149"/>
        <v>0</v>
      </c>
      <c r="AC134" s="48">
        <f t="shared" si="167"/>
        <v>0</v>
      </c>
      <c r="AD134" s="48">
        <f t="shared" si="168"/>
        <v>0</v>
      </c>
      <c r="AE134" s="254">
        <f t="shared" si="169"/>
        <v>0</v>
      </c>
      <c r="AF134" s="268">
        <f t="shared" si="150"/>
        <v>0</v>
      </c>
      <c r="AG134" s="48">
        <f t="shared" si="170"/>
        <v>0</v>
      </c>
      <c r="AH134" s="48">
        <f t="shared" si="171"/>
        <v>0</v>
      </c>
      <c r="AI134" s="254">
        <f t="shared" si="172"/>
        <v>0</v>
      </c>
      <c r="AK134" s="86">
        <f t="shared" si="138"/>
        <v>0</v>
      </c>
      <c r="AL134" s="107">
        <f t="shared" si="139"/>
        <v>0</v>
      </c>
      <c r="AM134" s="48">
        <f t="shared" si="140"/>
        <v>0</v>
      </c>
    </row>
    <row r="135" spans="1:39" x14ac:dyDescent="0.25">
      <c r="A135" s="135" t="str">
        <f t="shared" ref="A135:D135" si="178">IF(A66=0, "", A66)</f>
        <v/>
      </c>
      <c r="B135" s="136" t="str">
        <f t="shared" si="178"/>
        <v/>
      </c>
      <c r="C135" s="135" t="str">
        <f t="shared" si="178"/>
        <v/>
      </c>
      <c r="D135" s="135" t="str">
        <f t="shared" si="178"/>
        <v/>
      </c>
      <c r="E135" s="48">
        <f t="shared" si="142"/>
        <v>0</v>
      </c>
      <c r="F135" s="48">
        <f>E135*(IF(C135="",0,IF(C135="50000",$M$4,IF(C135="50010",$M$5,IF(C135="50020",$M$6,IF(C135="50030",$M$7,IF(C135="50040",$M$8,IF(C135="50050",$M$9,IF(C135="50060",$M$10,IF(C135="50100",$M$11,IF(C135="50110",$M$12)))))))))))+(IF(C135="",0,IF(C135="50000",E135*(1+$F$4),IF(C135="50010",E135*(1+$F$5),IF(C135="50020",E135*(1+$F$6),IF(C135="50030",E135*(1+$F$7),IF(C135="50040",E135*(1+$F$8),IF(C135="50050",E135*(1+$F$9),IF(C135="50060",E135*(1+$F$10),IF(C135="50100",E135*(1+$F$11),IF(C135="50110",E135*(1+$F$12))))))))))))*IF(C135="",0,IF(C135="50000",$N$4,IF(C135="50010",$N$5,IF(C135="50020",$N$6,IF(C135="50030",$N$7,IF(C135="50040",$N$8,IF(C135="50050",$N$9,IF(C135="50060",$N$10,IF(C135="50100",$N$11,IF(C135="50110",$N$12))))))))))</f>
        <v>0</v>
      </c>
      <c r="G135" s="124">
        <f t="shared" si="144"/>
        <v>0</v>
      </c>
      <c r="H135" s="137">
        <f t="shared" si="145"/>
        <v>0</v>
      </c>
      <c r="I135" s="48">
        <f t="shared" si="152"/>
        <v>0</v>
      </c>
      <c r="J135" s="48">
        <f t="shared" si="153"/>
        <v>0</v>
      </c>
      <c r="K135" s="105">
        <f t="shared" si="154"/>
        <v>0</v>
      </c>
      <c r="L135" s="265">
        <f t="shared" si="174"/>
        <v>0</v>
      </c>
      <c r="M135" s="48">
        <f t="shared" si="155"/>
        <v>0</v>
      </c>
      <c r="N135" s="48">
        <f t="shared" si="156"/>
        <v>0</v>
      </c>
      <c r="O135" s="105">
        <f t="shared" si="157"/>
        <v>0</v>
      </c>
      <c r="P135" s="265">
        <f t="shared" si="146"/>
        <v>0</v>
      </c>
      <c r="Q135" s="48">
        <f t="shared" si="158"/>
        <v>0</v>
      </c>
      <c r="R135" s="48">
        <f t="shared" si="159"/>
        <v>0</v>
      </c>
      <c r="S135" s="105">
        <f t="shared" si="160"/>
        <v>0</v>
      </c>
      <c r="T135" s="265">
        <f t="shared" si="147"/>
        <v>0</v>
      </c>
      <c r="U135" s="48">
        <f t="shared" si="161"/>
        <v>0</v>
      </c>
      <c r="V135" s="48">
        <f t="shared" si="162"/>
        <v>0</v>
      </c>
      <c r="W135" s="254">
        <f t="shared" si="163"/>
        <v>0</v>
      </c>
      <c r="X135" s="268">
        <f t="shared" si="148"/>
        <v>0</v>
      </c>
      <c r="Y135" s="48">
        <f t="shared" si="164"/>
        <v>0</v>
      </c>
      <c r="Z135" s="48">
        <f t="shared" si="165"/>
        <v>0</v>
      </c>
      <c r="AA135" s="105">
        <f t="shared" si="166"/>
        <v>0</v>
      </c>
      <c r="AB135" s="265">
        <f t="shared" si="149"/>
        <v>0</v>
      </c>
      <c r="AC135" s="48">
        <f t="shared" si="167"/>
        <v>0</v>
      </c>
      <c r="AD135" s="48">
        <f t="shared" si="168"/>
        <v>0</v>
      </c>
      <c r="AE135" s="254">
        <f t="shared" si="169"/>
        <v>0</v>
      </c>
      <c r="AF135" s="268">
        <f t="shared" si="150"/>
        <v>0</v>
      </c>
      <c r="AG135" s="48">
        <f t="shared" si="170"/>
        <v>0</v>
      </c>
      <c r="AH135" s="48">
        <f t="shared" si="171"/>
        <v>0</v>
      </c>
      <c r="AI135" s="254">
        <f t="shared" si="172"/>
        <v>0</v>
      </c>
      <c r="AK135" s="86">
        <f t="shared" si="138"/>
        <v>0</v>
      </c>
      <c r="AL135" s="107">
        <f t="shared" si="139"/>
        <v>0</v>
      </c>
      <c r="AM135" s="48">
        <f t="shared" si="140"/>
        <v>0</v>
      </c>
    </row>
    <row r="136" spans="1:39" x14ac:dyDescent="0.25">
      <c r="A136" s="135" t="str">
        <f t="shared" ref="A136:D136" si="179">IF(A67=0, "", A67)</f>
        <v/>
      </c>
      <c r="B136" s="136" t="str">
        <f t="shared" si="179"/>
        <v/>
      </c>
      <c r="C136" s="135" t="str">
        <f t="shared" si="179"/>
        <v/>
      </c>
      <c r="D136" s="135" t="str">
        <f t="shared" si="179"/>
        <v/>
      </c>
      <c r="E136" s="48">
        <f t="shared" si="142"/>
        <v>0</v>
      </c>
      <c r="F136" s="48">
        <f t="shared" si="143"/>
        <v>0</v>
      </c>
      <c r="G136" s="124">
        <f t="shared" si="144"/>
        <v>0</v>
      </c>
      <c r="H136" s="137">
        <f t="shared" si="145"/>
        <v>0</v>
      </c>
      <c r="I136" s="48">
        <f t="shared" si="152"/>
        <v>0</v>
      </c>
      <c r="J136" s="48">
        <f t="shared" si="153"/>
        <v>0</v>
      </c>
      <c r="K136" s="105">
        <f t="shared" si="154"/>
        <v>0</v>
      </c>
      <c r="L136" s="265">
        <f t="shared" si="174"/>
        <v>0</v>
      </c>
      <c r="M136" s="48">
        <f t="shared" si="155"/>
        <v>0</v>
      </c>
      <c r="N136" s="48">
        <f t="shared" si="156"/>
        <v>0</v>
      </c>
      <c r="O136" s="105">
        <f t="shared" si="157"/>
        <v>0</v>
      </c>
      <c r="P136" s="265">
        <f t="shared" si="146"/>
        <v>0</v>
      </c>
      <c r="Q136" s="48">
        <f t="shared" si="158"/>
        <v>0</v>
      </c>
      <c r="R136" s="48">
        <f t="shared" si="159"/>
        <v>0</v>
      </c>
      <c r="S136" s="105">
        <f t="shared" si="160"/>
        <v>0</v>
      </c>
      <c r="T136" s="265">
        <f t="shared" si="147"/>
        <v>0</v>
      </c>
      <c r="U136" s="48">
        <f t="shared" si="161"/>
        <v>0</v>
      </c>
      <c r="V136" s="48">
        <f t="shared" si="162"/>
        <v>0</v>
      </c>
      <c r="W136" s="254">
        <f t="shared" si="163"/>
        <v>0</v>
      </c>
      <c r="X136" s="268">
        <f t="shared" si="148"/>
        <v>0</v>
      </c>
      <c r="Y136" s="48">
        <f t="shared" si="164"/>
        <v>0</v>
      </c>
      <c r="Z136" s="48">
        <f t="shared" si="165"/>
        <v>0</v>
      </c>
      <c r="AA136" s="105">
        <f t="shared" si="166"/>
        <v>0</v>
      </c>
      <c r="AB136" s="265">
        <f t="shared" si="149"/>
        <v>0</v>
      </c>
      <c r="AC136" s="48">
        <f t="shared" si="167"/>
        <v>0</v>
      </c>
      <c r="AD136" s="48">
        <f t="shared" si="168"/>
        <v>0</v>
      </c>
      <c r="AE136" s="254">
        <f t="shared" si="169"/>
        <v>0</v>
      </c>
      <c r="AF136" s="268">
        <f t="shared" si="150"/>
        <v>0</v>
      </c>
      <c r="AG136" s="48">
        <f t="shared" si="170"/>
        <v>0</v>
      </c>
      <c r="AH136" s="48">
        <f t="shared" si="171"/>
        <v>0</v>
      </c>
      <c r="AI136" s="254">
        <f t="shared" si="172"/>
        <v>0</v>
      </c>
      <c r="AK136" s="86">
        <f t="shared" si="138"/>
        <v>0</v>
      </c>
      <c r="AL136" s="107">
        <f t="shared" si="139"/>
        <v>0</v>
      </c>
      <c r="AM136" s="48">
        <f t="shared" si="140"/>
        <v>0</v>
      </c>
    </row>
    <row r="137" spans="1:39" x14ac:dyDescent="0.25">
      <c r="A137" s="135" t="str">
        <f t="shared" ref="A137:D137" si="180">IF(A68=0, "", A68)</f>
        <v/>
      </c>
      <c r="B137" s="136" t="str">
        <f t="shared" si="180"/>
        <v/>
      </c>
      <c r="C137" s="135" t="str">
        <f t="shared" si="180"/>
        <v/>
      </c>
      <c r="D137" s="135" t="str">
        <f t="shared" si="180"/>
        <v/>
      </c>
      <c r="E137" s="48">
        <f t="shared" si="142"/>
        <v>0</v>
      </c>
      <c r="F137" s="48">
        <f t="shared" si="143"/>
        <v>0</v>
      </c>
      <c r="G137" s="124">
        <f t="shared" si="144"/>
        <v>0</v>
      </c>
      <c r="H137" s="137">
        <f t="shared" si="145"/>
        <v>0</v>
      </c>
      <c r="I137" s="48">
        <f t="shared" si="152"/>
        <v>0</v>
      </c>
      <c r="J137" s="48">
        <f t="shared" si="153"/>
        <v>0</v>
      </c>
      <c r="K137" s="105">
        <f t="shared" si="154"/>
        <v>0</v>
      </c>
      <c r="L137" s="265">
        <f t="shared" si="174"/>
        <v>0</v>
      </c>
      <c r="M137" s="48">
        <f t="shared" si="155"/>
        <v>0</v>
      </c>
      <c r="N137" s="48">
        <f t="shared" si="156"/>
        <v>0</v>
      </c>
      <c r="O137" s="105">
        <f t="shared" si="157"/>
        <v>0</v>
      </c>
      <c r="P137" s="265">
        <f t="shared" si="146"/>
        <v>0</v>
      </c>
      <c r="Q137" s="48">
        <f t="shared" si="158"/>
        <v>0</v>
      </c>
      <c r="R137" s="48">
        <f t="shared" si="159"/>
        <v>0</v>
      </c>
      <c r="S137" s="105">
        <f t="shared" si="160"/>
        <v>0</v>
      </c>
      <c r="T137" s="265">
        <f t="shared" si="147"/>
        <v>0</v>
      </c>
      <c r="U137" s="48">
        <f t="shared" si="161"/>
        <v>0</v>
      </c>
      <c r="V137" s="48">
        <f t="shared" si="162"/>
        <v>0</v>
      </c>
      <c r="W137" s="254">
        <f t="shared" si="163"/>
        <v>0</v>
      </c>
      <c r="X137" s="268">
        <f t="shared" si="148"/>
        <v>0</v>
      </c>
      <c r="Y137" s="48">
        <f t="shared" si="164"/>
        <v>0</v>
      </c>
      <c r="Z137" s="48">
        <f t="shared" si="165"/>
        <v>0</v>
      </c>
      <c r="AA137" s="105">
        <f t="shared" si="166"/>
        <v>0</v>
      </c>
      <c r="AB137" s="265">
        <f t="shared" si="149"/>
        <v>0</v>
      </c>
      <c r="AC137" s="48">
        <f t="shared" si="167"/>
        <v>0</v>
      </c>
      <c r="AD137" s="48">
        <f t="shared" si="168"/>
        <v>0</v>
      </c>
      <c r="AE137" s="254">
        <f t="shared" si="169"/>
        <v>0</v>
      </c>
      <c r="AF137" s="268">
        <f t="shared" si="150"/>
        <v>0</v>
      </c>
      <c r="AG137" s="48">
        <f t="shared" si="170"/>
        <v>0</v>
      </c>
      <c r="AH137" s="48">
        <f t="shared" si="171"/>
        <v>0</v>
      </c>
      <c r="AI137" s="254">
        <f t="shared" si="172"/>
        <v>0</v>
      </c>
      <c r="AK137" s="86">
        <f t="shared" si="138"/>
        <v>0</v>
      </c>
      <c r="AL137" s="107">
        <f t="shared" si="139"/>
        <v>0</v>
      </c>
      <c r="AM137" s="48">
        <f t="shared" si="140"/>
        <v>0</v>
      </c>
    </row>
    <row r="138" spans="1:39" x14ac:dyDescent="0.25">
      <c r="A138" s="135" t="str">
        <f t="shared" ref="A138:D138" si="181">IF(A69=0, "", A69)</f>
        <v/>
      </c>
      <c r="B138" s="136" t="str">
        <f t="shared" si="181"/>
        <v/>
      </c>
      <c r="C138" s="135" t="str">
        <f t="shared" si="181"/>
        <v/>
      </c>
      <c r="D138" s="135" t="str">
        <f t="shared" si="181"/>
        <v/>
      </c>
      <c r="E138" s="48">
        <f t="shared" si="142"/>
        <v>0</v>
      </c>
      <c r="F138" s="48">
        <f t="shared" si="143"/>
        <v>0</v>
      </c>
      <c r="G138" s="124">
        <f t="shared" si="144"/>
        <v>0</v>
      </c>
      <c r="H138" s="137">
        <f t="shared" si="145"/>
        <v>0</v>
      </c>
      <c r="I138" s="48">
        <f t="shared" si="152"/>
        <v>0</v>
      </c>
      <c r="J138" s="48">
        <f t="shared" si="153"/>
        <v>0</v>
      </c>
      <c r="K138" s="105">
        <f t="shared" si="154"/>
        <v>0</v>
      </c>
      <c r="L138" s="265">
        <f t="shared" si="174"/>
        <v>0</v>
      </c>
      <c r="M138" s="48">
        <f t="shared" si="155"/>
        <v>0</v>
      </c>
      <c r="N138" s="48">
        <f t="shared" si="156"/>
        <v>0</v>
      </c>
      <c r="O138" s="105">
        <f t="shared" si="157"/>
        <v>0</v>
      </c>
      <c r="P138" s="265">
        <f t="shared" si="146"/>
        <v>0</v>
      </c>
      <c r="Q138" s="48">
        <f t="shared" si="158"/>
        <v>0</v>
      </c>
      <c r="R138" s="48">
        <f t="shared" si="159"/>
        <v>0</v>
      </c>
      <c r="S138" s="105">
        <f t="shared" si="160"/>
        <v>0</v>
      </c>
      <c r="T138" s="265">
        <f t="shared" si="147"/>
        <v>0</v>
      </c>
      <c r="U138" s="48">
        <f t="shared" si="161"/>
        <v>0</v>
      </c>
      <c r="V138" s="48">
        <f t="shared" si="162"/>
        <v>0</v>
      </c>
      <c r="W138" s="254">
        <f t="shared" si="163"/>
        <v>0</v>
      </c>
      <c r="X138" s="268">
        <f t="shared" si="148"/>
        <v>0</v>
      </c>
      <c r="Y138" s="48">
        <f t="shared" si="164"/>
        <v>0</v>
      </c>
      <c r="Z138" s="48">
        <f t="shared" si="165"/>
        <v>0</v>
      </c>
      <c r="AA138" s="105">
        <f t="shared" si="166"/>
        <v>0</v>
      </c>
      <c r="AB138" s="265">
        <f t="shared" si="149"/>
        <v>0</v>
      </c>
      <c r="AC138" s="48">
        <f t="shared" si="167"/>
        <v>0</v>
      </c>
      <c r="AD138" s="48">
        <f t="shared" si="168"/>
        <v>0</v>
      </c>
      <c r="AE138" s="254">
        <f t="shared" si="169"/>
        <v>0</v>
      </c>
      <c r="AF138" s="268">
        <f t="shared" si="150"/>
        <v>0</v>
      </c>
      <c r="AG138" s="48">
        <f t="shared" si="170"/>
        <v>0</v>
      </c>
      <c r="AH138" s="48">
        <f t="shared" si="171"/>
        <v>0</v>
      </c>
      <c r="AI138" s="254">
        <f t="shared" si="172"/>
        <v>0</v>
      </c>
      <c r="AK138" s="86">
        <f t="shared" si="138"/>
        <v>0</v>
      </c>
      <c r="AL138" s="107">
        <f t="shared" si="139"/>
        <v>0</v>
      </c>
      <c r="AM138" s="48">
        <f t="shared" si="140"/>
        <v>0</v>
      </c>
    </row>
    <row r="139" spans="1:39" ht="14.25" customHeight="1" x14ac:dyDescent="0.25">
      <c r="A139" s="135" t="str">
        <f t="shared" ref="A139:D139" si="182">IF(A70=0, "", A70)</f>
        <v/>
      </c>
      <c r="B139" s="136" t="str">
        <f t="shared" si="182"/>
        <v/>
      </c>
      <c r="C139" s="135" t="str">
        <f t="shared" si="182"/>
        <v/>
      </c>
      <c r="D139" s="135" t="str">
        <f t="shared" si="182"/>
        <v/>
      </c>
      <c r="E139" s="48">
        <f t="shared" si="142"/>
        <v>0</v>
      </c>
      <c r="F139" s="48">
        <f t="shared" si="143"/>
        <v>0</v>
      </c>
      <c r="G139" s="124">
        <f t="shared" si="144"/>
        <v>0</v>
      </c>
      <c r="H139" s="137">
        <f t="shared" si="145"/>
        <v>0</v>
      </c>
      <c r="I139" s="48">
        <f t="shared" si="152"/>
        <v>0</v>
      </c>
      <c r="J139" s="48">
        <f t="shared" si="153"/>
        <v>0</v>
      </c>
      <c r="K139" s="105">
        <f t="shared" si="154"/>
        <v>0</v>
      </c>
      <c r="L139" s="265">
        <f t="shared" si="174"/>
        <v>0</v>
      </c>
      <c r="M139" s="48">
        <f t="shared" si="155"/>
        <v>0</v>
      </c>
      <c r="N139" s="48">
        <f t="shared" si="156"/>
        <v>0</v>
      </c>
      <c r="O139" s="105">
        <f t="shared" si="157"/>
        <v>0</v>
      </c>
      <c r="P139" s="265">
        <f t="shared" si="146"/>
        <v>0</v>
      </c>
      <c r="Q139" s="48">
        <f t="shared" si="158"/>
        <v>0</v>
      </c>
      <c r="R139" s="48">
        <f t="shared" si="159"/>
        <v>0</v>
      </c>
      <c r="S139" s="105">
        <f t="shared" si="160"/>
        <v>0</v>
      </c>
      <c r="T139" s="265">
        <f t="shared" si="147"/>
        <v>0</v>
      </c>
      <c r="U139" s="48">
        <f t="shared" si="161"/>
        <v>0</v>
      </c>
      <c r="V139" s="48">
        <f t="shared" si="162"/>
        <v>0</v>
      </c>
      <c r="W139" s="254">
        <f t="shared" si="163"/>
        <v>0</v>
      </c>
      <c r="X139" s="268">
        <f t="shared" si="148"/>
        <v>0</v>
      </c>
      <c r="Y139" s="48">
        <f t="shared" si="164"/>
        <v>0</v>
      </c>
      <c r="Z139" s="48">
        <f t="shared" si="165"/>
        <v>0</v>
      </c>
      <c r="AA139" s="105">
        <f t="shared" si="166"/>
        <v>0</v>
      </c>
      <c r="AB139" s="265">
        <f t="shared" si="149"/>
        <v>0</v>
      </c>
      <c r="AC139" s="48">
        <f t="shared" si="167"/>
        <v>0</v>
      </c>
      <c r="AD139" s="48">
        <f t="shared" si="168"/>
        <v>0</v>
      </c>
      <c r="AE139" s="254">
        <f t="shared" si="169"/>
        <v>0</v>
      </c>
      <c r="AF139" s="268">
        <f t="shared" si="150"/>
        <v>0</v>
      </c>
      <c r="AG139" s="48">
        <f t="shared" si="170"/>
        <v>0</v>
      </c>
      <c r="AH139" s="48">
        <f t="shared" si="171"/>
        <v>0</v>
      </c>
      <c r="AI139" s="254">
        <f t="shared" si="172"/>
        <v>0</v>
      </c>
      <c r="AK139" s="86">
        <f t="shared" si="138"/>
        <v>0</v>
      </c>
      <c r="AL139" s="107">
        <f t="shared" si="139"/>
        <v>0</v>
      </c>
      <c r="AM139" s="48">
        <f t="shared" si="140"/>
        <v>0</v>
      </c>
    </row>
    <row r="140" spans="1:39" ht="14.25" customHeight="1" x14ac:dyDescent="0.25">
      <c r="A140" s="135" t="str">
        <f t="shared" ref="A140:D140" si="183">IF(A71=0, "", A71)</f>
        <v/>
      </c>
      <c r="B140" s="136" t="str">
        <f t="shared" si="183"/>
        <v/>
      </c>
      <c r="C140" s="135" t="str">
        <f t="shared" si="183"/>
        <v/>
      </c>
      <c r="D140" s="135" t="str">
        <f t="shared" si="183"/>
        <v/>
      </c>
      <c r="E140" s="48">
        <f t="shared" si="142"/>
        <v>0</v>
      </c>
      <c r="F140" s="48">
        <f t="shared" si="143"/>
        <v>0</v>
      </c>
      <c r="G140" s="124">
        <f t="shared" si="144"/>
        <v>0</v>
      </c>
      <c r="H140" s="137">
        <f t="shared" si="145"/>
        <v>0</v>
      </c>
      <c r="I140" s="48">
        <f t="shared" si="152"/>
        <v>0</v>
      </c>
      <c r="J140" s="48">
        <f t="shared" si="153"/>
        <v>0</v>
      </c>
      <c r="K140" s="105">
        <f t="shared" si="154"/>
        <v>0</v>
      </c>
      <c r="L140" s="265">
        <f t="shared" si="174"/>
        <v>0</v>
      </c>
      <c r="M140" s="48">
        <f t="shared" si="155"/>
        <v>0</v>
      </c>
      <c r="N140" s="48">
        <f t="shared" si="156"/>
        <v>0</v>
      </c>
      <c r="O140" s="105">
        <f t="shared" si="157"/>
        <v>0</v>
      </c>
      <c r="P140" s="265">
        <f t="shared" si="146"/>
        <v>0</v>
      </c>
      <c r="Q140" s="48">
        <f t="shared" si="158"/>
        <v>0</v>
      </c>
      <c r="R140" s="48">
        <f t="shared" si="159"/>
        <v>0</v>
      </c>
      <c r="S140" s="105">
        <f t="shared" si="160"/>
        <v>0</v>
      </c>
      <c r="T140" s="265">
        <f t="shared" si="147"/>
        <v>0</v>
      </c>
      <c r="U140" s="48">
        <f t="shared" si="161"/>
        <v>0</v>
      </c>
      <c r="V140" s="48">
        <f t="shared" si="162"/>
        <v>0</v>
      </c>
      <c r="W140" s="254">
        <f t="shared" si="163"/>
        <v>0</v>
      </c>
      <c r="X140" s="268">
        <f t="shared" si="148"/>
        <v>0</v>
      </c>
      <c r="Y140" s="48">
        <f t="shared" si="164"/>
        <v>0</v>
      </c>
      <c r="Z140" s="48">
        <f t="shared" si="165"/>
        <v>0</v>
      </c>
      <c r="AA140" s="105">
        <f t="shared" si="166"/>
        <v>0</v>
      </c>
      <c r="AB140" s="265">
        <f t="shared" si="149"/>
        <v>0</v>
      </c>
      <c r="AC140" s="48">
        <f t="shared" si="167"/>
        <v>0</v>
      </c>
      <c r="AD140" s="48">
        <f t="shared" si="168"/>
        <v>0</v>
      </c>
      <c r="AE140" s="254">
        <f t="shared" si="169"/>
        <v>0</v>
      </c>
      <c r="AF140" s="268">
        <f t="shared" si="150"/>
        <v>0</v>
      </c>
      <c r="AG140" s="48">
        <f t="shared" si="170"/>
        <v>0</v>
      </c>
      <c r="AH140" s="48">
        <f t="shared" si="171"/>
        <v>0</v>
      </c>
      <c r="AI140" s="254">
        <f t="shared" si="172"/>
        <v>0</v>
      </c>
      <c r="AK140" s="86">
        <f t="shared" si="138"/>
        <v>0</v>
      </c>
      <c r="AL140" s="107">
        <f t="shared" si="139"/>
        <v>0</v>
      </c>
      <c r="AM140" s="48">
        <f t="shared" si="140"/>
        <v>0</v>
      </c>
    </row>
    <row r="141" spans="1:39" ht="14.25" customHeight="1" x14ac:dyDescent="0.25">
      <c r="A141" s="135" t="str">
        <f t="shared" ref="A141:D141" si="184">IF(A72=0, "", A72)</f>
        <v/>
      </c>
      <c r="B141" s="136" t="str">
        <f t="shared" si="184"/>
        <v/>
      </c>
      <c r="C141" s="135" t="str">
        <f t="shared" si="184"/>
        <v/>
      </c>
      <c r="D141" s="135" t="str">
        <f t="shared" si="184"/>
        <v/>
      </c>
      <c r="E141" s="48">
        <f t="shared" si="142"/>
        <v>0</v>
      </c>
      <c r="F141" s="48">
        <f t="shared" si="143"/>
        <v>0</v>
      </c>
      <c r="G141" s="124">
        <f t="shared" si="144"/>
        <v>0</v>
      </c>
      <c r="H141" s="137">
        <f t="shared" si="145"/>
        <v>0</v>
      </c>
      <c r="I141" s="48">
        <f t="shared" si="152"/>
        <v>0</v>
      </c>
      <c r="J141" s="48">
        <f t="shared" si="153"/>
        <v>0</v>
      </c>
      <c r="K141" s="105">
        <f t="shared" si="154"/>
        <v>0</v>
      </c>
      <c r="L141" s="265">
        <f t="shared" si="174"/>
        <v>0</v>
      </c>
      <c r="M141" s="48">
        <f t="shared" si="155"/>
        <v>0</v>
      </c>
      <c r="N141" s="48">
        <f t="shared" si="156"/>
        <v>0</v>
      </c>
      <c r="O141" s="105">
        <f t="shared" si="157"/>
        <v>0</v>
      </c>
      <c r="P141" s="265">
        <f t="shared" si="146"/>
        <v>0</v>
      </c>
      <c r="Q141" s="48">
        <f t="shared" si="158"/>
        <v>0</v>
      </c>
      <c r="R141" s="48">
        <f t="shared" si="159"/>
        <v>0</v>
      </c>
      <c r="S141" s="105">
        <f t="shared" si="160"/>
        <v>0</v>
      </c>
      <c r="T141" s="265">
        <f t="shared" si="147"/>
        <v>0</v>
      </c>
      <c r="U141" s="48">
        <f t="shared" si="161"/>
        <v>0</v>
      </c>
      <c r="V141" s="48">
        <f t="shared" si="162"/>
        <v>0</v>
      </c>
      <c r="W141" s="254">
        <f t="shared" si="163"/>
        <v>0</v>
      </c>
      <c r="X141" s="268">
        <f t="shared" si="148"/>
        <v>0</v>
      </c>
      <c r="Y141" s="48">
        <f t="shared" si="164"/>
        <v>0</v>
      </c>
      <c r="Z141" s="48">
        <f t="shared" si="165"/>
        <v>0</v>
      </c>
      <c r="AA141" s="105">
        <f t="shared" si="166"/>
        <v>0</v>
      </c>
      <c r="AB141" s="265">
        <f t="shared" si="149"/>
        <v>0</v>
      </c>
      <c r="AC141" s="48">
        <f t="shared" si="167"/>
        <v>0</v>
      </c>
      <c r="AD141" s="48">
        <f t="shared" si="168"/>
        <v>0</v>
      </c>
      <c r="AE141" s="254">
        <f t="shared" si="169"/>
        <v>0</v>
      </c>
      <c r="AF141" s="268">
        <f t="shared" si="150"/>
        <v>0</v>
      </c>
      <c r="AG141" s="48">
        <f t="shared" si="170"/>
        <v>0</v>
      </c>
      <c r="AH141" s="48">
        <f t="shared" si="171"/>
        <v>0</v>
      </c>
      <c r="AI141" s="254">
        <f t="shared" si="172"/>
        <v>0</v>
      </c>
      <c r="AK141" s="86">
        <f t="shared" si="138"/>
        <v>0</v>
      </c>
      <c r="AL141" s="107">
        <f t="shared" si="139"/>
        <v>0</v>
      </c>
      <c r="AM141" s="48">
        <f t="shared" si="140"/>
        <v>0</v>
      </c>
    </row>
    <row r="142" spans="1:39" ht="14.25" customHeight="1" x14ac:dyDescent="0.25">
      <c r="A142" s="135" t="str">
        <f t="shared" ref="A142:D142" si="185">IF(A73=0, "", A73)</f>
        <v/>
      </c>
      <c r="B142" s="136" t="str">
        <f t="shared" si="185"/>
        <v/>
      </c>
      <c r="C142" s="135" t="str">
        <f t="shared" si="185"/>
        <v/>
      </c>
      <c r="D142" s="135" t="str">
        <f t="shared" si="185"/>
        <v/>
      </c>
      <c r="E142" s="48">
        <f t="shared" si="142"/>
        <v>0</v>
      </c>
      <c r="F142" s="48">
        <f t="shared" si="143"/>
        <v>0</v>
      </c>
      <c r="G142" s="124">
        <f t="shared" si="144"/>
        <v>0</v>
      </c>
      <c r="H142" s="137">
        <f t="shared" si="145"/>
        <v>0</v>
      </c>
      <c r="I142" s="48">
        <f t="shared" si="152"/>
        <v>0</v>
      </c>
      <c r="J142" s="48">
        <f t="shared" si="153"/>
        <v>0</v>
      </c>
      <c r="K142" s="105">
        <f t="shared" si="154"/>
        <v>0</v>
      </c>
      <c r="L142" s="265">
        <f t="shared" si="174"/>
        <v>0</v>
      </c>
      <c r="M142" s="48">
        <f t="shared" si="155"/>
        <v>0</v>
      </c>
      <c r="N142" s="48">
        <f t="shared" si="156"/>
        <v>0</v>
      </c>
      <c r="O142" s="105">
        <f t="shared" si="157"/>
        <v>0</v>
      </c>
      <c r="P142" s="265">
        <f t="shared" si="146"/>
        <v>0</v>
      </c>
      <c r="Q142" s="48">
        <f t="shared" si="158"/>
        <v>0</v>
      </c>
      <c r="R142" s="48">
        <f t="shared" si="159"/>
        <v>0</v>
      </c>
      <c r="S142" s="105">
        <f t="shared" si="160"/>
        <v>0</v>
      </c>
      <c r="T142" s="265">
        <f t="shared" si="147"/>
        <v>0</v>
      </c>
      <c r="U142" s="48">
        <f t="shared" si="161"/>
        <v>0</v>
      </c>
      <c r="V142" s="48">
        <f t="shared" si="162"/>
        <v>0</v>
      </c>
      <c r="W142" s="254">
        <f t="shared" si="163"/>
        <v>0</v>
      </c>
      <c r="X142" s="268">
        <f t="shared" si="148"/>
        <v>0</v>
      </c>
      <c r="Y142" s="48">
        <f t="shared" si="164"/>
        <v>0</v>
      </c>
      <c r="Z142" s="48">
        <f t="shared" si="165"/>
        <v>0</v>
      </c>
      <c r="AA142" s="105">
        <f t="shared" si="166"/>
        <v>0</v>
      </c>
      <c r="AB142" s="265">
        <f t="shared" si="149"/>
        <v>0</v>
      </c>
      <c r="AC142" s="48">
        <f t="shared" si="167"/>
        <v>0</v>
      </c>
      <c r="AD142" s="48">
        <f t="shared" si="168"/>
        <v>0</v>
      </c>
      <c r="AE142" s="254">
        <f t="shared" si="169"/>
        <v>0</v>
      </c>
      <c r="AF142" s="268">
        <f t="shared" si="150"/>
        <v>0</v>
      </c>
      <c r="AG142" s="48">
        <f t="shared" si="170"/>
        <v>0</v>
      </c>
      <c r="AH142" s="48">
        <f t="shared" si="171"/>
        <v>0</v>
      </c>
      <c r="AI142" s="254">
        <f t="shared" si="172"/>
        <v>0</v>
      </c>
      <c r="AK142" s="86">
        <f t="shared" si="138"/>
        <v>0</v>
      </c>
      <c r="AL142" s="107">
        <f t="shared" si="139"/>
        <v>0</v>
      </c>
      <c r="AM142" s="48">
        <f t="shared" si="140"/>
        <v>0</v>
      </c>
    </row>
    <row r="143" spans="1:39" ht="14.25" customHeight="1" x14ac:dyDescent="0.25">
      <c r="A143" s="135" t="str">
        <f t="shared" ref="A143:D143" si="186">IF(A74=0, "", A74)</f>
        <v/>
      </c>
      <c r="B143" s="136" t="str">
        <f t="shared" si="186"/>
        <v/>
      </c>
      <c r="C143" s="135" t="str">
        <f t="shared" si="186"/>
        <v/>
      </c>
      <c r="D143" s="135" t="str">
        <f t="shared" si="186"/>
        <v/>
      </c>
      <c r="E143" s="48">
        <f t="shared" si="142"/>
        <v>0</v>
      </c>
      <c r="F143" s="48">
        <f t="shared" si="143"/>
        <v>0</v>
      </c>
      <c r="G143" s="124">
        <f t="shared" si="144"/>
        <v>0</v>
      </c>
      <c r="H143" s="137">
        <f t="shared" si="145"/>
        <v>0</v>
      </c>
      <c r="I143" s="48">
        <f t="shared" si="152"/>
        <v>0</v>
      </c>
      <c r="J143" s="48">
        <f t="shared" si="153"/>
        <v>0</v>
      </c>
      <c r="K143" s="105">
        <f t="shared" si="154"/>
        <v>0</v>
      </c>
      <c r="L143" s="266">
        <f t="shared" si="174"/>
        <v>0</v>
      </c>
      <c r="M143" s="256">
        <f t="shared" si="155"/>
        <v>0</v>
      </c>
      <c r="N143" s="256">
        <f t="shared" si="156"/>
        <v>0</v>
      </c>
      <c r="O143" s="260">
        <f t="shared" si="157"/>
        <v>0</v>
      </c>
      <c r="P143" s="266">
        <f t="shared" si="146"/>
        <v>0</v>
      </c>
      <c r="Q143" s="256">
        <f t="shared" si="158"/>
        <v>0</v>
      </c>
      <c r="R143" s="256">
        <f t="shared" si="159"/>
        <v>0</v>
      </c>
      <c r="S143" s="260">
        <f t="shared" si="160"/>
        <v>0</v>
      </c>
      <c r="T143" s="266">
        <f t="shared" si="147"/>
        <v>0</v>
      </c>
      <c r="U143" s="256">
        <f t="shared" si="161"/>
        <v>0</v>
      </c>
      <c r="V143" s="256">
        <f t="shared" si="162"/>
        <v>0</v>
      </c>
      <c r="W143" s="257">
        <f t="shared" si="163"/>
        <v>0</v>
      </c>
      <c r="X143" s="269">
        <f t="shared" si="148"/>
        <v>0</v>
      </c>
      <c r="Y143" s="256">
        <f t="shared" si="164"/>
        <v>0</v>
      </c>
      <c r="Z143" s="256">
        <f t="shared" si="165"/>
        <v>0</v>
      </c>
      <c r="AA143" s="260">
        <f t="shared" si="166"/>
        <v>0</v>
      </c>
      <c r="AB143" s="266">
        <f t="shared" si="149"/>
        <v>0</v>
      </c>
      <c r="AC143" s="256">
        <f t="shared" si="167"/>
        <v>0</v>
      </c>
      <c r="AD143" s="256">
        <f t="shared" si="168"/>
        <v>0</v>
      </c>
      <c r="AE143" s="257">
        <f t="shared" si="169"/>
        <v>0</v>
      </c>
      <c r="AF143" s="269">
        <f t="shared" si="150"/>
        <v>0</v>
      </c>
      <c r="AG143" s="256">
        <f t="shared" si="170"/>
        <v>0</v>
      </c>
      <c r="AH143" s="256">
        <f t="shared" si="171"/>
        <v>0</v>
      </c>
      <c r="AI143" s="257">
        <f t="shared" si="172"/>
        <v>0</v>
      </c>
      <c r="AK143" s="86">
        <f t="shared" si="138"/>
        <v>0</v>
      </c>
      <c r="AL143" s="107">
        <f t="shared" si="139"/>
        <v>0</v>
      </c>
      <c r="AM143" s="48">
        <f t="shared" si="140"/>
        <v>0</v>
      </c>
    </row>
    <row r="144" spans="1:39" ht="14.45" customHeight="1" x14ac:dyDescent="0.25">
      <c r="B144" s="83"/>
      <c r="E144" s="90"/>
      <c r="I144" s="90"/>
      <c r="J144" s="90"/>
      <c r="K144" s="90"/>
      <c r="M144" s="90"/>
      <c r="N144" s="90"/>
      <c r="O144" s="90"/>
      <c r="Q144" s="90"/>
      <c r="R144" s="90"/>
      <c r="S144" s="90"/>
      <c r="U144" s="90"/>
      <c r="V144" s="90"/>
      <c r="W144" s="90"/>
      <c r="Y144" s="90"/>
      <c r="Z144" s="90"/>
      <c r="AA144" s="90"/>
      <c r="AC144" s="90"/>
      <c r="AD144" s="90"/>
      <c r="AE144" s="90"/>
      <c r="AG144" s="90"/>
      <c r="AH144" s="90"/>
      <c r="AI144" s="90"/>
      <c r="AL144" s="91"/>
      <c r="AM144" s="91"/>
    </row>
    <row r="145" spans="1:39" ht="15.75" thickBot="1" x14ac:dyDescent="0.3">
      <c r="A145" s="129" t="s">
        <v>206</v>
      </c>
      <c r="B145" s="138"/>
      <c r="C145" s="110"/>
      <c r="D145" s="110"/>
      <c r="E145" s="139"/>
      <c r="F145" s="45">
        <f>SUM(F128:F143)</f>
        <v>0</v>
      </c>
      <c r="G145" s="110"/>
      <c r="H145" s="110"/>
      <c r="I145" s="46">
        <f>SUM(I128:I143)</f>
        <v>0</v>
      </c>
      <c r="J145" s="46">
        <f>SUM(J128:J143)</f>
        <v>0</v>
      </c>
      <c r="K145" s="46">
        <f>SUM(K128:K143)</f>
        <v>0</v>
      </c>
      <c r="L145" s="110"/>
      <c r="M145" s="46">
        <f>SUM(M128:M143)</f>
        <v>0</v>
      </c>
      <c r="N145" s="46">
        <f>SUM(N128:N143)</f>
        <v>0</v>
      </c>
      <c r="O145" s="46">
        <f>SUM(O128:O143)</f>
        <v>0</v>
      </c>
      <c r="P145" s="110"/>
      <c r="Q145" s="46">
        <f>SUM(Q128:Q143)</f>
        <v>0</v>
      </c>
      <c r="R145" s="46">
        <f>SUM(R128:R143)</f>
        <v>0</v>
      </c>
      <c r="S145" s="46">
        <f>SUM(S128:S143)</f>
        <v>0</v>
      </c>
      <c r="T145" s="110"/>
      <c r="U145" s="46">
        <f>SUM(U128:U143)</f>
        <v>0</v>
      </c>
      <c r="V145" s="46">
        <f>SUM(V128:V143)</f>
        <v>0</v>
      </c>
      <c r="W145" s="46">
        <f>SUM(W128:W143)</f>
        <v>0</v>
      </c>
      <c r="X145" s="110"/>
      <c r="Y145" s="46">
        <f>SUM(Y128:Y143)</f>
        <v>0</v>
      </c>
      <c r="Z145" s="46">
        <f>SUM(Z128:Z143)</f>
        <v>0</v>
      </c>
      <c r="AA145" s="46">
        <f>SUM(AA128:AA143)</f>
        <v>0</v>
      </c>
      <c r="AB145" s="110"/>
      <c r="AC145" s="46">
        <f>SUM(AC128:AC143)</f>
        <v>0</v>
      </c>
      <c r="AD145" s="46">
        <f>SUM(AD128:AD143)</f>
        <v>0</v>
      </c>
      <c r="AE145" s="46">
        <f>SUM(AE128:AE143)</f>
        <v>0</v>
      </c>
      <c r="AF145" s="110"/>
      <c r="AG145" s="46">
        <f t="shared" ref="AG145:AI145" si="187">SUM(AG128:AG143)</f>
        <v>0</v>
      </c>
      <c r="AH145" s="46">
        <f t="shared" si="187"/>
        <v>0</v>
      </c>
      <c r="AI145" s="46">
        <f t="shared" si="187"/>
        <v>0</v>
      </c>
      <c r="AL145" s="107">
        <f>M145+Q145+U145+Y145+AC145+AG145</f>
        <v>0</v>
      </c>
      <c r="AM145" s="48">
        <f>AL145-K145</f>
        <v>0</v>
      </c>
    </row>
    <row r="146" spans="1:39" ht="15.75" thickBot="1" x14ac:dyDescent="0.3"/>
    <row r="147" spans="1:39" ht="16.5" thickBot="1" x14ac:dyDescent="0.3">
      <c r="F147" s="540" t="s">
        <v>221</v>
      </c>
      <c r="G147" s="541"/>
      <c r="H147" s="542"/>
      <c r="I147" s="130">
        <f>I120+I145</f>
        <v>0</v>
      </c>
      <c r="J147" s="130">
        <f>J120+J145</f>
        <v>0</v>
      </c>
      <c r="K147" s="130">
        <f>K120+K145</f>
        <v>0</v>
      </c>
      <c r="L147" s="140"/>
      <c r="M147" s="130">
        <f>M120+M145</f>
        <v>0</v>
      </c>
      <c r="N147" s="130">
        <f>N120+N145</f>
        <v>0</v>
      </c>
      <c r="O147" s="130">
        <f>O120+O145</f>
        <v>0</v>
      </c>
      <c r="P147" s="141"/>
      <c r="Q147" s="130">
        <f>Q120+Q145</f>
        <v>0</v>
      </c>
      <c r="R147" s="130">
        <f>R120+R145</f>
        <v>0</v>
      </c>
      <c r="S147" s="130">
        <f>S120+S145</f>
        <v>0</v>
      </c>
      <c r="T147" s="141"/>
      <c r="U147" s="130">
        <f>U120+U145</f>
        <v>0</v>
      </c>
      <c r="V147" s="130">
        <f>V120+V145</f>
        <v>0</v>
      </c>
      <c r="W147" s="130">
        <f>W120+W145</f>
        <v>0</v>
      </c>
      <c r="X147" s="141"/>
      <c r="Y147" s="130">
        <f>Y120+Y145</f>
        <v>0</v>
      </c>
      <c r="Z147" s="130">
        <f>Z120+Z145</f>
        <v>0</v>
      </c>
      <c r="AA147" s="130">
        <f>AA120+AA145</f>
        <v>0</v>
      </c>
      <c r="AB147" s="141"/>
      <c r="AC147" s="130">
        <f>AC120+AC145</f>
        <v>0</v>
      </c>
      <c r="AD147" s="130">
        <f>AD120+AD145</f>
        <v>0</v>
      </c>
      <c r="AE147" s="130">
        <f>AE120+AE145</f>
        <v>0</v>
      </c>
      <c r="AF147" s="141"/>
      <c r="AG147" s="130">
        <f t="shared" ref="AG147:AI147" si="188">AG120+AG145</f>
        <v>0</v>
      </c>
      <c r="AH147" s="130">
        <f t="shared" si="188"/>
        <v>0</v>
      </c>
      <c r="AI147" s="130">
        <f t="shared" si="188"/>
        <v>0</v>
      </c>
    </row>
    <row r="148" spans="1:39" x14ac:dyDescent="0.25">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c r="AG148" s="90"/>
      <c r="AH148" s="90"/>
      <c r="AI148" s="90"/>
    </row>
    <row r="149" spans="1:39" x14ac:dyDescent="0.25">
      <c r="A149" s="13" t="s">
        <v>144</v>
      </c>
      <c r="D149" s="13" t="s">
        <v>222</v>
      </c>
    </row>
    <row r="150" spans="1:39" x14ac:dyDescent="0.25">
      <c r="D150" s="13" t="s">
        <v>223</v>
      </c>
    </row>
    <row r="151" spans="1:39" x14ac:dyDescent="0.25">
      <c r="D151" s="13" t="s">
        <v>224</v>
      </c>
    </row>
    <row r="152" spans="1:39" x14ac:dyDescent="0.25">
      <c r="D152" s="13" t="s">
        <v>225</v>
      </c>
    </row>
    <row r="153" spans="1:39" x14ac:dyDescent="0.25">
      <c r="D153" s="13" t="s">
        <v>226</v>
      </c>
    </row>
    <row r="154" spans="1:39" x14ac:dyDescent="0.25">
      <c r="D154" s="13" t="s">
        <v>227</v>
      </c>
    </row>
  </sheetData>
  <sheetProtection formatCells="0" formatColumns="0" formatRows="0" insertColumns="0" insertRows="0"/>
  <mergeCells count="174">
    <mergeCell ref="I85:I86"/>
    <mergeCell ref="J85:J86"/>
    <mergeCell ref="K85:K86"/>
    <mergeCell ref="L85:O85"/>
    <mergeCell ref="P85:S85"/>
    <mergeCell ref="L86:O86"/>
    <mergeCell ref="P86:S86"/>
    <mergeCell ref="A87:J87"/>
    <mergeCell ref="I4:J4"/>
    <mergeCell ref="I5:J5"/>
    <mergeCell ref="I6:J6"/>
    <mergeCell ref="I7:J7"/>
    <mergeCell ref="I8:J8"/>
    <mergeCell ref="I9:J9"/>
    <mergeCell ref="I10:J10"/>
    <mergeCell ref="I11:J11"/>
    <mergeCell ref="I12:J12"/>
    <mergeCell ref="A85:A86"/>
    <mergeCell ref="B85:B86"/>
    <mergeCell ref="C85:C86"/>
    <mergeCell ref="D85:D86"/>
    <mergeCell ref="E85:E86"/>
    <mergeCell ref="F85:F86"/>
    <mergeCell ref="G85:G86"/>
    <mergeCell ref="A1:C1"/>
    <mergeCell ref="K1:N1"/>
    <mergeCell ref="K2:L2"/>
    <mergeCell ref="M2:N2"/>
    <mergeCell ref="F147:H147"/>
    <mergeCell ref="A82:C82"/>
    <mergeCell ref="A83:B83"/>
    <mergeCell ref="H85:H86"/>
    <mergeCell ref="AK126:AK127"/>
    <mergeCell ref="A127:J127"/>
    <mergeCell ref="AB126:AE126"/>
    <mergeCell ref="AF126:AI126"/>
    <mergeCell ref="H125:H126"/>
    <mergeCell ref="I125:I126"/>
    <mergeCell ref="J125:J126"/>
    <mergeCell ref="K125:K126"/>
    <mergeCell ref="L125:O125"/>
    <mergeCell ref="P125:S125"/>
    <mergeCell ref="L126:O126"/>
    <mergeCell ref="P126:S126"/>
    <mergeCell ref="T125:W125"/>
    <mergeCell ref="X125:AA125"/>
    <mergeCell ref="AB85:AE85"/>
    <mergeCell ref="AF85:AI85"/>
    <mergeCell ref="A125:A126"/>
    <mergeCell ref="B125:B126"/>
    <mergeCell ref="C125:C126"/>
    <mergeCell ref="D125:D126"/>
    <mergeCell ref="E125:E126"/>
    <mergeCell ref="F125:F126"/>
    <mergeCell ref="G125:G126"/>
    <mergeCell ref="T122:T123"/>
    <mergeCell ref="U122:W123"/>
    <mergeCell ref="A122:A123"/>
    <mergeCell ref="B122:G123"/>
    <mergeCell ref="H122:H123"/>
    <mergeCell ref="I122:K123"/>
    <mergeCell ref="T126:W126"/>
    <mergeCell ref="Q122:S123"/>
    <mergeCell ref="L122:L123"/>
    <mergeCell ref="M122:O123"/>
    <mergeCell ref="P122:P123"/>
    <mergeCell ref="AL85:AL87"/>
    <mergeCell ref="AM85:AM87"/>
    <mergeCell ref="T86:W86"/>
    <mergeCell ref="X86:AA86"/>
    <mergeCell ref="AB86:AE86"/>
    <mergeCell ref="AF86:AI86"/>
    <mergeCell ref="AK86:AK87"/>
    <mergeCell ref="AM125:AM127"/>
    <mergeCell ref="AL125:AL127"/>
    <mergeCell ref="AB125:AE125"/>
    <mergeCell ref="AF125:AI125"/>
    <mergeCell ref="AF122:AF123"/>
    <mergeCell ref="AG122:AI123"/>
    <mergeCell ref="X122:X123"/>
    <mergeCell ref="Y122:AA123"/>
    <mergeCell ref="AB122:AB123"/>
    <mergeCell ref="AC122:AE123"/>
    <mergeCell ref="X126:AA126"/>
    <mergeCell ref="X85:AA85"/>
    <mergeCell ref="T85:W85"/>
    <mergeCell ref="I53:K54"/>
    <mergeCell ref="G56:G57"/>
    <mergeCell ref="H56:H57"/>
    <mergeCell ref="I56:I57"/>
    <mergeCell ref="J56:J57"/>
    <mergeCell ref="K56:K57"/>
    <mergeCell ref="A56:A57"/>
    <mergeCell ref="B56:B57"/>
    <mergeCell ref="C56:C57"/>
    <mergeCell ref="D56:D57"/>
    <mergeCell ref="AG53:AI54"/>
    <mergeCell ref="T53:T54"/>
    <mergeCell ref="X53:X54"/>
    <mergeCell ref="AB53:AB54"/>
    <mergeCell ref="AF53:AF54"/>
    <mergeCell ref="Q53:S54"/>
    <mergeCell ref="L16:O16"/>
    <mergeCell ref="F79:H79"/>
    <mergeCell ref="A84:C84"/>
    <mergeCell ref="AC53:AE54"/>
    <mergeCell ref="E56:E57"/>
    <mergeCell ref="L17:O17"/>
    <mergeCell ref="I16:I17"/>
    <mergeCell ref="J16:J17"/>
    <mergeCell ref="K16:K17"/>
    <mergeCell ref="E16:E17"/>
    <mergeCell ref="F16:F17"/>
    <mergeCell ref="U53:W54"/>
    <mergeCell ref="Y53:AA54"/>
    <mergeCell ref="A58:J58"/>
    <mergeCell ref="A53:A54"/>
    <mergeCell ref="B53:G54"/>
    <mergeCell ref="H53:H54"/>
    <mergeCell ref="L53:L54"/>
    <mergeCell ref="AM56:AM58"/>
    <mergeCell ref="L57:O57"/>
    <mergeCell ref="P57:S57"/>
    <mergeCell ref="T57:W57"/>
    <mergeCell ref="X57:AA57"/>
    <mergeCell ref="AB57:AE57"/>
    <mergeCell ref="AF57:AI57"/>
    <mergeCell ref="AK57:AK58"/>
    <mergeCell ref="P56:S56"/>
    <mergeCell ref="T56:W56"/>
    <mergeCell ref="X56:AA56"/>
    <mergeCell ref="AB56:AE56"/>
    <mergeCell ref="AF56:AI56"/>
    <mergeCell ref="AL56:AL58"/>
    <mergeCell ref="L56:O56"/>
    <mergeCell ref="A15:C15"/>
    <mergeCell ref="F56:F57"/>
    <mergeCell ref="A18:J18"/>
    <mergeCell ref="AK17:AK18"/>
    <mergeCell ref="AL16:AL18"/>
    <mergeCell ref="AM16:AM18"/>
    <mergeCell ref="M53:O54"/>
    <mergeCell ref="P53:P54"/>
    <mergeCell ref="P16:S16"/>
    <mergeCell ref="T16:W16"/>
    <mergeCell ref="X16:AA16"/>
    <mergeCell ref="AB16:AE16"/>
    <mergeCell ref="AF16:AI16"/>
    <mergeCell ref="P17:S17"/>
    <mergeCell ref="T17:W17"/>
    <mergeCell ref="X17:AA17"/>
    <mergeCell ref="AB17:AE17"/>
    <mergeCell ref="AF17:AI17"/>
    <mergeCell ref="A16:A17"/>
    <mergeCell ref="B16:B17"/>
    <mergeCell ref="C16:C17"/>
    <mergeCell ref="D16:D17"/>
    <mergeCell ref="G16:G17"/>
    <mergeCell ref="H16:H17"/>
    <mergeCell ref="A2:B2"/>
    <mergeCell ref="G7:H7"/>
    <mergeCell ref="G8:H8"/>
    <mergeCell ref="G9:H9"/>
    <mergeCell ref="G10:H10"/>
    <mergeCell ref="G11:H11"/>
    <mergeCell ref="G12:H12"/>
    <mergeCell ref="I2:J2"/>
    <mergeCell ref="G3:H3"/>
    <mergeCell ref="I3:J3"/>
    <mergeCell ref="G5:H5"/>
    <mergeCell ref="G6:H6"/>
    <mergeCell ref="E2:F2"/>
    <mergeCell ref="G2:H2"/>
    <mergeCell ref="G4:H4"/>
  </mergeCells>
  <phoneticPr fontId="26" type="noConversion"/>
  <conditionalFormatting sqref="AK19:AK49 AK59:AK74 AK88:AK118 AK128:AK143">
    <cfRule type="cellIs" dxfId="18" priority="3" operator="lessThan">
      <formula>1</formula>
    </cfRule>
    <cfRule type="cellIs" dxfId="17" priority="4" operator="greaterThan">
      <formula>1</formula>
    </cfRule>
    <cfRule type="expression" dxfId="16" priority="5">
      <formula>"&gt;&lt;100%"</formula>
    </cfRule>
  </conditionalFormatting>
  <conditionalFormatting sqref="AM19:AM49 AM59:AM74 AM88:AM118 AM128:AM143">
    <cfRule type="cellIs" dxfId="15" priority="1" operator="lessThan">
      <formula>0</formula>
    </cfRule>
    <cfRule type="cellIs" dxfId="14" priority="2" operator="greaterThan">
      <formula>0</formula>
    </cfRule>
  </conditionalFormatting>
  <dataValidations count="2">
    <dataValidation type="list" allowBlank="1" showInputMessage="1" showErrorMessage="1" sqref="C19:C50" xr:uid="{CD46C668-DE6A-45D6-A306-E3AC1D545326}">
      <formula1>$AP$4:$AP$12</formula1>
    </dataValidation>
    <dataValidation type="list" allowBlank="1" showInputMessage="1" showErrorMessage="1" sqref="C59:C74" xr:uid="{204B56CE-64BF-47E8-8062-B1A8C2D75165}">
      <formula1>$AP$5:$AP$12</formula1>
    </dataValidation>
  </dataValidations>
  <pageMargins left="0.5" right="0.5" top="0.5" bottom="0.5" header="0.3" footer="0.3"/>
  <pageSetup orientation="portrait" r:id="rId1"/>
  <ignoredErrors>
    <ignoredError sqref="I20:K21 I59:K64 D88:D102 Q88:T102 B88:C90 A88:A102 A144:H146 A137:D138 H128:H138 I128:AI138 I29:K32 I28:K28 A139:D143 H139:H143 I68:K69 I65:K65 I33:K33 I24:K27 I22:K22 I19:K19 I23:K23 B91:B102 A128:B136 D128:D136 I66:K67" unlockedFormula="1"/>
    <ignoredError sqref="H89:P102 H88:P88" twoDigitTextYear="1" unlockedFormula="1"/>
    <ignoredError sqref="E119:P120 H103:P118" twoDigitTextYear="1"/>
  </ignoredError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A1614-3D31-4057-8465-829648DDCCAB}">
  <sheetPr>
    <tabColor theme="5" tint="0.79998168889431442"/>
  </sheetPr>
  <dimension ref="A1:F21"/>
  <sheetViews>
    <sheetView tabSelected="1" workbookViewId="0">
      <selection activeCell="I20" sqref="I20"/>
    </sheetView>
  </sheetViews>
  <sheetFormatPr defaultRowHeight="15" x14ac:dyDescent="0.25"/>
  <cols>
    <col min="1" max="1" width="36.5703125" bestFit="1" customWidth="1"/>
    <col min="2" max="3" width="11.28515625" bestFit="1" customWidth="1"/>
    <col min="4" max="4" width="11.7109375" bestFit="1" customWidth="1"/>
  </cols>
  <sheetData>
    <row r="1" spans="1:6" ht="21" x14ac:dyDescent="0.35">
      <c r="A1" s="409" t="s">
        <v>228</v>
      </c>
    </row>
    <row r="13" spans="1:6" x14ac:dyDescent="0.25">
      <c r="A13" s="410" t="s">
        <v>229</v>
      </c>
    </row>
    <row r="15" spans="1:6" ht="30" x14ac:dyDescent="0.25">
      <c r="A15" s="8" t="s">
        <v>230</v>
      </c>
    </row>
    <row r="16" spans="1:6" x14ac:dyDescent="0.25">
      <c r="B16" t="s">
        <v>231</v>
      </c>
      <c r="C16" t="s">
        <v>232</v>
      </c>
      <c r="D16" t="s">
        <v>233</v>
      </c>
    </row>
    <row r="17" spans="1:4" x14ac:dyDescent="0.25">
      <c r="A17" t="s">
        <v>234</v>
      </c>
      <c r="B17" s="411">
        <v>250000</v>
      </c>
      <c r="C17" s="412"/>
      <c r="D17" s="412"/>
    </row>
    <row r="18" spans="1:4" x14ac:dyDescent="0.25">
      <c r="A18" t="s">
        <v>235</v>
      </c>
      <c r="B18" s="413">
        <v>228000</v>
      </c>
      <c r="C18" s="413">
        <v>228000</v>
      </c>
      <c r="D18" s="413">
        <v>22800</v>
      </c>
    </row>
    <row r="19" spans="1:4" x14ac:dyDescent="0.25">
      <c r="A19" t="s">
        <v>236</v>
      </c>
      <c r="B19" s="412">
        <v>0.1</v>
      </c>
      <c r="C19" s="412"/>
      <c r="D19" s="412"/>
    </row>
    <row r="20" spans="1:4" x14ac:dyDescent="0.25">
      <c r="A20" t="s">
        <v>237</v>
      </c>
      <c r="B20" s="413">
        <f>B18*B19</f>
        <v>22800</v>
      </c>
      <c r="C20" s="413">
        <f>C18*C19</f>
        <v>0</v>
      </c>
      <c r="D20" s="413">
        <f>D18*D19</f>
        <v>0</v>
      </c>
    </row>
    <row r="21" spans="1:4" ht="30" x14ac:dyDescent="0.25">
      <c r="A21" s="8" t="s">
        <v>238</v>
      </c>
      <c r="B21" s="413">
        <f>B20/12</f>
        <v>1900</v>
      </c>
      <c r="C21" s="413">
        <f>C20/12</f>
        <v>0</v>
      </c>
      <c r="D21" s="413">
        <f>D20/12</f>
        <v>0</v>
      </c>
    </row>
  </sheetData>
  <hyperlinks>
    <hyperlink ref="A13" r:id="rId1" xr:uid="{3EE36056-F604-473B-9746-9E5E04699BAA}"/>
  </hyperlinks>
  <pageMargins left="0.7" right="0.7" top="0.75" bottom="0.75" header="0.3" footer="0.3"/>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99FF"/>
  </sheetPr>
  <dimension ref="A1:AC118"/>
  <sheetViews>
    <sheetView showGridLines="0" zoomScaleNormal="100" workbookViewId="0">
      <selection activeCell="F6" sqref="F6"/>
    </sheetView>
  </sheetViews>
  <sheetFormatPr defaultColWidth="8.85546875" defaultRowHeight="15" x14ac:dyDescent="0.25"/>
  <cols>
    <col min="1" max="1" width="27.5703125" style="13" customWidth="1"/>
    <col min="2" max="2" width="24.140625" style="13" customWidth="1"/>
    <col min="3" max="3" width="19.5703125" style="13" customWidth="1"/>
    <col min="4" max="4" width="13.140625" style="13" customWidth="1"/>
    <col min="5" max="5" width="16.42578125" style="13" customWidth="1"/>
    <col min="6" max="6" width="21.5703125" style="13" customWidth="1"/>
    <col min="7" max="7" width="14.5703125" style="13" customWidth="1"/>
    <col min="8" max="8" width="15.42578125" style="13" customWidth="1"/>
    <col min="9" max="9" width="15.5703125" style="13" customWidth="1"/>
    <col min="10" max="10" width="17.140625" style="13" customWidth="1"/>
    <col min="11" max="11" width="23.5703125" style="13" customWidth="1"/>
    <col min="12" max="12" width="10.42578125" style="13" customWidth="1"/>
    <col min="13" max="13" width="13.42578125" style="13" customWidth="1"/>
    <col min="14" max="14" width="18.5703125" style="13" customWidth="1"/>
    <col min="15" max="15" width="13.42578125" style="232" customWidth="1"/>
    <col min="16" max="16" width="12.5703125" style="13" customWidth="1"/>
    <col min="17" max="17" width="12.5703125" style="232" customWidth="1"/>
    <col min="18" max="18" width="12.5703125" style="13" customWidth="1"/>
    <col min="19" max="19" width="12.5703125" style="232" customWidth="1"/>
    <col min="20" max="20" width="12.5703125" style="13" customWidth="1"/>
    <col min="21" max="21" width="12.5703125" style="232" customWidth="1"/>
    <col min="22" max="22" width="12.5703125" style="13" customWidth="1"/>
    <col min="23" max="23" width="12.5703125" style="232" customWidth="1"/>
    <col min="24" max="24" width="12.5703125" style="13" customWidth="1"/>
    <col min="25" max="25" width="12.5703125" style="232" customWidth="1"/>
    <col min="26" max="26" width="12.5703125" style="13" customWidth="1"/>
    <col min="27" max="27" width="22.5703125" style="13" customWidth="1"/>
    <col min="28" max="28" width="13" style="232" customWidth="1"/>
    <col min="29" max="29" width="14.42578125" style="232" customWidth="1"/>
    <col min="30" max="16384" width="8.85546875" style="13"/>
  </cols>
  <sheetData>
    <row r="1" spans="1:29" ht="21.75" customHeight="1" x14ac:dyDescent="0.35">
      <c r="A1" s="482" t="s">
        <v>239</v>
      </c>
      <c r="B1" s="483"/>
      <c r="C1" s="484"/>
      <c r="N1" s="569" t="s">
        <v>240</v>
      </c>
      <c r="O1" s="570"/>
      <c r="P1" s="570"/>
      <c r="Q1" s="570"/>
      <c r="R1" s="570"/>
      <c r="S1" s="570"/>
      <c r="T1" s="570"/>
      <c r="U1" s="570"/>
      <c r="V1" s="570"/>
      <c r="W1" s="570"/>
      <c r="X1" s="571"/>
      <c r="Y1" s="234"/>
    </row>
    <row r="2" spans="1:29" ht="22.5" customHeight="1" x14ac:dyDescent="0.25">
      <c r="A2" s="94" t="s">
        <v>241</v>
      </c>
      <c r="G2" s="182"/>
      <c r="N2" s="562" t="s">
        <v>242</v>
      </c>
      <c r="O2" s="562"/>
      <c r="P2" s="562"/>
      <c r="Q2" s="562"/>
      <c r="R2" s="562"/>
    </row>
    <row r="3" spans="1:29" ht="32.25" customHeight="1" x14ac:dyDescent="0.25">
      <c r="N3" s="537" t="s">
        <v>191</v>
      </c>
      <c r="O3" s="572"/>
      <c r="P3" s="573" t="s">
        <v>192</v>
      </c>
      <c r="Q3" s="572"/>
      <c r="R3" s="573" t="s">
        <v>193</v>
      </c>
      <c r="S3" s="572"/>
      <c r="T3" s="573" t="s">
        <v>194</v>
      </c>
      <c r="U3" s="572"/>
      <c r="V3" s="573" t="s">
        <v>195</v>
      </c>
      <c r="W3" s="572"/>
      <c r="X3" s="573" t="s">
        <v>196</v>
      </c>
      <c r="Y3" s="539"/>
      <c r="AA3" s="95" t="s">
        <v>197</v>
      </c>
      <c r="AB3" s="585" t="s">
        <v>198</v>
      </c>
      <c r="AC3" s="563" t="s">
        <v>199</v>
      </c>
    </row>
    <row r="4" spans="1:29" s="79" customFormat="1" ht="27" customHeight="1" x14ac:dyDescent="0.25">
      <c r="A4" s="566" t="str">
        <f>IF('General Information'!B9=0, "Please Enter Start Date On General Information Sheet", "Year 1: "&amp;TEXT('General Information'!B9,"mm/dd/yy")&amp;" to "&amp;TEXT('General Information'!B10, "mm/dd/yy"))</f>
        <v>Please Enter Start Date On General Information Sheet</v>
      </c>
      <c r="B4" s="567"/>
      <c r="C4" s="568"/>
      <c r="N4" s="574" t="str">
        <f>IF(Usage!$B$8=0, "", Usage!$B$8)</f>
        <v>Center Overhead</v>
      </c>
      <c r="O4" s="575"/>
      <c r="P4" s="576" t="str">
        <f>IF(Usage!$B$9=0, "", Usage!$B$9)</f>
        <v/>
      </c>
      <c r="Q4" s="577"/>
      <c r="R4" s="578" t="str">
        <f>IF(Usage!$B$10=0, "", Usage!$B$10)</f>
        <v/>
      </c>
      <c r="S4" s="575"/>
      <c r="T4" s="576" t="str">
        <f>IF(Usage!$B$11=0, "", Usage!$B$11)</f>
        <v/>
      </c>
      <c r="U4" s="577"/>
      <c r="V4" s="578" t="str">
        <f>IF(Usage!$B$12=0, "", Usage!$B$12)</f>
        <v/>
      </c>
      <c r="W4" s="575"/>
      <c r="X4" s="576" t="str">
        <f>IF(Usage!$B$13=0, "", Usage!$B$13)</f>
        <v/>
      </c>
      <c r="Y4" s="579"/>
      <c r="Z4" s="96"/>
      <c r="AA4" s="583" t="s">
        <v>200</v>
      </c>
      <c r="AB4" s="586"/>
      <c r="AC4" s="564"/>
    </row>
    <row r="5" spans="1:29" ht="53.25" customHeight="1" x14ac:dyDescent="0.25">
      <c r="A5" s="216" t="s">
        <v>243</v>
      </c>
      <c r="B5" s="217" t="s">
        <v>244</v>
      </c>
      <c r="C5" s="218" t="s">
        <v>245</v>
      </c>
      <c r="D5" s="217" t="s">
        <v>246</v>
      </c>
      <c r="E5" s="217" t="s">
        <v>247</v>
      </c>
      <c r="F5" s="218" t="s">
        <v>248</v>
      </c>
      <c r="G5" s="219" t="s">
        <v>249</v>
      </c>
      <c r="H5" s="219" t="s">
        <v>250</v>
      </c>
      <c r="I5" s="220" t="s">
        <v>251</v>
      </c>
      <c r="J5" s="218" t="s">
        <v>252</v>
      </c>
      <c r="K5" s="218" t="s">
        <v>253</v>
      </c>
      <c r="L5" s="218" t="s">
        <v>254</v>
      </c>
      <c r="M5" s="221" t="s">
        <v>255</v>
      </c>
      <c r="N5" s="288" t="s">
        <v>256</v>
      </c>
      <c r="O5" s="289" t="s">
        <v>203</v>
      </c>
      <c r="P5" s="285" t="s">
        <v>256</v>
      </c>
      <c r="Q5" s="282" t="s">
        <v>203</v>
      </c>
      <c r="R5" s="280" t="s">
        <v>256</v>
      </c>
      <c r="S5" s="281" t="s">
        <v>203</v>
      </c>
      <c r="T5" s="285" t="s">
        <v>256</v>
      </c>
      <c r="U5" s="282" t="s">
        <v>203</v>
      </c>
      <c r="V5" s="280" t="s">
        <v>256</v>
      </c>
      <c r="W5" s="281" t="s">
        <v>203</v>
      </c>
      <c r="X5" s="285" t="s">
        <v>256</v>
      </c>
      <c r="Y5" s="270" t="s">
        <v>203</v>
      </c>
      <c r="AA5" s="584"/>
      <c r="AB5" s="587"/>
      <c r="AC5" s="565"/>
    </row>
    <row r="6" spans="1:29" x14ac:dyDescent="0.25">
      <c r="A6" s="223"/>
      <c r="B6" s="223"/>
      <c r="C6" s="103"/>
      <c r="D6" s="223"/>
      <c r="E6" s="54"/>
      <c r="F6" s="224"/>
      <c r="G6" s="224"/>
      <c r="H6" s="224"/>
      <c r="I6" s="225"/>
      <c r="J6" s="54"/>
      <c r="K6" s="48">
        <f>I6-J6</f>
        <v>0</v>
      </c>
      <c r="L6" s="223"/>
      <c r="M6" s="105">
        <f>IF(L6&lt;&gt;0,K6/L6,0)</f>
        <v>0</v>
      </c>
      <c r="N6" s="290"/>
      <c r="O6" s="291">
        <f>$M6*N6</f>
        <v>0</v>
      </c>
      <c r="P6" s="278"/>
      <c r="Q6" s="283">
        <f>$M6*P6</f>
        <v>0</v>
      </c>
      <c r="R6" s="271"/>
      <c r="S6" s="272">
        <f>$M6*R6</f>
        <v>0</v>
      </c>
      <c r="T6" s="278"/>
      <c r="U6" s="283">
        <f>$M6*T6</f>
        <v>0</v>
      </c>
      <c r="V6" s="271"/>
      <c r="W6" s="272">
        <f>$M6*V6</f>
        <v>0</v>
      </c>
      <c r="X6" s="278"/>
      <c r="Y6" s="272">
        <f>$M6*X6</f>
        <v>0</v>
      </c>
      <c r="AA6" s="102">
        <f t="shared" ref="AA6:AA37" si="0">N6+P6+R6+T6+V6+X6</f>
        <v>0</v>
      </c>
      <c r="AB6" s="116">
        <f t="shared" ref="AB6:AB37" si="1">O6+Q6+S6+U6+W6+Y6</f>
        <v>0</v>
      </c>
      <c r="AC6" s="237">
        <f t="shared" ref="AC6:AC37" si="2">AB6-M6</f>
        <v>0</v>
      </c>
    </row>
    <row r="7" spans="1:29" x14ac:dyDescent="0.25">
      <c r="A7" s="223"/>
      <c r="B7" s="223"/>
      <c r="C7" s="103"/>
      <c r="D7" s="223"/>
      <c r="E7" s="54"/>
      <c r="F7" s="224"/>
      <c r="G7" s="224"/>
      <c r="H7" s="224"/>
      <c r="I7" s="225"/>
      <c r="J7" s="54"/>
      <c r="K7" s="48">
        <f>I7-J7</f>
        <v>0</v>
      </c>
      <c r="L7" s="223"/>
      <c r="M7" s="105">
        <f>IF(L7&lt;&gt;0,K7/L7,0)</f>
        <v>0</v>
      </c>
      <c r="N7" s="271"/>
      <c r="O7" s="272">
        <f>$M7*N7</f>
        <v>0</v>
      </c>
      <c r="P7" s="278"/>
      <c r="Q7" s="283">
        <f>$M7*P7</f>
        <v>0</v>
      </c>
      <c r="R7" s="271"/>
      <c r="S7" s="272">
        <f>$M7*R7</f>
        <v>0</v>
      </c>
      <c r="T7" s="278"/>
      <c r="U7" s="283">
        <f>$M7*T7</f>
        <v>0</v>
      </c>
      <c r="V7" s="271"/>
      <c r="W7" s="272">
        <f>$M7*V7</f>
        <v>0</v>
      </c>
      <c r="X7" s="278"/>
      <c r="Y7" s="272">
        <f>$M7*X7</f>
        <v>0</v>
      </c>
      <c r="AA7" s="102">
        <f t="shared" si="0"/>
        <v>0</v>
      </c>
      <c r="AB7" s="116">
        <f t="shared" si="1"/>
        <v>0</v>
      </c>
      <c r="AC7" s="231">
        <f t="shared" si="2"/>
        <v>0</v>
      </c>
    </row>
    <row r="8" spans="1:29" x14ac:dyDescent="0.25">
      <c r="A8" s="223"/>
      <c r="B8" s="223"/>
      <c r="C8" s="103"/>
      <c r="D8" s="223"/>
      <c r="E8" s="54"/>
      <c r="F8" s="224"/>
      <c r="G8" s="224"/>
      <c r="H8" s="224"/>
      <c r="I8" s="225"/>
      <c r="J8" s="54"/>
      <c r="K8" s="48">
        <f t="shared" ref="K8:K13" si="3">I8-J8</f>
        <v>0</v>
      </c>
      <c r="L8" s="223"/>
      <c r="M8" s="105">
        <f t="shared" ref="M8:M13" si="4">IF(L8&lt;&gt;0,K8/L8,0)</f>
        <v>0</v>
      </c>
      <c r="N8" s="271"/>
      <c r="O8" s="272">
        <f t="shared" ref="O8:O13" si="5">$M8*N8</f>
        <v>0</v>
      </c>
      <c r="P8" s="278"/>
      <c r="Q8" s="283">
        <f t="shared" ref="Q8:Q13" si="6">$M8*P8</f>
        <v>0</v>
      </c>
      <c r="R8" s="271"/>
      <c r="S8" s="272">
        <f t="shared" ref="S8:S13" si="7">$M8*R8</f>
        <v>0</v>
      </c>
      <c r="T8" s="278"/>
      <c r="U8" s="283">
        <f t="shared" ref="U8:U13" si="8">$M8*T8</f>
        <v>0</v>
      </c>
      <c r="V8" s="271"/>
      <c r="W8" s="272">
        <f t="shared" ref="W8:W13" si="9">$M8*V8</f>
        <v>0</v>
      </c>
      <c r="X8" s="278"/>
      <c r="Y8" s="272">
        <f t="shared" ref="Y8:Y13" si="10">$M8*X8</f>
        <v>0</v>
      </c>
      <c r="AA8" s="102">
        <f t="shared" si="0"/>
        <v>0</v>
      </c>
      <c r="AB8" s="116">
        <f t="shared" si="1"/>
        <v>0</v>
      </c>
      <c r="AC8" s="231">
        <f t="shared" si="2"/>
        <v>0</v>
      </c>
    </row>
    <row r="9" spans="1:29" x14ac:dyDescent="0.25">
      <c r="A9" s="223"/>
      <c r="B9" s="223"/>
      <c r="C9" s="103"/>
      <c r="D9" s="223"/>
      <c r="E9" s="54"/>
      <c r="F9" s="224"/>
      <c r="G9" s="224"/>
      <c r="H9" s="224"/>
      <c r="I9" s="225"/>
      <c r="J9" s="54"/>
      <c r="K9" s="48">
        <f t="shared" si="3"/>
        <v>0</v>
      </c>
      <c r="L9" s="223"/>
      <c r="M9" s="105">
        <f t="shared" si="4"/>
        <v>0</v>
      </c>
      <c r="N9" s="271"/>
      <c r="O9" s="272">
        <f t="shared" si="5"/>
        <v>0</v>
      </c>
      <c r="P9" s="278"/>
      <c r="Q9" s="283">
        <f t="shared" si="6"/>
        <v>0</v>
      </c>
      <c r="R9" s="271"/>
      <c r="S9" s="272">
        <f t="shared" si="7"/>
        <v>0</v>
      </c>
      <c r="T9" s="278"/>
      <c r="U9" s="283">
        <f t="shared" si="8"/>
        <v>0</v>
      </c>
      <c r="V9" s="271"/>
      <c r="W9" s="272">
        <f t="shared" si="9"/>
        <v>0</v>
      </c>
      <c r="X9" s="278"/>
      <c r="Y9" s="272">
        <f t="shared" si="10"/>
        <v>0</v>
      </c>
      <c r="AA9" s="102">
        <f t="shared" si="0"/>
        <v>0</v>
      </c>
      <c r="AB9" s="116">
        <f t="shared" si="1"/>
        <v>0</v>
      </c>
      <c r="AC9" s="231">
        <f t="shared" si="2"/>
        <v>0</v>
      </c>
    </row>
    <row r="10" spans="1:29" x14ac:dyDescent="0.25">
      <c r="A10" s="223"/>
      <c r="B10" s="223"/>
      <c r="C10" s="103"/>
      <c r="D10" s="223"/>
      <c r="E10" s="54"/>
      <c r="F10" s="224"/>
      <c r="G10" s="224"/>
      <c r="H10" s="224"/>
      <c r="I10" s="225"/>
      <c r="J10" s="54"/>
      <c r="K10" s="48">
        <f t="shared" si="3"/>
        <v>0</v>
      </c>
      <c r="L10" s="223"/>
      <c r="M10" s="105">
        <f t="shared" si="4"/>
        <v>0</v>
      </c>
      <c r="N10" s="271"/>
      <c r="O10" s="272">
        <f t="shared" si="5"/>
        <v>0</v>
      </c>
      <c r="P10" s="278"/>
      <c r="Q10" s="283">
        <f t="shared" si="6"/>
        <v>0</v>
      </c>
      <c r="R10" s="271"/>
      <c r="S10" s="272">
        <f t="shared" si="7"/>
        <v>0</v>
      </c>
      <c r="T10" s="278"/>
      <c r="U10" s="283">
        <f t="shared" si="8"/>
        <v>0</v>
      </c>
      <c r="V10" s="271"/>
      <c r="W10" s="272">
        <f t="shared" si="9"/>
        <v>0</v>
      </c>
      <c r="X10" s="278"/>
      <c r="Y10" s="272">
        <f t="shared" si="10"/>
        <v>0</v>
      </c>
      <c r="AA10" s="102">
        <f t="shared" si="0"/>
        <v>0</v>
      </c>
      <c r="AB10" s="116">
        <f t="shared" si="1"/>
        <v>0</v>
      </c>
      <c r="AC10" s="231">
        <f t="shared" si="2"/>
        <v>0</v>
      </c>
    </row>
    <row r="11" spans="1:29" x14ac:dyDescent="0.25">
      <c r="A11" s="223"/>
      <c r="B11" s="223"/>
      <c r="C11" s="103"/>
      <c r="D11" s="223"/>
      <c r="E11" s="54"/>
      <c r="F11" s="224"/>
      <c r="G11" s="224"/>
      <c r="H11" s="224"/>
      <c r="I11" s="225"/>
      <c r="J11" s="54"/>
      <c r="K11" s="48">
        <f t="shared" si="3"/>
        <v>0</v>
      </c>
      <c r="L11" s="223"/>
      <c r="M11" s="105">
        <f t="shared" si="4"/>
        <v>0</v>
      </c>
      <c r="N11" s="271"/>
      <c r="O11" s="272">
        <f t="shared" si="5"/>
        <v>0</v>
      </c>
      <c r="P11" s="278"/>
      <c r="Q11" s="283">
        <f t="shared" si="6"/>
        <v>0</v>
      </c>
      <c r="R11" s="271"/>
      <c r="S11" s="272">
        <f t="shared" si="7"/>
        <v>0</v>
      </c>
      <c r="T11" s="278"/>
      <c r="U11" s="283">
        <f t="shared" si="8"/>
        <v>0</v>
      </c>
      <c r="V11" s="271"/>
      <c r="W11" s="272">
        <f t="shared" si="9"/>
        <v>0</v>
      </c>
      <c r="X11" s="278"/>
      <c r="Y11" s="272">
        <f t="shared" si="10"/>
        <v>0</v>
      </c>
      <c r="AA11" s="102">
        <f t="shared" si="0"/>
        <v>0</v>
      </c>
      <c r="AB11" s="116">
        <f t="shared" si="1"/>
        <v>0</v>
      </c>
      <c r="AC11" s="231">
        <f t="shared" si="2"/>
        <v>0</v>
      </c>
    </row>
    <row r="12" spans="1:29" x14ac:dyDescent="0.25">
      <c r="A12" s="223"/>
      <c r="B12" s="223"/>
      <c r="C12" s="103"/>
      <c r="D12" s="223"/>
      <c r="E12" s="54"/>
      <c r="F12" s="224"/>
      <c r="G12" s="224"/>
      <c r="H12" s="224"/>
      <c r="I12" s="225"/>
      <c r="J12" s="54"/>
      <c r="K12" s="48">
        <f t="shared" si="3"/>
        <v>0</v>
      </c>
      <c r="L12" s="223"/>
      <c r="M12" s="105">
        <f t="shared" si="4"/>
        <v>0</v>
      </c>
      <c r="N12" s="271"/>
      <c r="O12" s="272">
        <f t="shared" si="5"/>
        <v>0</v>
      </c>
      <c r="P12" s="278"/>
      <c r="Q12" s="283">
        <f t="shared" si="6"/>
        <v>0</v>
      </c>
      <c r="R12" s="271"/>
      <c r="S12" s="272">
        <f t="shared" si="7"/>
        <v>0</v>
      </c>
      <c r="T12" s="278"/>
      <c r="U12" s="283">
        <f t="shared" si="8"/>
        <v>0</v>
      </c>
      <c r="V12" s="271"/>
      <c r="W12" s="272">
        <f t="shared" si="9"/>
        <v>0</v>
      </c>
      <c r="X12" s="278"/>
      <c r="Y12" s="272">
        <f t="shared" si="10"/>
        <v>0</v>
      </c>
      <c r="AA12" s="102">
        <f t="shared" si="0"/>
        <v>0</v>
      </c>
      <c r="AB12" s="116">
        <f t="shared" si="1"/>
        <v>0</v>
      </c>
      <c r="AC12" s="231">
        <f t="shared" si="2"/>
        <v>0</v>
      </c>
    </row>
    <row r="13" spans="1:29" x14ac:dyDescent="0.25">
      <c r="A13" s="223"/>
      <c r="B13" s="223"/>
      <c r="C13" s="103"/>
      <c r="D13" s="223"/>
      <c r="E13" s="54"/>
      <c r="F13" s="224"/>
      <c r="G13" s="224"/>
      <c r="H13" s="224"/>
      <c r="I13" s="225"/>
      <c r="J13" s="54"/>
      <c r="K13" s="48">
        <f t="shared" si="3"/>
        <v>0</v>
      </c>
      <c r="L13" s="223"/>
      <c r="M13" s="105">
        <f t="shared" si="4"/>
        <v>0</v>
      </c>
      <c r="N13" s="271"/>
      <c r="O13" s="272">
        <f t="shared" si="5"/>
        <v>0</v>
      </c>
      <c r="P13" s="278"/>
      <c r="Q13" s="283">
        <f t="shared" si="6"/>
        <v>0</v>
      </c>
      <c r="R13" s="271"/>
      <c r="S13" s="272">
        <f t="shared" si="7"/>
        <v>0</v>
      </c>
      <c r="T13" s="278"/>
      <c r="U13" s="283">
        <f t="shared" si="8"/>
        <v>0</v>
      </c>
      <c r="V13" s="271"/>
      <c r="W13" s="272">
        <f t="shared" si="9"/>
        <v>0</v>
      </c>
      <c r="X13" s="278"/>
      <c r="Y13" s="272">
        <f t="shared" si="10"/>
        <v>0</v>
      </c>
      <c r="AA13" s="102">
        <f t="shared" si="0"/>
        <v>0</v>
      </c>
      <c r="AB13" s="116">
        <f t="shared" si="1"/>
        <v>0</v>
      </c>
      <c r="AC13" s="231">
        <f t="shared" si="2"/>
        <v>0</v>
      </c>
    </row>
    <row r="14" spans="1:29" x14ac:dyDescent="0.25">
      <c r="A14" s="223"/>
      <c r="B14" s="223"/>
      <c r="C14" s="103"/>
      <c r="D14" s="223"/>
      <c r="E14" s="54"/>
      <c r="F14" s="224"/>
      <c r="G14" s="224"/>
      <c r="H14" s="224"/>
      <c r="I14" s="225"/>
      <c r="J14" s="54"/>
      <c r="K14" s="48">
        <f t="shared" ref="K14:K55" si="11">I14-J14</f>
        <v>0</v>
      </c>
      <c r="L14" s="223"/>
      <c r="M14" s="105">
        <f t="shared" ref="M14:M55" si="12">IF(L14&lt;&gt;0,K14/L14,0)</f>
        <v>0</v>
      </c>
      <c r="N14" s="271"/>
      <c r="O14" s="272">
        <f t="shared" ref="O14:O55" si="13">$M14*N14</f>
        <v>0</v>
      </c>
      <c r="P14" s="278"/>
      <c r="Q14" s="283">
        <f t="shared" ref="Q14:Q55" si="14">$M14*P14</f>
        <v>0</v>
      </c>
      <c r="R14" s="271"/>
      <c r="S14" s="272">
        <f t="shared" ref="S14:S55" si="15">$M14*R14</f>
        <v>0</v>
      </c>
      <c r="T14" s="278"/>
      <c r="U14" s="283">
        <f t="shared" ref="U14:U55" si="16">$M14*T14</f>
        <v>0</v>
      </c>
      <c r="V14" s="271"/>
      <c r="W14" s="272">
        <f t="shared" ref="W14:W55" si="17">$M14*V14</f>
        <v>0</v>
      </c>
      <c r="X14" s="278"/>
      <c r="Y14" s="272">
        <f t="shared" ref="Y14:Y55" si="18">$M14*X14</f>
        <v>0</v>
      </c>
      <c r="AA14" s="102">
        <f t="shared" si="0"/>
        <v>0</v>
      </c>
      <c r="AB14" s="116">
        <f t="shared" si="1"/>
        <v>0</v>
      </c>
      <c r="AC14" s="231">
        <f t="shared" si="2"/>
        <v>0</v>
      </c>
    </row>
    <row r="15" spans="1:29" x14ac:dyDescent="0.25">
      <c r="A15" s="223"/>
      <c r="B15" s="223"/>
      <c r="C15" s="103"/>
      <c r="D15" s="223"/>
      <c r="E15" s="54"/>
      <c r="F15" s="224"/>
      <c r="G15" s="224"/>
      <c r="H15" s="224"/>
      <c r="I15" s="225"/>
      <c r="J15" s="54"/>
      <c r="K15" s="48">
        <f t="shared" si="11"/>
        <v>0</v>
      </c>
      <c r="L15" s="223"/>
      <c r="M15" s="105">
        <f t="shared" si="12"/>
        <v>0</v>
      </c>
      <c r="N15" s="271"/>
      <c r="O15" s="272">
        <f t="shared" si="13"/>
        <v>0</v>
      </c>
      <c r="P15" s="278"/>
      <c r="Q15" s="283">
        <f t="shared" si="14"/>
        <v>0</v>
      </c>
      <c r="R15" s="271"/>
      <c r="S15" s="272">
        <f t="shared" si="15"/>
        <v>0</v>
      </c>
      <c r="T15" s="278"/>
      <c r="U15" s="283">
        <f t="shared" si="16"/>
        <v>0</v>
      </c>
      <c r="V15" s="271"/>
      <c r="W15" s="272">
        <f t="shared" si="17"/>
        <v>0</v>
      </c>
      <c r="X15" s="278"/>
      <c r="Y15" s="272">
        <f t="shared" si="18"/>
        <v>0</v>
      </c>
      <c r="AA15" s="102">
        <f t="shared" si="0"/>
        <v>0</v>
      </c>
      <c r="AB15" s="116">
        <f t="shared" si="1"/>
        <v>0</v>
      </c>
      <c r="AC15" s="231">
        <f t="shared" si="2"/>
        <v>0</v>
      </c>
    </row>
    <row r="16" spans="1:29" x14ac:dyDescent="0.25">
      <c r="A16" s="223"/>
      <c r="B16" s="223"/>
      <c r="C16" s="103"/>
      <c r="D16" s="223"/>
      <c r="E16" s="54"/>
      <c r="F16" s="224"/>
      <c r="G16" s="224"/>
      <c r="H16" s="224"/>
      <c r="I16" s="225"/>
      <c r="J16" s="54"/>
      <c r="K16" s="48">
        <f t="shared" si="11"/>
        <v>0</v>
      </c>
      <c r="L16" s="223"/>
      <c r="M16" s="105">
        <f t="shared" si="12"/>
        <v>0</v>
      </c>
      <c r="N16" s="271"/>
      <c r="O16" s="272">
        <f t="shared" si="13"/>
        <v>0</v>
      </c>
      <c r="P16" s="278"/>
      <c r="Q16" s="283">
        <f t="shared" si="14"/>
        <v>0</v>
      </c>
      <c r="R16" s="271"/>
      <c r="S16" s="272">
        <f t="shared" si="15"/>
        <v>0</v>
      </c>
      <c r="T16" s="278"/>
      <c r="U16" s="283">
        <f t="shared" si="16"/>
        <v>0</v>
      </c>
      <c r="V16" s="271"/>
      <c r="W16" s="272">
        <f t="shared" si="17"/>
        <v>0</v>
      </c>
      <c r="X16" s="278"/>
      <c r="Y16" s="272">
        <f t="shared" si="18"/>
        <v>0</v>
      </c>
      <c r="AA16" s="102">
        <f t="shared" si="0"/>
        <v>0</v>
      </c>
      <c r="AB16" s="116">
        <f t="shared" si="1"/>
        <v>0</v>
      </c>
      <c r="AC16" s="231">
        <f t="shared" si="2"/>
        <v>0</v>
      </c>
    </row>
    <row r="17" spans="1:29" x14ac:dyDescent="0.25">
      <c r="A17" s="223"/>
      <c r="B17" s="223"/>
      <c r="C17" s="103"/>
      <c r="D17" s="223"/>
      <c r="E17" s="54"/>
      <c r="F17" s="224"/>
      <c r="G17" s="224"/>
      <c r="H17" s="224"/>
      <c r="I17" s="225"/>
      <c r="J17" s="54"/>
      <c r="K17" s="48">
        <f t="shared" si="11"/>
        <v>0</v>
      </c>
      <c r="L17" s="223"/>
      <c r="M17" s="105">
        <f t="shared" si="12"/>
        <v>0</v>
      </c>
      <c r="N17" s="271"/>
      <c r="O17" s="272">
        <f t="shared" si="13"/>
        <v>0</v>
      </c>
      <c r="P17" s="278"/>
      <c r="Q17" s="283">
        <f t="shared" si="14"/>
        <v>0</v>
      </c>
      <c r="R17" s="271"/>
      <c r="S17" s="272">
        <f t="shared" si="15"/>
        <v>0</v>
      </c>
      <c r="T17" s="278"/>
      <c r="U17" s="283">
        <f t="shared" si="16"/>
        <v>0</v>
      </c>
      <c r="V17" s="271"/>
      <c r="W17" s="272">
        <f t="shared" si="17"/>
        <v>0</v>
      </c>
      <c r="X17" s="278"/>
      <c r="Y17" s="272">
        <f t="shared" si="18"/>
        <v>0</v>
      </c>
      <c r="AA17" s="102">
        <f t="shared" si="0"/>
        <v>0</v>
      </c>
      <c r="AB17" s="116">
        <f t="shared" si="1"/>
        <v>0</v>
      </c>
      <c r="AC17" s="231">
        <f t="shared" si="2"/>
        <v>0</v>
      </c>
    </row>
    <row r="18" spans="1:29" x14ac:dyDescent="0.25">
      <c r="A18" s="223"/>
      <c r="B18" s="223"/>
      <c r="C18" s="103"/>
      <c r="D18" s="223"/>
      <c r="E18" s="54"/>
      <c r="F18" s="224"/>
      <c r="G18" s="224"/>
      <c r="H18" s="224"/>
      <c r="I18" s="225"/>
      <c r="J18" s="54"/>
      <c r="K18" s="48">
        <f t="shared" si="11"/>
        <v>0</v>
      </c>
      <c r="L18" s="223"/>
      <c r="M18" s="105">
        <f t="shared" si="12"/>
        <v>0</v>
      </c>
      <c r="N18" s="271"/>
      <c r="O18" s="272">
        <f t="shared" si="13"/>
        <v>0</v>
      </c>
      <c r="P18" s="278"/>
      <c r="Q18" s="283">
        <f t="shared" si="14"/>
        <v>0</v>
      </c>
      <c r="R18" s="271"/>
      <c r="S18" s="272">
        <f t="shared" si="15"/>
        <v>0</v>
      </c>
      <c r="T18" s="278"/>
      <c r="U18" s="283">
        <f t="shared" si="16"/>
        <v>0</v>
      </c>
      <c r="V18" s="271"/>
      <c r="W18" s="272">
        <f t="shared" si="17"/>
        <v>0</v>
      </c>
      <c r="X18" s="278"/>
      <c r="Y18" s="272">
        <f t="shared" si="18"/>
        <v>0</v>
      </c>
      <c r="AA18" s="102">
        <f t="shared" si="0"/>
        <v>0</v>
      </c>
      <c r="AB18" s="116">
        <f t="shared" si="1"/>
        <v>0</v>
      </c>
      <c r="AC18" s="231">
        <f t="shared" si="2"/>
        <v>0</v>
      </c>
    </row>
    <row r="19" spans="1:29" x14ac:dyDescent="0.25">
      <c r="A19" s="223"/>
      <c r="B19" s="223"/>
      <c r="C19" s="103"/>
      <c r="D19" s="223"/>
      <c r="E19" s="54"/>
      <c r="F19" s="224"/>
      <c r="G19" s="224"/>
      <c r="H19" s="224"/>
      <c r="I19" s="225"/>
      <c r="J19" s="54"/>
      <c r="K19" s="48">
        <f t="shared" si="11"/>
        <v>0</v>
      </c>
      <c r="L19" s="223"/>
      <c r="M19" s="105">
        <f t="shared" si="12"/>
        <v>0</v>
      </c>
      <c r="N19" s="271"/>
      <c r="O19" s="272">
        <f t="shared" si="13"/>
        <v>0</v>
      </c>
      <c r="P19" s="278"/>
      <c r="Q19" s="283">
        <f t="shared" si="14"/>
        <v>0</v>
      </c>
      <c r="R19" s="271"/>
      <c r="S19" s="272">
        <f t="shared" si="15"/>
        <v>0</v>
      </c>
      <c r="T19" s="278"/>
      <c r="U19" s="283">
        <f t="shared" si="16"/>
        <v>0</v>
      </c>
      <c r="V19" s="271"/>
      <c r="W19" s="272">
        <f t="shared" si="17"/>
        <v>0</v>
      </c>
      <c r="X19" s="278"/>
      <c r="Y19" s="272">
        <f t="shared" si="18"/>
        <v>0</v>
      </c>
      <c r="AA19" s="102">
        <f t="shared" si="0"/>
        <v>0</v>
      </c>
      <c r="AB19" s="116">
        <f t="shared" si="1"/>
        <v>0</v>
      </c>
      <c r="AC19" s="231">
        <f t="shared" si="2"/>
        <v>0</v>
      </c>
    </row>
    <row r="20" spans="1:29" x14ac:dyDescent="0.25">
      <c r="A20" s="223"/>
      <c r="B20" s="223"/>
      <c r="C20" s="103"/>
      <c r="D20" s="223"/>
      <c r="E20" s="54"/>
      <c r="F20" s="224"/>
      <c r="G20" s="224"/>
      <c r="H20" s="224"/>
      <c r="I20" s="225"/>
      <c r="J20" s="54"/>
      <c r="K20" s="48">
        <f t="shared" si="11"/>
        <v>0</v>
      </c>
      <c r="L20" s="223"/>
      <c r="M20" s="105">
        <f t="shared" si="12"/>
        <v>0</v>
      </c>
      <c r="N20" s="271"/>
      <c r="O20" s="272">
        <f t="shared" si="13"/>
        <v>0</v>
      </c>
      <c r="P20" s="278"/>
      <c r="Q20" s="283">
        <f t="shared" si="14"/>
        <v>0</v>
      </c>
      <c r="R20" s="271"/>
      <c r="S20" s="272">
        <f t="shared" si="15"/>
        <v>0</v>
      </c>
      <c r="T20" s="278"/>
      <c r="U20" s="283">
        <f t="shared" si="16"/>
        <v>0</v>
      </c>
      <c r="V20" s="271"/>
      <c r="W20" s="272">
        <f t="shared" si="17"/>
        <v>0</v>
      </c>
      <c r="X20" s="278"/>
      <c r="Y20" s="272">
        <f t="shared" si="18"/>
        <v>0</v>
      </c>
      <c r="AA20" s="102">
        <f t="shared" si="0"/>
        <v>0</v>
      </c>
      <c r="AB20" s="116">
        <f t="shared" si="1"/>
        <v>0</v>
      </c>
      <c r="AC20" s="231">
        <f t="shared" si="2"/>
        <v>0</v>
      </c>
    </row>
    <row r="21" spans="1:29" x14ac:dyDescent="0.25">
      <c r="A21" s="223"/>
      <c r="B21" s="223"/>
      <c r="C21" s="103"/>
      <c r="D21" s="223"/>
      <c r="E21" s="54"/>
      <c r="F21" s="224"/>
      <c r="G21" s="224"/>
      <c r="H21" s="224"/>
      <c r="I21" s="225"/>
      <c r="J21" s="54"/>
      <c r="K21" s="48">
        <f t="shared" si="11"/>
        <v>0</v>
      </c>
      <c r="L21" s="223"/>
      <c r="M21" s="105">
        <f t="shared" si="12"/>
        <v>0</v>
      </c>
      <c r="N21" s="271"/>
      <c r="O21" s="272">
        <f t="shared" si="13"/>
        <v>0</v>
      </c>
      <c r="P21" s="278"/>
      <c r="Q21" s="283">
        <f t="shared" si="14"/>
        <v>0</v>
      </c>
      <c r="R21" s="271"/>
      <c r="S21" s="272">
        <f t="shared" si="15"/>
        <v>0</v>
      </c>
      <c r="T21" s="278"/>
      <c r="U21" s="283">
        <f t="shared" si="16"/>
        <v>0</v>
      </c>
      <c r="V21" s="271"/>
      <c r="W21" s="272">
        <f t="shared" si="17"/>
        <v>0</v>
      </c>
      <c r="X21" s="278"/>
      <c r="Y21" s="272">
        <f t="shared" si="18"/>
        <v>0</v>
      </c>
      <c r="AA21" s="102">
        <f t="shared" si="0"/>
        <v>0</v>
      </c>
      <c r="AB21" s="116">
        <f t="shared" si="1"/>
        <v>0</v>
      </c>
      <c r="AC21" s="231">
        <f t="shared" si="2"/>
        <v>0</v>
      </c>
    </row>
    <row r="22" spans="1:29" x14ac:dyDescent="0.25">
      <c r="A22" s="223"/>
      <c r="B22" s="223"/>
      <c r="C22" s="103"/>
      <c r="D22" s="223"/>
      <c r="E22" s="54"/>
      <c r="F22" s="224"/>
      <c r="G22" s="224"/>
      <c r="H22" s="224"/>
      <c r="I22" s="225"/>
      <c r="J22" s="54"/>
      <c r="K22" s="48">
        <f t="shared" si="11"/>
        <v>0</v>
      </c>
      <c r="L22" s="223"/>
      <c r="M22" s="105">
        <f t="shared" si="12"/>
        <v>0</v>
      </c>
      <c r="N22" s="271"/>
      <c r="O22" s="272">
        <f t="shared" si="13"/>
        <v>0</v>
      </c>
      <c r="P22" s="278"/>
      <c r="Q22" s="283">
        <f t="shared" si="14"/>
        <v>0</v>
      </c>
      <c r="R22" s="271"/>
      <c r="S22" s="272">
        <f t="shared" si="15"/>
        <v>0</v>
      </c>
      <c r="T22" s="278"/>
      <c r="U22" s="283">
        <f t="shared" si="16"/>
        <v>0</v>
      </c>
      <c r="V22" s="271"/>
      <c r="W22" s="272">
        <f t="shared" si="17"/>
        <v>0</v>
      </c>
      <c r="X22" s="278"/>
      <c r="Y22" s="272">
        <f t="shared" si="18"/>
        <v>0</v>
      </c>
      <c r="AA22" s="102">
        <f t="shared" si="0"/>
        <v>0</v>
      </c>
      <c r="AB22" s="116">
        <f t="shared" si="1"/>
        <v>0</v>
      </c>
      <c r="AC22" s="231">
        <f t="shared" si="2"/>
        <v>0</v>
      </c>
    </row>
    <row r="23" spans="1:29" x14ac:dyDescent="0.25">
      <c r="A23" s="223"/>
      <c r="B23" s="223"/>
      <c r="C23" s="103"/>
      <c r="D23" s="223"/>
      <c r="E23" s="54"/>
      <c r="F23" s="224"/>
      <c r="G23" s="224"/>
      <c r="H23" s="224"/>
      <c r="I23" s="225"/>
      <c r="J23" s="54"/>
      <c r="K23" s="48">
        <f t="shared" si="11"/>
        <v>0</v>
      </c>
      <c r="L23" s="223"/>
      <c r="M23" s="105">
        <f t="shared" si="12"/>
        <v>0</v>
      </c>
      <c r="N23" s="271"/>
      <c r="O23" s="272">
        <f t="shared" si="13"/>
        <v>0</v>
      </c>
      <c r="P23" s="278"/>
      <c r="Q23" s="283">
        <f t="shared" si="14"/>
        <v>0</v>
      </c>
      <c r="R23" s="271"/>
      <c r="S23" s="272">
        <f t="shared" si="15"/>
        <v>0</v>
      </c>
      <c r="T23" s="278"/>
      <c r="U23" s="283">
        <f t="shared" si="16"/>
        <v>0</v>
      </c>
      <c r="V23" s="271"/>
      <c r="W23" s="272">
        <f t="shared" si="17"/>
        <v>0</v>
      </c>
      <c r="X23" s="278"/>
      <c r="Y23" s="272">
        <f t="shared" si="18"/>
        <v>0</v>
      </c>
      <c r="AA23" s="102">
        <f t="shared" si="0"/>
        <v>0</v>
      </c>
      <c r="AB23" s="116">
        <f t="shared" si="1"/>
        <v>0</v>
      </c>
      <c r="AC23" s="231">
        <f t="shared" si="2"/>
        <v>0</v>
      </c>
    </row>
    <row r="24" spans="1:29" x14ac:dyDescent="0.25">
      <c r="A24" s="223"/>
      <c r="B24" s="223"/>
      <c r="C24" s="103"/>
      <c r="D24" s="223"/>
      <c r="E24" s="54"/>
      <c r="F24" s="224"/>
      <c r="G24" s="224"/>
      <c r="H24" s="224"/>
      <c r="I24" s="225"/>
      <c r="J24" s="54"/>
      <c r="K24" s="48">
        <f t="shared" si="11"/>
        <v>0</v>
      </c>
      <c r="L24" s="223"/>
      <c r="M24" s="105">
        <f t="shared" si="12"/>
        <v>0</v>
      </c>
      <c r="N24" s="271"/>
      <c r="O24" s="272">
        <f t="shared" si="13"/>
        <v>0</v>
      </c>
      <c r="P24" s="278"/>
      <c r="Q24" s="283">
        <f t="shared" si="14"/>
        <v>0</v>
      </c>
      <c r="R24" s="271"/>
      <c r="S24" s="272">
        <f t="shared" si="15"/>
        <v>0</v>
      </c>
      <c r="T24" s="278"/>
      <c r="U24" s="283">
        <f t="shared" si="16"/>
        <v>0</v>
      </c>
      <c r="V24" s="271"/>
      <c r="W24" s="272">
        <f t="shared" si="17"/>
        <v>0</v>
      </c>
      <c r="X24" s="278"/>
      <c r="Y24" s="272">
        <f t="shared" si="18"/>
        <v>0</v>
      </c>
      <c r="AA24" s="102">
        <f t="shared" si="0"/>
        <v>0</v>
      </c>
      <c r="AB24" s="116">
        <f t="shared" si="1"/>
        <v>0</v>
      </c>
      <c r="AC24" s="231">
        <f t="shared" si="2"/>
        <v>0</v>
      </c>
    </row>
    <row r="25" spans="1:29" x14ac:dyDescent="0.25">
      <c r="A25" s="223"/>
      <c r="B25" s="223"/>
      <c r="C25" s="103"/>
      <c r="D25" s="223"/>
      <c r="E25" s="54"/>
      <c r="F25" s="224"/>
      <c r="G25" s="224"/>
      <c r="H25" s="224"/>
      <c r="I25" s="225"/>
      <c r="J25" s="54"/>
      <c r="K25" s="48">
        <f t="shared" si="11"/>
        <v>0</v>
      </c>
      <c r="L25" s="223"/>
      <c r="M25" s="105">
        <f t="shared" si="12"/>
        <v>0</v>
      </c>
      <c r="N25" s="271"/>
      <c r="O25" s="272">
        <f t="shared" si="13"/>
        <v>0</v>
      </c>
      <c r="P25" s="278"/>
      <c r="Q25" s="283">
        <f t="shared" si="14"/>
        <v>0</v>
      </c>
      <c r="R25" s="271"/>
      <c r="S25" s="272">
        <f t="shared" si="15"/>
        <v>0</v>
      </c>
      <c r="T25" s="278"/>
      <c r="U25" s="283">
        <f t="shared" si="16"/>
        <v>0</v>
      </c>
      <c r="V25" s="271"/>
      <c r="W25" s="272">
        <f t="shared" si="17"/>
        <v>0</v>
      </c>
      <c r="X25" s="278"/>
      <c r="Y25" s="272">
        <f t="shared" si="18"/>
        <v>0</v>
      </c>
      <c r="AA25" s="102">
        <f t="shared" si="0"/>
        <v>0</v>
      </c>
      <c r="AB25" s="116">
        <f t="shared" si="1"/>
        <v>0</v>
      </c>
      <c r="AC25" s="231">
        <f t="shared" si="2"/>
        <v>0</v>
      </c>
    </row>
    <row r="26" spans="1:29" x14ac:dyDescent="0.25">
      <c r="A26" s="223"/>
      <c r="B26" s="223"/>
      <c r="C26" s="103"/>
      <c r="D26" s="223"/>
      <c r="E26" s="54"/>
      <c r="F26" s="224"/>
      <c r="G26" s="224"/>
      <c r="H26" s="224"/>
      <c r="I26" s="225"/>
      <c r="J26" s="54"/>
      <c r="K26" s="48">
        <f t="shared" si="11"/>
        <v>0</v>
      </c>
      <c r="L26" s="223"/>
      <c r="M26" s="105">
        <f t="shared" si="12"/>
        <v>0</v>
      </c>
      <c r="N26" s="271"/>
      <c r="O26" s="272">
        <f t="shared" si="13"/>
        <v>0</v>
      </c>
      <c r="P26" s="278"/>
      <c r="Q26" s="283">
        <f t="shared" si="14"/>
        <v>0</v>
      </c>
      <c r="R26" s="271"/>
      <c r="S26" s="272">
        <f t="shared" si="15"/>
        <v>0</v>
      </c>
      <c r="T26" s="278"/>
      <c r="U26" s="283">
        <f t="shared" si="16"/>
        <v>0</v>
      </c>
      <c r="V26" s="271"/>
      <c r="W26" s="272">
        <f t="shared" si="17"/>
        <v>0</v>
      </c>
      <c r="X26" s="278"/>
      <c r="Y26" s="272">
        <f t="shared" si="18"/>
        <v>0</v>
      </c>
      <c r="AA26" s="102">
        <f t="shared" si="0"/>
        <v>0</v>
      </c>
      <c r="AB26" s="116">
        <f t="shared" si="1"/>
        <v>0</v>
      </c>
      <c r="AC26" s="231">
        <f t="shared" si="2"/>
        <v>0</v>
      </c>
    </row>
    <row r="27" spans="1:29" x14ac:dyDescent="0.25">
      <c r="A27" s="223"/>
      <c r="B27" s="223"/>
      <c r="C27" s="103"/>
      <c r="D27" s="223"/>
      <c r="E27" s="54"/>
      <c r="F27" s="224"/>
      <c r="G27" s="224"/>
      <c r="H27" s="224"/>
      <c r="I27" s="225"/>
      <c r="J27" s="54"/>
      <c r="K27" s="48">
        <f t="shared" si="11"/>
        <v>0</v>
      </c>
      <c r="L27" s="223"/>
      <c r="M27" s="105">
        <f t="shared" si="12"/>
        <v>0</v>
      </c>
      <c r="N27" s="271"/>
      <c r="O27" s="272">
        <f t="shared" si="13"/>
        <v>0</v>
      </c>
      <c r="P27" s="278"/>
      <c r="Q27" s="283">
        <f t="shared" si="14"/>
        <v>0</v>
      </c>
      <c r="R27" s="271"/>
      <c r="S27" s="272">
        <f t="shared" si="15"/>
        <v>0</v>
      </c>
      <c r="T27" s="278"/>
      <c r="U27" s="283">
        <f t="shared" si="16"/>
        <v>0</v>
      </c>
      <c r="V27" s="271"/>
      <c r="W27" s="272">
        <f t="shared" si="17"/>
        <v>0</v>
      </c>
      <c r="X27" s="278"/>
      <c r="Y27" s="272">
        <f t="shared" si="18"/>
        <v>0</v>
      </c>
      <c r="AA27" s="102">
        <f t="shared" si="0"/>
        <v>0</v>
      </c>
      <c r="AB27" s="116">
        <f t="shared" si="1"/>
        <v>0</v>
      </c>
      <c r="AC27" s="231">
        <f t="shared" si="2"/>
        <v>0</v>
      </c>
    </row>
    <row r="28" spans="1:29" x14ac:dyDescent="0.25">
      <c r="A28" s="223"/>
      <c r="B28" s="223"/>
      <c r="C28" s="103"/>
      <c r="D28" s="223"/>
      <c r="E28" s="54"/>
      <c r="F28" s="224"/>
      <c r="G28" s="224"/>
      <c r="H28" s="224"/>
      <c r="I28" s="225"/>
      <c r="J28" s="54"/>
      <c r="K28" s="48">
        <f t="shared" si="11"/>
        <v>0</v>
      </c>
      <c r="L28" s="223"/>
      <c r="M28" s="105">
        <f t="shared" si="12"/>
        <v>0</v>
      </c>
      <c r="N28" s="271"/>
      <c r="O28" s="272">
        <f t="shared" si="13"/>
        <v>0</v>
      </c>
      <c r="P28" s="278"/>
      <c r="Q28" s="283">
        <f t="shared" si="14"/>
        <v>0</v>
      </c>
      <c r="R28" s="271"/>
      <c r="S28" s="272">
        <f t="shared" si="15"/>
        <v>0</v>
      </c>
      <c r="T28" s="278"/>
      <c r="U28" s="283">
        <f t="shared" si="16"/>
        <v>0</v>
      </c>
      <c r="V28" s="271"/>
      <c r="W28" s="272">
        <f t="shared" si="17"/>
        <v>0</v>
      </c>
      <c r="X28" s="278"/>
      <c r="Y28" s="272">
        <f t="shared" si="18"/>
        <v>0</v>
      </c>
      <c r="AA28" s="102">
        <f t="shared" si="0"/>
        <v>0</v>
      </c>
      <c r="AB28" s="116">
        <f t="shared" si="1"/>
        <v>0</v>
      </c>
      <c r="AC28" s="231">
        <f t="shared" si="2"/>
        <v>0</v>
      </c>
    </row>
    <row r="29" spans="1:29" x14ac:dyDescent="0.25">
      <c r="A29" s="223"/>
      <c r="B29" s="223"/>
      <c r="C29" s="103"/>
      <c r="D29" s="223"/>
      <c r="E29" s="54"/>
      <c r="F29" s="224"/>
      <c r="G29" s="224"/>
      <c r="H29" s="224"/>
      <c r="I29" s="225"/>
      <c r="J29" s="54"/>
      <c r="K29" s="48">
        <f t="shared" si="11"/>
        <v>0</v>
      </c>
      <c r="L29" s="223"/>
      <c r="M29" s="105">
        <f t="shared" si="12"/>
        <v>0</v>
      </c>
      <c r="N29" s="271"/>
      <c r="O29" s="272">
        <f t="shared" si="13"/>
        <v>0</v>
      </c>
      <c r="P29" s="278"/>
      <c r="Q29" s="283">
        <f t="shared" si="14"/>
        <v>0</v>
      </c>
      <c r="R29" s="271"/>
      <c r="S29" s="272">
        <f t="shared" si="15"/>
        <v>0</v>
      </c>
      <c r="T29" s="278"/>
      <c r="U29" s="283">
        <f t="shared" si="16"/>
        <v>0</v>
      </c>
      <c r="V29" s="271"/>
      <c r="W29" s="272">
        <f t="shared" si="17"/>
        <v>0</v>
      </c>
      <c r="X29" s="278"/>
      <c r="Y29" s="272">
        <f t="shared" si="18"/>
        <v>0</v>
      </c>
      <c r="AA29" s="102">
        <f t="shared" si="0"/>
        <v>0</v>
      </c>
      <c r="AB29" s="116">
        <f t="shared" si="1"/>
        <v>0</v>
      </c>
      <c r="AC29" s="231">
        <f t="shared" si="2"/>
        <v>0</v>
      </c>
    </row>
    <row r="30" spans="1:29" x14ac:dyDescent="0.25">
      <c r="A30" s="223"/>
      <c r="B30" s="223"/>
      <c r="C30" s="103"/>
      <c r="D30" s="223"/>
      <c r="E30" s="54"/>
      <c r="F30" s="224"/>
      <c r="G30" s="224"/>
      <c r="H30" s="224"/>
      <c r="I30" s="225"/>
      <c r="J30" s="54"/>
      <c r="K30" s="48">
        <f t="shared" si="11"/>
        <v>0</v>
      </c>
      <c r="L30" s="223"/>
      <c r="M30" s="105">
        <f t="shared" si="12"/>
        <v>0</v>
      </c>
      <c r="N30" s="271"/>
      <c r="O30" s="272">
        <f t="shared" si="13"/>
        <v>0</v>
      </c>
      <c r="P30" s="278"/>
      <c r="Q30" s="283">
        <f t="shared" si="14"/>
        <v>0</v>
      </c>
      <c r="R30" s="271"/>
      <c r="S30" s="272">
        <f t="shared" si="15"/>
        <v>0</v>
      </c>
      <c r="T30" s="278"/>
      <c r="U30" s="283">
        <f t="shared" si="16"/>
        <v>0</v>
      </c>
      <c r="V30" s="271"/>
      <c r="W30" s="272">
        <f t="shared" si="17"/>
        <v>0</v>
      </c>
      <c r="X30" s="278"/>
      <c r="Y30" s="272">
        <f t="shared" si="18"/>
        <v>0</v>
      </c>
      <c r="AA30" s="102">
        <f t="shared" si="0"/>
        <v>0</v>
      </c>
      <c r="AB30" s="116">
        <f t="shared" si="1"/>
        <v>0</v>
      </c>
      <c r="AC30" s="231">
        <f t="shared" si="2"/>
        <v>0</v>
      </c>
    </row>
    <row r="31" spans="1:29" x14ac:dyDescent="0.25">
      <c r="A31" s="223"/>
      <c r="B31" s="223"/>
      <c r="C31" s="103"/>
      <c r="D31" s="223"/>
      <c r="E31" s="54"/>
      <c r="F31" s="224"/>
      <c r="G31" s="224"/>
      <c r="H31" s="224"/>
      <c r="I31" s="225"/>
      <c r="J31" s="54"/>
      <c r="K31" s="48">
        <f t="shared" si="11"/>
        <v>0</v>
      </c>
      <c r="L31" s="223"/>
      <c r="M31" s="105">
        <f t="shared" si="12"/>
        <v>0</v>
      </c>
      <c r="N31" s="271"/>
      <c r="O31" s="272">
        <f t="shared" si="13"/>
        <v>0</v>
      </c>
      <c r="P31" s="278"/>
      <c r="Q31" s="283">
        <f t="shared" si="14"/>
        <v>0</v>
      </c>
      <c r="R31" s="271"/>
      <c r="S31" s="272">
        <f t="shared" si="15"/>
        <v>0</v>
      </c>
      <c r="T31" s="278"/>
      <c r="U31" s="283">
        <f t="shared" si="16"/>
        <v>0</v>
      </c>
      <c r="V31" s="271"/>
      <c r="W31" s="272">
        <f t="shared" si="17"/>
        <v>0</v>
      </c>
      <c r="X31" s="278"/>
      <c r="Y31" s="272">
        <f t="shared" si="18"/>
        <v>0</v>
      </c>
      <c r="AA31" s="102">
        <f t="shared" si="0"/>
        <v>0</v>
      </c>
      <c r="AB31" s="116">
        <f t="shared" si="1"/>
        <v>0</v>
      </c>
      <c r="AC31" s="231">
        <f t="shared" si="2"/>
        <v>0</v>
      </c>
    </row>
    <row r="32" spans="1:29" x14ac:dyDescent="0.25">
      <c r="A32" s="223"/>
      <c r="B32" s="223"/>
      <c r="C32" s="103"/>
      <c r="D32" s="223"/>
      <c r="E32" s="54"/>
      <c r="F32" s="224"/>
      <c r="G32" s="224"/>
      <c r="H32" s="224"/>
      <c r="I32" s="225"/>
      <c r="J32" s="54"/>
      <c r="K32" s="48">
        <f t="shared" si="11"/>
        <v>0</v>
      </c>
      <c r="L32" s="223"/>
      <c r="M32" s="105">
        <f t="shared" si="12"/>
        <v>0</v>
      </c>
      <c r="N32" s="271"/>
      <c r="O32" s="272">
        <f t="shared" si="13"/>
        <v>0</v>
      </c>
      <c r="P32" s="278"/>
      <c r="Q32" s="283">
        <f t="shared" si="14"/>
        <v>0</v>
      </c>
      <c r="R32" s="271"/>
      <c r="S32" s="272">
        <f t="shared" si="15"/>
        <v>0</v>
      </c>
      <c r="T32" s="278"/>
      <c r="U32" s="283">
        <f t="shared" si="16"/>
        <v>0</v>
      </c>
      <c r="V32" s="271"/>
      <c r="W32" s="272">
        <f t="shared" si="17"/>
        <v>0</v>
      </c>
      <c r="X32" s="278"/>
      <c r="Y32" s="272">
        <f t="shared" si="18"/>
        <v>0</v>
      </c>
      <c r="AA32" s="102">
        <f t="shared" si="0"/>
        <v>0</v>
      </c>
      <c r="AB32" s="116">
        <f t="shared" si="1"/>
        <v>0</v>
      </c>
      <c r="AC32" s="231">
        <f t="shared" si="2"/>
        <v>0</v>
      </c>
    </row>
    <row r="33" spans="1:29" x14ac:dyDescent="0.25">
      <c r="A33" s="223"/>
      <c r="B33" s="223"/>
      <c r="C33" s="103"/>
      <c r="D33" s="223"/>
      <c r="E33" s="54"/>
      <c r="F33" s="224"/>
      <c r="G33" s="224"/>
      <c r="H33" s="224"/>
      <c r="I33" s="225"/>
      <c r="J33" s="54"/>
      <c r="K33" s="48">
        <f t="shared" si="11"/>
        <v>0</v>
      </c>
      <c r="L33" s="223"/>
      <c r="M33" s="105">
        <f t="shared" si="12"/>
        <v>0</v>
      </c>
      <c r="N33" s="271"/>
      <c r="O33" s="272">
        <f t="shared" si="13"/>
        <v>0</v>
      </c>
      <c r="P33" s="278"/>
      <c r="Q33" s="283">
        <f t="shared" si="14"/>
        <v>0</v>
      </c>
      <c r="R33" s="271"/>
      <c r="S33" s="272">
        <f t="shared" si="15"/>
        <v>0</v>
      </c>
      <c r="T33" s="278"/>
      <c r="U33" s="283">
        <f t="shared" si="16"/>
        <v>0</v>
      </c>
      <c r="V33" s="271"/>
      <c r="W33" s="272">
        <f t="shared" si="17"/>
        <v>0</v>
      </c>
      <c r="X33" s="278"/>
      <c r="Y33" s="272">
        <f t="shared" si="18"/>
        <v>0</v>
      </c>
      <c r="AA33" s="102">
        <f t="shared" si="0"/>
        <v>0</v>
      </c>
      <c r="AB33" s="116">
        <f t="shared" si="1"/>
        <v>0</v>
      </c>
      <c r="AC33" s="231">
        <f t="shared" si="2"/>
        <v>0</v>
      </c>
    </row>
    <row r="34" spans="1:29" x14ac:dyDescent="0.25">
      <c r="A34" s="223"/>
      <c r="B34" s="223"/>
      <c r="C34" s="103"/>
      <c r="D34" s="223"/>
      <c r="E34" s="54"/>
      <c r="F34" s="224"/>
      <c r="G34" s="224"/>
      <c r="H34" s="224"/>
      <c r="I34" s="225"/>
      <c r="J34" s="54"/>
      <c r="K34" s="48">
        <f t="shared" si="11"/>
        <v>0</v>
      </c>
      <c r="L34" s="223"/>
      <c r="M34" s="105">
        <f t="shared" si="12"/>
        <v>0</v>
      </c>
      <c r="N34" s="271"/>
      <c r="O34" s="272">
        <f t="shared" si="13"/>
        <v>0</v>
      </c>
      <c r="P34" s="278"/>
      <c r="Q34" s="283">
        <f t="shared" si="14"/>
        <v>0</v>
      </c>
      <c r="R34" s="271"/>
      <c r="S34" s="272">
        <f t="shared" si="15"/>
        <v>0</v>
      </c>
      <c r="T34" s="278"/>
      <c r="U34" s="283">
        <f t="shared" si="16"/>
        <v>0</v>
      </c>
      <c r="V34" s="271"/>
      <c r="W34" s="272">
        <f t="shared" si="17"/>
        <v>0</v>
      </c>
      <c r="X34" s="278"/>
      <c r="Y34" s="272">
        <f t="shared" si="18"/>
        <v>0</v>
      </c>
      <c r="AA34" s="102">
        <f t="shared" si="0"/>
        <v>0</v>
      </c>
      <c r="AB34" s="116">
        <f t="shared" si="1"/>
        <v>0</v>
      </c>
      <c r="AC34" s="231">
        <f t="shared" si="2"/>
        <v>0</v>
      </c>
    </row>
    <row r="35" spans="1:29" x14ac:dyDescent="0.25">
      <c r="A35" s="223"/>
      <c r="B35" s="223"/>
      <c r="C35" s="103"/>
      <c r="D35" s="223"/>
      <c r="E35" s="54"/>
      <c r="F35" s="224"/>
      <c r="G35" s="224"/>
      <c r="H35" s="224"/>
      <c r="I35" s="225"/>
      <c r="J35" s="54"/>
      <c r="K35" s="48">
        <f t="shared" si="11"/>
        <v>0</v>
      </c>
      <c r="L35" s="223"/>
      <c r="M35" s="105">
        <f t="shared" si="12"/>
        <v>0</v>
      </c>
      <c r="N35" s="271"/>
      <c r="O35" s="272">
        <f t="shared" si="13"/>
        <v>0</v>
      </c>
      <c r="P35" s="278"/>
      <c r="Q35" s="283">
        <f t="shared" si="14"/>
        <v>0</v>
      </c>
      <c r="R35" s="271"/>
      <c r="S35" s="272">
        <f t="shared" si="15"/>
        <v>0</v>
      </c>
      <c r="T35" s="278"/>
      <c r="U35" s="283">
        <f t="shared" si="16"/>
        <v>0</v>
      </c>
      <c r="V35" s="271"/>
      <c r="W35" s="272">
        <f t="shared" si="17"/>
        <v>0</v>
      </c>
      <c r="X35" s="278"/>
      <c r="Y35" s="272">
        <f t="shared" si="18"/>
        <v>0</v>
      </c>
      <c r="AA35" s="102">
        <f t="shared" si="0"/>
        <v>0</v>
      </c>
      <c r="AB35" s="116">
        <f t="shared" si="1"/>
        <v>0</v>
      </c>
      <c r="AC35" s="231">
        <f t="shared" si="2"/>
        <v>0</v>
      </c>
    </row>
    <row r="36" spans="1:29" x14ac:dyDescent="0.25">
      <c r="A36" s="223"/>
      <c r="B36" s="223"/>
      <c r="C36" s="103"/>
      <c r="D36" s="223"/>
      <c r="E36" s="54"/>
      <c r="F36" s="224"/>
      <c r="G36" s="224"/>
      <c r="H36" s="224"/>
      <c r="I36" s="225"/>
      <c r="J36" s="54"/>
      <c r="K36" s="48">
        <f t="shared" si="11"/>
        <v>0</v>
      </c>
      <c r="L36" s="223"/>
      <c r="M36" s="105">
        <f t="shared" si="12"/>
        <v>0</v>
      </c>
      <c r="N36" s="271"/>
      <c r="O36" s="272">
        <f t="shared" si="13"/>
        <v>0</v>
      </c>
      <c r="P36" s="278"/>
      <c r="Q36" s="283">
        <f t="shared" si="14"/>
        <v>0</v>
      </c>
      <c r="R36" s="271"/>
      <c r="S36" s="272">
        <f t="shared" si="15"/>
        <v>0</v>
      </c>
      <c r="T36" s="278"/>
      <c r="U36" s="283">
        <f t="shared" si="16"/>
        <v>0</v>
      </c>
      <c r="V36" s="271"/>
      <c r="W36" s="272">
        <f t="shared" si="17"/>
        <v>0</v>
      </c>
      <c r="X36" s="278"/>
      <c r="Y36" s="272">
        <f t="shared" si="18"/>
        <v>0</v>
      </c>
      <c r="AA36" s="102">
        <f t="shared" si="0"/>
        <v>0</v>
      </c>
      <c r="AB36" s="116">
        <f t="shared" si="1"/>
        <v>0</v>
      </c>
      <c r="AC36" s="231">
        <f t="shared" si="2"/>
        <v>0</v>
      </c>
    </row>
    <row r="37" spans="1:29" x14ac:dyDescent="0.25">
      <c r="A37" s="223"/>
      <c r="B37" s="223"/>
      <c r="C37" s="103"/>
      <c r="D37" s="223"/>
      <c r="E37" s="54"/>
      <c r="F37" s="224"/>
      <c r="G37" s="224"/>
      <c r="H37" s="224"/>
      <c r="I37" s="225"/>
      <c r="J37" s="54"/>
      <c r="K37" s="48">
        <f t="shared" si="11"/>
        <v>0</v>
      </c>
      <c r="L37" s="223"/>
      <c r="M37" s="105">
        <f t="shared" si="12"/>
        <v>0</v>
      </c>
      <c r="N37" s="271"/>
      <c r="O37" s="272">
        <f t="shared" si="13"/>
        <v>0</v>
      </c>
      <c r="P37" s="278"/>
      <c r="Q37" s="283">
        <f t="shared" si="14"/>
        <v>0</v>
      </c>
      <c r="R37" s="271"/>
      <c r="S37" s="272">
        <f t="shared" si="15"/>
        <v>0</v>
      </c>
      <c r="T37" s="278"/>
      <c r="U37" s="283">
        <f t="shared" si="16"/>
        <v>0</v>
      </c>
      <c r="V37" s="271"/>
      <c r="W37" s="272">
        <f t="shared" si="17"/>
        <v>0</v>
      </c>
      <c r="X37" s="278"/>
      <c r="Y37" s="272">
        <f t="shared" si="18"/>
        <v>0</v>
      </c>
      <c r="AA37" s="102">
        <f t="shared" si="0"/>
        <v>0</v>
      </c>
      <c r="AB37" s="116">
        <f t="shared" si="1"/>
        <v>0</v>
      </c>
      <c r="AC37" s="231">
        <f t="shared" si="2"/>
        <v>0</v>
      </c>
    </row>
    <row r="38" spans="1:29" x14ac:dyDescent="0.25">
      <c r="A38" s="223"/>
      <c r="B38" s="223"/>
      <c r="C38" s="103"/>
      <c r="D38" s="223"/>
      <c r="E38" s="54"/>
      <c r="F38" s="224"/>
      <c r="G38" s="224"/>
      <c r="H38" s="224"/>
      <c r="I38" s="225"/>
      <c r="J38" s="54"/>
      <c r="K38" s="48">
        <f t="shared" si="11"/>
        <v>0</v>
      </c>
      <c r="L38" s="223"/>
      <c r="M38" s="105">
        <f t="shared" si="12"/>
        <v>0</v>
      </c>
      <c r="N38" s="271"/>
      <c r="O38" s="272">
        <f t="shared" si="13"/>
        <v>0</v>
      </c>
      <c r="P38" s="278"/>
      <c r="Q38" s="283">
        <f t="shared" si="14"/>
        <v>0</v>
      </c>
      <c r="R38" s="271"/>
      <c r="S38" s="272">
        <f t="shared" si="15"/>
        <v>0</v>
      </c>
      <c r="T38" s="278"/>
      <c r="U38" s="283">
        <f t="shared" si="16"/>
        <v>0</v>
      </c>
      <c r="V38" s="271"/>
      <c r="W38" s="272">
        <f t="shared" si="17"/>
        <v>0</v>
      </c>
      <c r="X38" s="278"/>
      <c r="Y38" s="272">
        <f t="shared" si="18"/>
        <v>0</v>
      </c>
      <c r="AA38" s="102">
        <f t="shared" ref="AA38:AA55" si="19">N38+P38+R38+T38+V38+X38</f>
        <v>0</v>
      </c>
      <c r="AB38" s="116">
        <f t="shared" ref="AB38:AB55" si="20">O38+Q38+S38+U38+W38+Y38</f>
        <v>0</v>
      </c>
      <c r="AC38" s="231">
        <f t="shared" ref="AC38:AC55" si="21">AB38-M38</f>
        <v>0</v>
      </c>
    </row>
    <row r="39" spans="1:29" x14ac:dyDescent="0.25">
      <c r="A39" s="223"/>
      <c r="B39" s="223"/>
      <c r="C39" s="103"/>
      <c r="D39" s="223"/>
      <c r="E39" s="54"/>
      <c r="F39" s="224"/>
      <c r="G39" s="224"/>
      <c r="H39" s="224"/>
      <c r="I39" s="225"/>
      <c r="J39" s="54"/>
      <c r="K39" s="48">
        <f t="shared" si="11"/>
        <v>0</v>
      </c>
      <c r="L39" s="223"/>
      <c r="M39" s="105">
        <f t="shared" si="12"/>
        <v>0</v>
      </c>
      <c r="N39" s="271"/>
      <c r="O39" s="272">
        <f t="shared" si="13"/>
        <v>0</v>
      </c>
      <c r="P39" s="278"/>
      <c r="Q39" s="283">
        <f t="shared" si="14"/>
        <v>0</v>
      </c>
      <c r="R39" s="271"/>
      <c r="S39" s="272">
        <f t="shared" si="15"/>
        <v>0</v>
      </c>
      <c r="T39" s="278"/>
      <c r="U39" s="283">
        <f t="shared" si="16"/>
        <v>0</v>
      </c>
      <c r="V39" s="271"/>
      <c r="W39" s="272">
        <f t="shared" si="17"/>
        <v>0</v>
      </c>
      <c r="X39" s="278"/>
      <c r="Y39" s="272">
        <f t="shared" si="18"/>
        <v>0</v>
      </c>
      <c r="AA39" s="102">
        <f t="shared" si="19"/>
        <v>0</v>
      </c>
      <c r="AB39" s="116">
        <f t="shared" si="20"/>
        <v>0</v>
      </c>
      <c r="AC39" s="231">
        <f t="shared" si="21"/>
        <v>0</v>
      </c>
    </row>
    <row r="40" spans="1:29" x14ac:dyDescent="0.25">
      <c r="A40" s="223"/>
      <c r="B40" s="223"/>
      <c r="C40" s="103"/>
      <c r="D40" s="223"/>
      <c r="E40" s="54"/>
      <c r="F40" s="224"/>
      <c r="G40" s="224"/>
      <c r="H40" s="224"/>
      <c r="I40" s="225"/>
      <c r="J40" s="54"/>
      <c r="K40" s="48">
        <f t="shared" si="11"/>
        <v>0</v>
      </c>
      <c r="L40" s="223"/>
      <c r="M40" s="105">
        <f t="shared" si="12"/>
        <v>0</v>
      </c>
      <c r="N40" s="271"/>
      <c r="O40" s="272">
        <f t="shared" si="13"/>
        <v>0</v>
      </c>
      <c r="P40" s="278"/>
      <c r="Q40" s="283">
        <f t="shared" si="14"/>
        <v>0</v>
      </c>
      <c r="R40" s="271"/>
      <c r="S40" s="272">
        <f t="shared" si="15"/>
        <v>0</v>
      </c>
      <c r="T40" s="278"/>
      <c r="U40" s="283">
        <f t="shared" si="16"/>
        <v>0</v>
      </c>
      <c r="V40" s="271"/>
      <c r="W40" s="272">
        <f t="shared" si="17"/>
        <v>0</v>
      </c>
      <c r="X40" s="278"/>
      <c r="Y40" s="272">
        <f t="shared" si="18"/>
        <v>0</v>
      </c>
      <c r="AA40" s="102">
        <f t="shared" si="19"/>
        <v>0</v>
      </c>
      <c r="AB40" s="116">
        <f t="shared" si="20"/>
        <v>0</v>
      </c>
      <c r="AC40" s="231">
        <f t="shared" si="21"/>
        <v>0</v>
      </c>
    </row>
    <row r="41" spans="1:29" ht="15.75" thickBot="1" x14ac:dyDescent="0.3">
      <c r="A41" s="54"/>
      <c r="B41" s="103"/>
      <c r="C41" s="103"/>
      <c r="D41" s="54"/>
      <c r="E41" s="54"/>
      <c r="F41" s="54"/>
      <c r="G41" s="104"/>
      <c r="H41" s="226"/>
      <c r="I41" s="54"/>
      <c r="J41" s="54"/>
      <c r="K41" s="48">
        <f t="shared" si="11"/>
        <v>0</v>
      </c>
      <c r="L41" s="51"/>
      <c r="M41" s="105">
        <f t="shared" si="12"/>
        <v>0</v>
      </c>
      <c r="N41" s="273"/>
      <c r="O41" s="274">
        <f t="shared" si="13"/>
        <v>0</v>
      </c>
      <c r="P41" s="279"/>
      <c r="Q41" s="284">
        <f t="shared" si="14"/>
        <v>0</v>
      </c>
      <c r="R41" s="273"/>
      <c r="S41" s="274">
        <f t="shared" si="15"/>
        <v>0</v>
      </c>
      <c r="T41" s="279"/>
      <c r="U41" s="284">
        <f t="shared" si="16"/>
        <v>0</v>
      </c>
      <c r="V41" s="273"/>
      <c r="W41" s="274">
        <f t="shared" si="17"/>
        <v>0</v>
      </c>
      <c r="X41" s="279"/>
      <c r="Y41" s="274">
        <f t="shared" si="18"/>
        <v>0</v>
      </c>
      <c r="AA41" s="102">
        <f t="shared" si="19"/>
        <v>0</v>
      </c>
      <c r="AB41" s="116">
        <f t="shared" si="20"/>
        <v>0</v>
      </c>
      <c r="AC41" s="231">
        <f t="shared" si="21"/>
        <v>0</v>
      </c>
    </row>
    <row r="42" spans="1:29" hidden="1" x14ac:dyDescent="0.25">
      <c r="A42" s="54"/>
      <c r="B42" s="103"/>
      <c r="C42" s="103"/>
      <c r="D42" s="54"/>
      <c r="E42" s="54"/>
      <c r="F42" s="54"/>
      <c r="G42" s="99"/>
      <c r="H42" s="99"/>
      <c r="I42" s="54"/>
      <c r="J42" s="54"/>
      <c r="K42" s="48">
        <f t="shared" si="11"/>
        <v>0</v>
      </c>
      <c r="L42" s="51">
        <v>0</v>
      </c>
      <c r="M42" s="105">
        <f t="shared" si="12"/>
        <v>0</v>
      </c>
      <c r="N42" s="275">
        <v>0</v>
      </c>
      <c r="O42" s="237">
        <f t="shared" si="13"/>
        <v>0</v>
      </c>
      <c r="P42" s="276">
        <v>0</v>
      </c>
      <c r="Q42" s="237">
        <f t="shared" si="14"/>
        <v>0</v>
      </c>
      <c r="R42" s="276">
        <v>0</v>
      </c>
      <c r="S42" s="237">
        <f t="shared" si="15"/>
        <v>0</v>
      </c>
      <c r="T42" s="276">
        <v>0</v>
      </c>
      <c r="U42" s="237">
        <f t="shared" si="16"/>
        <v>0</v>
      </c>
      <c r="V42" s="276">
        <v>0</v>
      </c>
      <c r="W42" s="237">
        <f t="shared" si="17"/>
        <v>0</v>
      </c>
      <c r="X42" s="276">
        <v>0</v>
      </c>
      <c r="Y42" s="277">
        <f t="shared" si="18"/>
        <v>0</v>
      </c>
      <c r="AA42" s="102">
        <f t="shared" si="19"/>
        <v>0</v>
      </c>
      <c r="AB42" s="116">
        <f t="shared" si="20"/>
        <v>0</v>
      </c>
      <c r="AC42" s="231">
        <f t="shared" si="21"/>
        <v>0</v>
      </c>
    </row>
    <row r="43" spans="1:29" hidden="1" x14ac:dyDescent="0.25">
      <c r="A43" s="54"/>
      <c r="B43" s="103"/>
      <c r="C43" s="103"/>
      <c r="D43" s="54"/>
      <c r="E43" s="54"/>
      <c r="F43" s="54"/>
      <c r="G43" s="104"/>
      <c r="H43" s="99"/>
      <c r="I43" s="54"/>
      <c r="J43" s="54"/>
      <c r="K43" s="48">
        <f t="shared" si="11"/>
        <v>0</v>
      </c>
      <c r="L43" s="51">
        <v>0</v>
      </c>
      <c r="M43" s="105">
        <f t="shared" si="12"/>
        <v>0</v>
      </c>
      <c r="N43" s="106">
        <v>0</v>
      </c>
      <c r="O43" s="231">
        <f t="shared" si="13"/>
        <v>0</v>
      </c>
      <c r="P43" s="108">
        <v>0</v>
      </c>
      <c r="Q43" s="231">
        <f t="shared" si="14"/>
        <v>0</v>
      </c>
      <c r="R43" s="108">
        <v>0</v>
      </c>
      <c r="S43" s="231">
        <f t="shared" si="15"/>
        <v>0</v>
      </c>
      <c r="T43" s="108">
        <v>0</v>
      </c>
      <c r="U43" s="231">
        <f t="shared" si="16"/>
        <v>0</v>
      </c>
      <c r="V43" s="108">
        <v>0</v>
      </c>
      <c r="W43" s="231">
        <f t="shared" si="17"/>
        <v>0</v>
      </c>
      <c r="X43" s="108">
        <v>0</v>
      </c>
      <c r="Y43" s="235">
        <f t="shared" si="18"/>
        <v>0</v>
      </c>
      <c r="AA43" s="102">
        <f t="shared" si="19"/>
        <v>0</v>
      </c>
      <c r="AB43" s="116">
        <f t="shared" si="20"/>
        <v>0</v>
      </c>
      <c r="AC43" s="231">
        <f t="shared" si="21"/>
        <v>0</v>
      </c>
    </row>
    <row r="44" spans="1:29" hidden="1" x14ac:dyDescent="0.25">
      <c r="A44" s="54"/>
      <c r="B44" s="103"/>
      <c r="C44" s="103"/>
      <c r="D44" s="54"/>
      <c r="E44" s="54"/>
      <c r="F44" s="54"/>
      <c r="G44" s="104"/>
      <c r="H44" s="99"/>
      <c r="I44" s="54"/>
      <c r="J44" s="54"/>
      <c r="K44" s="48">
        <f t="shared" si="11"/>
        <v>0</v>
      </c>
      <c r="L44" s="51">
        <v>0</v>
      </c>
      <c r="M44" s="105">
        <f t="shared" si="12"/>
        <v>0</v>
      </c>
      <c r="N44" s="106">
        <v>0</v>
      </c>
      <c r="O44" s="231">
        <f t="shared" si="13"/>
        <v>0</v>
      </c>
      <c r="P44" s="108">
        <v>0</v>
      </c>
      <c r="Q44" s="231">
        <f t="shared" si="14"/>
        <v>0</v>
      </c>
      <c r="R44" s="108">
        <v>0</v>
      </c>
      <c r="S44" s="231">
        <f t="shared" si="15"/>
        <v>0</v>
      </c>
      <c r="T44" s="108">
        <v>0</v>
      </c>
      <c r="U44" s="231">
        <f t="shared" si="16"/>
        <v>0</v>
      </c>
      <c r="V44" s="108">
        <v>0</v>
      </c>
      <c r="W44" s="231">
        <f t="shared" si="17"/>
        <v>0</v>
      </c>
      <c r="X44" s="108">
        <v>0</v>
      </c>
      <c r="Y44" s="235">
        <f t="shared" si="18"/>
        <v>0</v>
      </c>
      <c r="AA44" s="102">
        <f t="shared" si="19"/>
        <v>0</v>
      </c>
      <c r="AB44" s="116">
        <f t="shared" si="20"/>
        <v>0</v>
      </c>
      <c r="AC44" s="231">
        <f t="shared" si="21"/>
        <v>0</v>
      </c>
    </row>
    <row r="45" spans="1:29" hidden="1" x14ac:dyDescent="0.25">
      <c r="A45" s="54"/>
      <c r="B45" s="103"/>
      <c r="C45" s="103"/>
      <c r="D45" s="54"/>
      <c r="E45" s="54"/>
      <c r="F45" s="54"/>
      <c r="G45" s="99"/>
      <c r="H45" s="99"/>
      <c r="I45" s="54"/>
      <c r="J45" s="54"/>
      <c r="K45" s="48">
        <f t="shared" si="11"/>
        <v>0</v>
      </c>
      <c r="L45" s="51">
        <v>0</v>
      </c>
      <c r="M45" s="105">
        <f t="shared" si="12"/>
        <v>0</v>
      </c>
      <c r="N45" s="106">
        <v>0</v>
      </c>
      <c r="O45" s="231">
        <f t="shared" si="13"/>
        <v>0</v>
      </c>
      <c r="P45" s="108">
        <v>0</v>
      </c>
      <c r="Q45" s="231">
        <f t="shared" si="14"/>
        <v>0</v>
      </c>
      <c r="R45" s="108">
        <v>0</v>
      </c>
      <c r="S45" s="231">
        <f t="shared" si="15"/>
        <v>0</v>
      </c>
      <c r="T45" s="108">
        <v>0</v>
      </c>
      <c r="U45" s="231">
        <f t="shared" si="16"/>
        <v>0</v>
      </c>
      <c r="V45" s="108">
        <v>0</v>
      </c>
      <c r="W45" s="231">
        <f t="shared" si="17"/>
        <v>0</v>
      </c>
      <c r="X45" s="108">
        <v>0</v>
      </c>
      <c r="Y45" s="235">
        <f t="shared" si="18"/>
        <v>0</v>
      </c>
      <c r="AA45" s="102">
        <f t="shared" si="19"/>
        <v>0</v>
      </c>
      <c r="AB45" s="116">
        <f t="shared" si="20"/>
        <v>0</v>
      </c>
      <c r="AC45" s="231">
        <f t="shared" si="21"/>
        <v>0</v>
      </c>
    </row>
    <row r="46" spans="1:29" hidden="1" x14ac:dyDescent="0.25">
      <c r="A46" s="54"/>
      <c r="B46" s="103"/>
      <c r="C46" s="103"/>
      <c r="D46" s="54"/>
      <c r="E46" s="54"/>
      <c r="F46" s="54"/>
      <c r="G46" s="104"/>
      <c r="H46" s="99"/>
      <c r="I46" s="54"/>
      <c r="J46" s="54"/>
      <c r="K46" s="48">
        <f t="shared" si="11"/>
        <v>0</v>
      </c>
      <c r="L46" s="51">
        <v>0</v>
      </c>
      <c r="M46" s="105">
        <f t="shared" si="12"/>
        <v>0</v>
      </c>
      <c r="N46" s="106">
        <v>0</v>
      </c>
      <c r="O46" s="231">
        <f t="shared" si="13"/>
        <v>0</v>
      </c>
      <c r="P46" s="108">
        <v>0</v>
      </c>
      <c r="Q46" s="231">
        <f t="shared" si="14"/>
        <v>0</v>
      </c>
      <c r="R46" s="108">
        <v>0</v>
      </c>
      <c r="S46" s="231">
        <f t="shared" si="15"/>
        <v>0</v>
      </c>
      <c r="T46" s="108">
        <v>0</v>
      </c>
      <c r="U46" s="231">
        <f t="shared" si="16"/>
        <v>0</v>
      </c>
      <c r="V46" s="108">
        <v>0</v>
      </c>
      <c r="W46" s="231">
        <f t="shared" si="17"/>
        <v>0</v>
      </c>
      <c r="X46" s="108">
        <v>0</v>
      </c>
      <c r="Y46" s="235">
        <f t="shared" si="18"/>
        <v>0</v>
      </c>
      <c r="AA46" s="102">
        <f t="shared" si="19"/>
        <v>0</v>
      </c>
      <c r="AB46" s="116">
        <f t="shared" si="20"/>
        <v>0</v>
      </c>
      <c r="AC46" s="231">
        <f t="shared" si="21"/>
        <v>0</v>
      </c>
    </row>
    <row r="47" spans="1:29" hidden="1" x14ac:dyDescent="0.25">
      <c r="A47" s="54"/>
      <c r="B47" s="103"/>
      <c r="C47" s="103"/>
      <c r="D47" s="54"/>
      <c r="E47" s="54"/>
      <c r="F47" s="54"/>
      <c r="G47" s="99"/>
      <c r="H47" s="99"/>
      <c r="I47" s="54"/>
      <c r="J47" s="54"/>
      <c r="K47" s="48">
        <f t="shared" si="11"/>
        <v>0</v>
      </c>
      <c r="L47" s="51">
        <v>0</v>
      </c>
      <c r="M47" s="105">
        <f t="shared" si="12"/>
        <v>0</v>
      </c>
      <c r="N47" s="106">
        <v>0</v>
      </c>
      <c r="O47" s="231">
        <f t="shared" si="13"/>
        <v>0</v>
      </c>
      <c r="P47" s="108">
        <v>0</v>
      </c>
      <c r="Q47" s="231">
        <f t="shared" si="14"/>
        <v>0</v>
      </c>
      <c r="R47" s="108">
        <v>0</v>
      </c>
      <c r="S47" s="231">
        <f t="shared" si="15"/>
        <v>0</v>
      </c>
      <c r="T47" s="108">
        <v>0</v>
      </c>
      <c r="U47" s="231">
        <f t="shared" si="16"/>
        <v>0</v>
      </c>
      <c r="V47" s="108">
        <v>0</v>
      </c>
      <c r="W47" s="231">
        <f t="shared" si="17"/>
        <v>0</v>
      </c>
      <c r="X47" s="108">
        <v>0</v>
      </c>
      <c r="Y47" s="235">
        <f t="shared" si="18"/>
        <v>0</v>
      </c>
      <c r="AA47" s="102">
        <f t="shared" si="19"/>
        <v>0</v>
      </c>
      <c r="AB47" s="116">
        <f t="shared" si="20"/>
        <v>0</v>
      </c>
      <c r="AC47" s="231">
        <f t="shared" si="21"/>
        <v>0</v>
      </c>
    </row>
    <row r="48" spans="1:29" hidden="1" x14ac:dyDescent="0.25">
      <c r="A48" s="54"/>
      <c r="B48" s="103"/>
      <c r="C48" s="103"/>
      <c r="D48" s="54"/>
      <c r="E48" s="54"/>
      <c r="F48" s="54"/>
      <c r="G48" s="104"/>
      <c r="H48" s="99"/>
      <c r="I48" s="54"/>
      <c r="J48" s="54"/>
      <c r="K48" s="48">
        <f t="shared" si="11"/>
        <v>0</v>
      </c>
      <c r="L48" s="51">
        <v>0</v>
      </c>
      <c r="M48" s="105">
        <f t="shared" si="12"/>
        <v>0</v>
      </c>
      <c r="N48" s="106">
        <v>0</v>
      </c>
      <c r="O48" s="231">
        <f t="shared" si="13"/>
        <v>0</v>
      </c>
      <c r="P48" s="108">
        <v>0</v>
      </c>
      <c r="Q48" s="231">
        <f t="shared" si="14"/>
        <v>0</v>
      </c>
      <c r="R48" s="108">
        <v>0</v>
      </c>
      <c r="S48" s="231">
        <f t="shared" si="15"/>
        <v>0</v>
      </c>
      <c r="T48" s="108">
        <v>0</v>
      </c>
      <c r="U48" s="231">
        <f t="shared" si="16"/>
        <v>0</v>
      </c>
      <c r="V48" s="108">
        <v>0</v>
      </c>
      <c r="W48" s="231">
        <f t="shared" si="17"/>
        <v>0</v>
      </c>
      <c r="X48" s="108">
        <v>0</v>
      </c>
      <c r="Y48" s="235">
        <f t="shared" si="18"/>
        <v>0</v>
      </c>
      <c r="AA48" s="102">
        <f t="shared" si="19"/>
        <v>0</v>
      </c>
      <c r="AB48" s="116">
        <f t="shared" si="20"/>
        <v>0</v>
      </c>
      <c r="AC48" s="231">
        <f t="shared" si="21"/>
        <v>0</v>
      </c>
    </row>
    <row r="49" spans="1:29" hidden="1" x14ac:dyDescent="0.25">
      <c r="A49" s="54"/>
      <c r="B49" s="103"/>
      <c r="C49" s="103"/>
      <c r="D49" s="54"/>
      <c r="E49" s="54"/>
      <c r="F49" s="54"/>
      <c r="G49" s="104"/>
      <c r="H49" s="99"/>
      <c r="I49" s="54"/>
      <c r="J49" s="54"/>
      <c r="K49" s="48">
        <f t="shared" si="11"/>
        <v>0</v>
      </c>
      <c r="L49" s="51">
        <v>0</v>
      </c>
      <c r="M49" s="105">
        <f t="shared" si="12"/>
        <v>0</v>
      </c>
      <c r="N49" s="106">
        <v>0</v>
      </c>
      <c r="O49" s="231">
        <f t="shared" si="13"/>
        <v>0</v>
      </c>
      <c r="P49" s="108">
        <v>0</v>
      </c>
      <c r="Q49" s="231">
        <f t="shared" si="14"/>
        <v>0</v>
      </c>
      <c r="R49" s="108">
        <v>0</v>
      </c>
      <c r="S49" s="231">
        <f t="shared" si="15"/>
        <v>0</v>
      </c>
      <c r="T49" s="108">
        <v>0</v>
      </c>
      <c r="U49" s="231">
        <f t="shared" si="16"/>
        <v>0</v>
      </c>
      <c r="V49" s="108">
        <v>0</v>
      </c>
      <c r="W49" s="231">
        <f t="shared" si="17"/>
        <v>0</v>
      </c>
      <c r="X49" s="108">
        <v>0</v>
      </c>
      <c r="Y49" s="235">
        <f t="shared" si="18"/>
        <v>0</v>
      </c>
      <c r="AA49" s="102">
        <f t="shared" si="19"/>
        <v>0</v>
      </c>
      <c r="AB49" s="116">
        <f t="shared" si="20"/>
        <v>0</v>
      </c>
      <c r="AC49" s="231">
        <f t="shared" si="21"/>
        <v>0</v>
      </c>
    </row>
    <row r="50" spans="1:29" hidden="1" x14ac:dyDescent="0.25">
      <c r="A50" s="54"/>
      <c r="B50" s="103"/>
      <c r="C50" s="103"/>
      <c r="D50" s="54"/>
      <c r="E50" s="54"/>
      <c r="F50" s="54"/>
      <c r="G50" s="99"/>
      <c r="H50" s="99"/>
      <c r="I50" s="54"/>
      <c r="J50" s="54"/>
      <c r="K50" s="48">
        <f t="shared" si="11"/>
        <v>0</v>
      </c>
      <c r="L50" s="51">
        <v>0</v>
      </c>
      <c r="M50" s="105">
        <f t="shared" si="12"/>
        <v>0</v>
      </c>
      <c r="N50" s="106">
        <v>0</v>
      </c>
      <c r="O50" s="231">
        <f t="shared" si="13"/>
        <v>0</v>
      </c>
      <c r="P50" s="108">
        <v>0</v>
      </c>
      <c r="Q50" s="231">
        <f t="shared" si="14"/>
        <v>0</v>
      </c>
      <c r="R50" s="108">
        <v>0</v>
      </c>
      <c r="S50" s="231">
        <f t="shared" si="15"/>
        <v>0</v>
      </c>
      <c r="T50" s="108">
        <v>0</v>
      </c>
      <c r="U50" s="231">
        <f t="shared" si="16"/>
        <v>0</v>
      </c>
      <c r="V50" s="108">
        <v>0</v>
      </c>
      <c r="W50" s="231">
        <f t="shared" si="17"/>
        <v>0</v>
      </c>
      <c r="X50" s="108">
        <v>0</v>
      </c>
      <c r="Y50" s="235">
        <f t="shared" si="18"/>
        <v>0</v>
      </c>
      <c r="AA50" s="102">
        <f t="shared" si="19"/>
        <v>0</v>
      </c>
      <c r="AB50" s="116">
        <f t="shared" si="20"/>
        <v>0</v>
      </c>
      <c r="AC50" s="231">
        <f t="shared" si="21"/>
        <v>0</v>
      </c>
    </row>
    <row r="51" spans="1:29" hidden="1" x14ac:dyDescent="0.25">
      <c r="A51" s="54"/>
      <c r="B51" s="103"/>
      <c r="C51" s="103"/>
      <c r="D51" s="54"/>
      <c r="E51" s="54"/>
      <c r="F51" s="54"/>
      <c r="G51" s="104"/>
      <c r="H51" s="99"/>
      <c r="I51" s="54"/>
      <c r="J51" s="54"/>
      <c r="K51" s="48">
        <f t="shared" si="11"/>
        <v>0</v>
      </c>
      <c r="L51" s="51">
        <v>0</v>
      </c>
      <c r="M51" s="105">
        <f t="shared" si="12"/>
        <v>0</v>
      </c>
      <c r="N51" s="106">
        <v>0</v>
      </c>
      <c r="O51" s="231">
        <f t="shared" si="13"/>
        <v>0</v>
      </c>
      <c r="P51" s="108">
        <v>0</v>
      </c>
      <c r="Q51" s="231">
        <f t="shared" si="14"/>
        <v>0</v>
      </c>
      <c r="R51" s="108">
        <v>0</v>
      </c>
      <c r="S51" s="231">
        <f t="shared" si="15"/>
        <v>0</v>
      </c>
      <c r="T51" s="108">
        <v>0</v>
      </c>
      <c r="U51" s="231">
        <f t="shared" si="16"/>
        <v>0</v>
      </c>
      <c r="V51" s="108">
        <v>0</v>
      </c>
      <c r="W51" s="231">
        <f t="shared" si="17"/>
        <v>0</v>
      </c>
      <c r="X51" s="108">
        <v>0</v>
      </c>
      <c r="Y51" s="235">
        <f t="shared" si="18"/>
        <v>0</v>
      </c>
      <c r="AA51" s="102">
        <f t="shared" si="19"/>
        <v>0</v>
      </c>
      <c r="AB51" s="116">
        <f t="shared" si="20"/>
        <v>0</v>
      </c>
      <c r="AC51" s="231">
        <f t="shared" si="21"/>
        <v>0</v>
      </c>
    </row>
    <row r="52" spans="1:29" hidden="1" x14ac:dyDescent="0.25">
      <c r="A52" s="54"/>
      <c r="B52" s="103"/>
      <c r="C52" s="103"/>
      <c r="D52" s="54"/>
      <c r="E52" s="54"/>
      <c r="F52" s="54"/>
      <c r="G52" s="99"/>
      <c r="H52" s="99"/>
      <c r="I52" s="54"/>
      <c r="J52" s="54"/>
      <c r="K52" s="48">
        <f t="shared" si="11"/>
        <v>0</v>
      </c>
      <c r="L52" s="51">
        <v>0</v>
      </c>
      <c r="M52" s="105">
        <f t="shared" si="12"/>
        <v>0</v>
      </c>
      <c r="N52" s="106">
        <v>0</v>
      </c>
      <c r="O52" s="231">
        <f t="shared" si="13"/>
        <v>0</v>
      </c>
      <c r="P52" s="108">
        <v>0</v>
      </c>
      <c r="Q52" s="231">
        <f t="shared" si="14"/>
        <v>0</v>
      </c>
      <c r="R52" s="108">
        <v>0</v>
      </c>
      <c r="S52" s="231">
        <f t="shared" si="15"/>
        <v>0</v>
      </c>
      <c r="T52" s="108">
        <v>0</v>
      </c>
      <c r="U52" s="231">
        <f t="shared" si="16"/>
        <v>0</v>
      </c>
      <c r="V52" s="108">
        <v>0</v>
      </c>
      <c r="W52" s="231">
        <f t="shared" si="17"/>
        <v>0</v>
      </c>
      <c r="X52" s="108">
        <v>0</v>
      </c>
      <c r="Y52" s="235">
        <f t="shared" si="18"/>
        <v>0</v>
      </c>
      <c r="AA52" s="102">
        <f t="shared" si="19"/>
        <v>0</v>
      </c>
      <c r="AB52" s="116">
        <f t="shared" si="20"/>
        <v>0</v>
      </c>
      <c r="AC52" s="231">
        <f t="shared" si="21"/>
        <v>0</v>
      </c>
    </row>
    <row r="53" spans="1:29" hidden="1" x14ac:dyDescent="0.25">
      <c r="A53" s="54"/>
      <c r="B53" s="103"/>
      <c r="C53" s="103"/>
      <c r="D53" s="54"/>
      <c r="E53" s="54"/>
      <c r="F53" s="54"/>
      <c r="G53" s="104"/>
      <c r="H53" s="99"/>
      <c r="I53" s="54"/>
      <c r="J53" s="54"/>
      <c r="K53" s="48">
        <f t="shared" si="11"/>
        <v>0</v>
      </c>
      <c r="L53" s="51">
        <v>0</v>
      </c>
      <c r="M53" s="105">
        <f t="shared" si="12"/>
        <v>0</v>
      </c>
      <c r="N53" s="106">
        <v>0</v>
      </c>
      <c r="O53" s="231">
        <f t="shared" si="13"/>
        <v>0</v>
      </c>
      <c r="P53" s="108">
        <v>0</v>
      </c>
      <c r="Q53" s="231">
        <f t="shared" si="14"/>
        <v>0</v>
      </c>
      <c r="R53" s="108">
        <v>0</v>
      </c>
      <c r="S53" s="231">
        <f t="shared" si="15"/>
        <v>0</v>
      </c>
      <c r="T53" s="108">
        <v>0</v>
      </c>
      <c r="U53" s="231">
        <f t="shared" si="16"/>
        <v>0</v>
      </c>
      <c r="V53" s="108">
        <v>0</v>
      </c>
      <c r="W53" s="231">
        <f t="shared" si="17"/>
        <v>0</v>
      </c>
      <c r="X53" s="108">
        <v>0</v>
      </c>
      <c r="Y53" s="235">
        <f t="shared" si="18"/>
        <v>0</v>
      </c>
      <c r="AA53" s="102">
        <f t="shared" si="19"/>
        <v>0</v>
      </c>
      <c r="AB53" s="116">
        <f t="shared" si="20"/>
        <v>0</v>
      </c>
      <c r="AC53" s="231">
        <f t="shared" si="21"/>
        <v>0</v>
      </c>
    </row>
    <row r="54" spans="1:29" hidden="1" x14ac:dyDescent="0.25">
      <c r="A54" s="54"/>
      <c r="B54" s="103"/>
      <c r="C54" s="103"/>
      <c r="D54" s="54"/>
      <c r="E54" s="54"/>
      <c r="F54" s="54"/>
      <c r="G54" s="104"/>
      <c r="H54" s="99"/>
      <c r="I54" s="54"/>
      <c r="J54" s="54"/>
      <c r="K54" s="48">
        <f t="shared" si="11"/>
        <v>0</v>
      </c>
      <c r="L54" s="51">
        <v>0</v>
      </c>
      <c r="M54" s="105">
        <f t="shared" si="12"/>
        <v>0</v>
      </c>
      <c r="N54" s="106">
        <v>0</v>
      </c>
      <c r="O54" s="231">
        <f t="shared" si="13"/>
        <v>0</v>
      </c>
      <c r="P54" s="108">
        <v>0</v>
      </c>
      <c r="Q54" s="231">
        <f t="shared" si="14"/>
        <v>0</v>
      </c>
      <c r="R54" s="108">
        <v>0</v>
      </c>
      <c r="S54" s="231">
        <f t="shared" si="15"/>
        <v>0</v>
      </c>
      <c r="T54" s="108">
        <v>0</v>
      </c>
      <c r="U54" s="231">
        <f t="shared" si="16"/>
        <v>0</v>
      </c>
      <c r="V54" s="108">
        <v>0</v>
      </c>
      <c r="W54" s="231">
        <f t="shared" si="17"/>
        <v>0</v>
      </c>
      <c r="X54" s="108">
        <v>0</v>
      </c>
      <c r="Y54" s="235">
        <f t="shared" si="18"/>
        <v>0</v>
      </c>
      <c r="AA54" s="102">
        <f t="shared" si="19"/>
        <v>0</v>
      </c>
      <c r="AB54" s="116">
        <f t="shared" si="20"/>
        <v>0</v>
      </c>
      <c r="AC54" s="231">
        <f t="shared" si="21"/>
        <v>0</v>
      </c>
    </row>
    <row r="55" spans="1:29" hidden="1" x14ac:dyDescent="0.25">
      <c r="A55" s="54"/>
      <c r="B55" s="103"/>
      <c r="C55" s="103"/>
      <c r="D55" s="54"/>
      <c r="E55" s="54"/>
      <c r="F55" s="54"/>
      <c r="G55" s="99"/>
      <c r="H55" s="99"/>
      <c r="I55" s="54"/>
      <c r="J55" s="54"/>
      <c r="K55" s="48">
        <f t="shared" si="11"/>
        <v>0</v>
      </c>
      <c r="L55" s="51">
        <v>0</v>
      </c>
      <c r="M55" s="105">
        <f t="shared" si="12"/>
        <v>0</v>
      </c>
      <c r="N55" s="106">
        <v>0</v>
      </c>
      <c r="O55" s="231">
        <f t="shared" si="13"/>
        <v>0</v>
      </c>
      <c r="P55" s="108">
        <v>0</v>
      </c>
      <c r="Q55" s="231">
        <f t="shared" si="14"/>
        <v>0</v>
      </c>
      <c r="R55" s="108">
        <v>0</v>
      </c>
      <c r="S55" s="231">
        <f t="shared" si="15"/>
        <v>0</v>
      </c>
      <c r="T55" s="108">
        <v>0</v>
      </c>
      <c r="U55" s="231">
        <f t="shared" si="16"/>
        <v>0</v>
      </c>
      <c r="V55" s="108">
        <v>0</v>
      </c>
      <c r="W55" s="231">
        <f t="shared" si="17"/>
        <v>0</v>
      </c>
      <c r="X55" s="108">
        <v>0</v>
      </c>
      <c r="Y55" s="235">
        <f t="shared" si="18"/>
        <v>0</v>
      </c>
      <c r="AA55" s="102">
        <f t="shared" si="19"/>
        <v>0</v>
      </c>
      <c r="AB55" s="116">
        <f t="shared" si="20"/>
        <v>0</v>
      </c>
      <c r="AC55" s="231">
        <f t="shared" si="21"/>
        <v>0</v>
      </c>
    </row>
    <row r="56" spans="1:29" ht="15.75" thickBot="1" x14ac:dyDescent="0.3">
      <c r="H56" s="109"/>
      <c r="AB56" s="236"/>
    </row>
    <row r="57" spans="1:29" ht="15.75" thickBot="1" x14ac:dyDescent="0.3">
      <c r="A57" s="41" t="s">
        <v>257</v>
      </c>
      <c r="B57" s="63"/>
      <c r="C57" s="110"/>
      <c r="D57" s="110"/>
      <c r="E57" s="110"/>
      <c r="F57" s="110"/>
      <c r="G57" s="110"/>
      <c r="H57" s="111"/>
      <c r="I57" s="46">
        <f>SUM(I6:I55)</f>
        <v>0</v>
      </c>
      <c r="J57" s="63"/>
      <c r="K57" s="110"/>
      <c r="L57" s="111"/>
      <c r="M57" s="46">
        <f>SUM(M6:M55)</f>
        <v>0</v>
      </c>
      <c r="N57" s="63"/>
      <c r="O57" s="233">
        <f>SUM(O6:O55)</f>
        <v>0</v>
      </c>
      <c r="P57" s="110"/>
      <c r="Q57" s="233">
        <f>SUM(Q6:Q55)</f>
        <v>0</v>
      </c>
      <c r="R57" s="110"/>
      <c r="S57" s="233">
        <f>SUM(S6:S55)</f>
        <v>0</v>
      </c>
      <c r="T57" s="110"/>
      <c r="U57" s="233">
        <f>SUM(U6:U55)</f>
        <v>0</v>
      </c>
      <c r="V57" s="110"/>
      <c r="W57" s="233">
        <f>SUM(W6:W55)</f>
        <v>0</v>
      </c>
      <c r="X57" s="110"/>
      <c r="Y57" s="233">
        <f>SUM(Y6:Y55)</f>
        <v>0</v>
      </c>
      <c r="AB57" s="57">
        <f>O57+Q57+S57+U57+W57+Y57</f>
        <v>0</v>
      </c>
      <c r="AC57" s="231">
        <f>AB57-M57</f>
        <v>0</v>
      </c>
    </row>
    <row r="58" spans="1:29" ht="9" customHeight="1" thickBot="1" x14ac:dyDescent="0.3">
      <c r="M58" s="13">
        <v>9</v>
      </c>
    </row>
    <row r="59" spans="1:29" ht="21.75" thickBot="1" x14ac:dyDescent="0.3">
      <c r="A59" s="482" t="s">
        <v>258</v>
      </c>
      <c r="B59" s="483"/>
      <c r="C59" s="484"/>
      <c r="N59" s="580" t="s">
        <v>259</v>
      </c>
      <c r="O59" s="581"/>
      <c r="P59" s="581"/>
      <c r="Q59" s="581"/>
      <c r="R59" s="581"/>
      <c r="S59" s="581"/>
      <c r="T59" s="581"/>
      <c r="U59" s="581"/>
      <c r="V59" s="581"/>
      <c r="W59" s="581"/>
      <c r="X59" s="582"/>
    </row>
    <row r="60" spans="1:29" ht="15.75" thickBot="1" x14ac:dyDescent="0.3"/>
    <row r="61" spans="1:29" ht="31.5" customHeight="1" x14ac:dyDescent="0.25">
      <c r="N61" s="520" t="s">
        <v>214</v>
      </c>
      <c r="O61" s="522"/>
      <c r="P61" s="520" t="s">
        <v>215</v>
      </c>
      <c r="Q61" s="522"/>
      <c r="R61" s="520" t="s">
        <v>216</v>
      </c>
      <c r="S61" s="522"/>
      <c r="T61" s="520" t="s">
        <v>217</v>
      </c>
      <c r="U61" s="522"/>
      <c r="V61" s="520" t="s">
        <v>218</v>
      </c>
      <c r="W61" s="522"/>
      <c r="X61" s="520" t="s">
        <v>219</v>
      </c>
      <c r="Y61" s="522"/>
      <c r="AA61" s="95" t="s">
        <v>197</v>
      </c>
      <c r="AB61" s="585" t="s">
        <v>198</v>
      </c>
      <c r="AC61" s="563" t="s">
        <v>199</v>
      </c>
    </row>
    <row r="62" spans="1:29" ht="27" customHeight="1" x14ac:dyDescent="0.25">
      <c r="A62" s="566" t="str">
        <f>IF('General Information'!B10=0, "Please Enter End Date On General Information Sheet", "Year 2: "&amp;TEXT('General Information'!B11,"mm/dd/yy")&amp;" to "&amp;TEXT('General Information'!B12, "mm/dd/yy"))</f>
        <v>Please Enter End Date On General Information Sheet</v>
      </c>
      <c r="B62" s="567"/>
      <c r="C62" s="568"/>
      <c r="D62" s="79"/>
      <c r="E62" s="79"/>
      <c r="F62" s="79"/>
      <c r="G62" s="79"/>
      <c r="H62" s="79"/>
      <c r="I62" s="79"/>
      <c r="J62" s="79"/>
      <c r="K62" s="79"/>
      <c r="L62" s="79"/>
      <c r="M62" s="79"/>
      <c r="N62" s="578" t="str">
        <f>IF(Usage!$B$8=0, "", Usage!$B$8)</f>
        <v>Center Overhead</v>
      </c>
      <c r="O62" s="575"/>
      <c r="P62" s="578" t="str">
        <f>IF(Usage!$B$9=0, "", Usage!$B$9)</f>
        <v/>
      </c>
      <c r="Q62" s="575"/>
      <c r="R62" s="578" t="str">
        <f>IF(Usage!$B$10=0, "", Usage!$B$10)</f>
        <v/>
      </c>
      <c r="S62" s="575"/>
      <c r="T62" s="578" t="str">
        <f>IF(Usage!$B$11=0, "", Usage!$B$11)</f>
        <v/>
      </c>
      <c r="U62" s="575"/>
      <c r="V62" s="578" t="str">
        <f>IF(Usage!$B$12=0, "", Usage!$B$12)</f>
        <v/>
      </c>
      <c r="W62" s="575"/>
      <c r="X62" s="578" t="str">
        <f>IF(Usage!$B$13=0, "", Usage!$B$13)</f>
        <v/>
      </c>
      <c r="Y62" s="575"/>
      <c r="Z62" s="96"/>
      <c r="AA62" s="583" t="s">
        <v>200</v>
      </c>
      <c r="AB62" s="586"/>
      <c r="AC62" s="564"/>
    </row>
    <row r="63" spans="1:29" ht="48" customHeight="1" x14ac:dyDescent="0.25">
      <c r="A63" s="227" t="s">
        <v>243</v>
      </c>
      <c r="B63" s="222" t="s">
        <v>244</v>
      </c>
      <c r="C63" s="215" t="s">
        <v>245</v>
      </c>
      <c r="D63" s="222" t="s">
        <v>246</v>
      </c>
      <c r="E63" s="222" t="s">
        <v>247</v>
      </c>
      <c r="F63" s="215" t="s">
        <v>248</v>
      </c>
      <c r="G63" s="215" t="s">
        <v>249</v>
      </c>
      <c r="H63" s="215" t="s">
        <v>250</v>
      </c>
      <c r="I63" s="228" t="s">
        <v>251</v>
      </c>
      <c r="J63" s="215" t="s">
        <v>252</v>
      </c>
      <c r="K63" s="215" t="s">
        <v>253</v>
      </c>
      <c r="L63" s="215" t="s">
        <v>254</v>
      </c>
      <c r="M63" s="221" t="s">
        <v>255</v>
      </c>
      <c r="N63" s="280" t="s">
        <v>256</v>
      </c>
      <c r="O63" s="281" t="s">
        <v>203</v>
      </c>
      <c r="P63" s="286" t="s">
        <v>256</v>
      </c>
      <c r="Q63" s="287" t="s">
        <v>203</v>
      </c>
      <c r="R63" s="280" t="s">
        <v>256</v>
      </c>
      <c r="S63" s="281" t="s">
        <v>203</v>
      </c>
      <c r="T63" s="286" t="s">
        <v>256</v>
      </c>
      <c r="U63" s="287" t="s">
        <v>203</v>
      </c>
      <c r="V63" s="280" t="s">
        <v>260</v>
      </c>
      <c r="W63" s="281" t="s">
        <v>203</v>
      </c>
      <c r="X63" s="286" t="s">
        <v>256</v>
      </c>
      <c r="Y63" s="281" t="s">
        <v>203</v>
      </c>
      <c r="AA63" s="584"/>
      <c r="AB63" s="587"/>
      <c r="AC63" s="565"/>
    </row>
    <row r="64" spans="1:29" x14ac:dyDescent="0.25">
      <c r="A64" s="135" t="str">
        <f t="shared" ref="A64:B71" si="22">IF(A6=0, "", A6)</f>
        <v/>
      </c>
      <c r="B64" s="136" t="str">
        <f t="shared" si="22"/>
        <v/>
      </c>
      <c r="C64" s="136" t="str">
        <f t="shared" ref="C64:F64" si="23">IF(C6=0, "", C6)</f>
        <v/>
      </c>
      <c r="D64" s="135" t="str">
        <f t="shared" si="23"/>
        <v/>
      </c>
      <c r="E64" s="135" t="str">
        <f t="shared" si="23"/>
        <v/>
      </c>
      <c r="F64" s="229" t="str">
        <f t="shared" si="23"/>
        <v/>
      </c>
      <c r="G64" s="230" t="str">
        <f>IF(G6=0, "",G6)</f>
        <v/>
      </c>
      <c r="H64" s="230" t="str">
        <f>IF(H6=0, "",H6)</f>
        <v/>
      </c>
      <c r="I64" s="57">
        <f t="shared" ref="I64:J71" si="24">I6</f>
        <v>0</v>
      </c>
      <c r="J64" s="57">
        <f>J6</f>
        <v>0</v>
      </c>
      <c r="K64" s="51">
        <f>I64-J64</f>
        <v>0</v>
      </c>
      <c r="L64" s="48">
        <f t="shared" ref="L64:L113" si="25">L6</f>
        <v>0</v>
      </c>
      <c r="M64" s="105">
        <f>IF(L64&lt;&gt;0,K64/L64,0)</f>
        <v>0</v>
      </c>
      <c r="N64" s="265">
        <f t="shared" ref="N64:N113" si="26">N6</f>
        <v>0</v>
      </c>
      <c r="O64" s="272">
        <f>$M64*N64</f>
        <v>0</v>
      </c>
      <c r="P64" s="268">
        <f t="shared" ref="P64:P113" si="27">P6</f>
        <v>0</v>
      </c>
      <c r="Q64" s="283">
        <f>$M64*P64</f>
        <v>0</v>
      </c>
      <c r="R64" s="265">
        <f>R6</f>
        <v>0</v>
      </c>
      <c r="S64" s="272">
        <f>$M64*R64</f>
        <v>0</v>
      </c>
      <c r="T64" s="268">
        <f>T6</f>
        <v>0</v>
      </c>
      <c r="U64" s="283">
        <f>$M64*T64</f>
        <v>0</v>
      </c>
      <c r="V64" s="265">
        <f>V6</f>
        <v>0</v>
      </c>
      <c r="W64" s="272">
        <f>$M64*V64</f>
        <v>0</v>
      </c>
      <c r="X64" s="268">
        <f>X6</f>
        <v>0</v>
      </c>
      <c r="Y64" s="272">
        <f>$M64*X64</f>
        <v>0</v>
      </c>
      <c r="AA64" s="102">
        <f t="shared" ref="AA64:AA95" si="28">N64+P64+R64+T64+V64+X64</f>
        <v>0</v>
      </c>
      <c r="AB64" s="116">
        <f t="shared" ref="AB64:AB95" si="29">O64+Q64+S64+U64+W64+Y64</f>
        <v>0</v>
      </c>
      <c r="AC64" s="237">
        <f t="shared" ref="AC64:AC95" si="30">AB64-M64</f>
        <v>0</v>
      </c>
    </row>
    <row r="65" spans="1:29" x14ac:dyDescent="0.25">
      <c r="A65" s="135" t="str">
        <f t="shared" si="22"/>
        <v/>
      </c>
      <c r="B65" s="136" t="str">
        <f t="shared" si="22"/>
        <v/>
      </c>
      <c r="C65" s="136" t="str">
        <f t="shared" ref="C65:E65" si="31">IF(C7=0, "", C7)</f>
        <v/>
      </c>
      <c r="D65" s="135" t="str">
        <f t="shared" si="31"/>
        <v/>
      </c>
      <c r="E65" s="135" t="str">
        <f t="shared" si="31"/>
        <v/>
      </c>
      <c r="F65" s="229" t="str">
        <f>IF(F7=0, "", F7)</f>
        <v/>
      </c>
      <c r="G65" s="230" t="str">
        <f>IF(G7=0, "",G7)</f>
        <v/>
      </c>
      <c r="H65" s="230" t="str">
        <f>IF(H7=0, "",H7)</f>
        <v/>
      </c>
      <c r="I65" s="57">
        <f t="shared" si="24"/>
        <v>0</v>
      </c>
      <c r="J65" s="57">
        <f t="shared" si="24"/>
        <v>0</v>
      </c>
      <c r="K65" s="51">
        <f t="shared" ref="K65:K113" si="32">I65-J65</f>
        <v>0</v>
      </c>
      <c r="L65" s="48">
        <f t="shared" si="25"/>
        <v>0</v>
      </c>
      <c r="M65" s="105">
        <f>IF(L65&lt;&gt;0,K65/L65,0)</f>
        <v>0</v>
      </c>
      <c r="N65" s="265">
        <f t="shared" si="26"/>
        <v>0</v>
      </c>
      <c r="O65" s="272">
        <f>$M65*N65</f>
        <v>0</v>
      </c>
      <c r="P65" s="268">
        <f t="shared" si="27"/>
        <v>0</v>
      </c>
      <c r="Q65" s="283">
        <f>$M65*P65</f>
        <v>0</v>
      </c>
      <c r="R65" s="265">
        <f t="shared" ref="R65" si="33">R7</f>
        <v>0</v>
      </c>
      <c r="S65" s="272">
        <f>$M65*R65</f>
        <v>0</v>
      </c>
      <c r="T65" s="268">
        <f t="shared" ref="T65" si="34">T7</f>
        <v>0</v>
      </c>
      <c r="U65" s="283">
        <f>$M65*T65</f>
        <v>0</v>
      </c>
      <c r="V65" s="265">
        <f t="shared" ref="V65" si="35">V7</f>
        <v>0</v>
      </c>
      <c r="W65" s="272">
        <f>$M65*V65</f>
        <v>0</v>
      </c>
      <c r="X65" s="268">
        <f t="shared" ref="X65" si="36">X7</f>
        <v>0</v>
      </c>
      <c r="Y65" s="272">
        <f>$M65*X65</f>
        <v>0</v>
      </c>
      <c r="AA65" s="102">
        <f t="shared" si="28"/>
        <v>0</v>
      </c>
      <c r="AB65" s="116">
        <f t="shared" si="29"/>
        <v>0</v>
      </c>
      <c r="AC65" s="231">
        <f t="shared" si="30"/>
        <v>0</v>
      </c>
    </row>
    <row r="66" spans="1:29" x14ac:dyDescent="0.25">
      <c r="A66" s="135" t="str">
        <f t="shared" si="22"/>
        <v/>
      </c>
      <c r="B66" s="136" t="str">
        <f t="shared" si="22"/>
        <v/>
      </c>
      <c r="C66" s="136" t="str">
        <f t="shared" ref="C66:E66" si="37">IF(C8=0, "", C8)</f>
        <v/>
      </c>
      <c r="D66" s="135" t="str">
        <f t="shared" si="37"/>
        <v/>
      </c>
      <c r="E66" s="135" t="str">
        <f t="shared" si="37"/>
        <v/>
      </c>
      <c r="F66" s="229" t="str">
        <f>IF(F8=0, "", F8)</f>
        <v/>
      </c>
      <c r="G66" s="230" t="str">
        <f>IF(G8=0, "",G8)</f>
        <v/>
      </c>
      <c r="H66" s="230" t="str">
        <f t="shared" ref="H66" si="38">IF(H8=0, "",H8)</f>
        <v/>
      </c>
      <c r="I66" s="57">
        <f t="shared" si="24"/>
        <v>0</v>
      </c>
      <c r="J66" s="57">
        <f t="shared" si="24"/>
        <v>0</v>
      </c>
      <c r="K66" s="51">
        <f t="shared" si="32"/>
        <v>0</v>
      </c>
      <c r="L66" s="48">
        <f t="shared" si="25"/>
        <v>0</v>
      </c>
      <c r="M66" s="105">
        <f t="shared" ref="M66:M72" si="39">IF(L66&lt;&gt;0,K66/L66,0)</f>
        <v>0</v>
      </c>
      <c r="N66" s="265">
        <f t="shared" si="26"/>
        <v>0</v>
      </c>
      <c r="O66" s="272">
        <f t="shared" ref="O66:O71" si="40">$M66*N66</f>
        <v>0</v>
      </c>
      <c r="P66" s="268">
        <f t="shared" si="27"/>
        <v>0</v>
      </c>
      <c r="Q66" s="283">
        <f t="shared" ref="Q66:Q71" si="41">$M66*P66</f>
        <v>0</v>
      </c>
      <c r="R66" s="265">
        <f t="shared" ref="R66" si="42">R8</f>
        <v>0</v>
      </c>
      <c r="S66" s="272">
        <f t="shared" ref="S66:S71" si="43">$M66*R66</f>
        <v>0</v>
      </c>
      <c r="T66" s="268">
        <f t="shared" ref="T66" si="44">T8</f>
        <v>0</v>
      </c>
      <c r="U66" s="283">
        <f t="shared" ref="U66:U71" si="45">$M66*T66</f>
        <v>0</v>
      </c>
      <c r="V66" s="265">
        <f t="shared" ref="V66" si="46">V8</f>
        <v>0</v>
      </c>
      <c r="W66" s="272">
        <f t="shared" ref="W66:W71" si="47">$M66*V66</f>
        <v>0</v>
      </c>
      <c r="X66" s="268">
        <f t="shared" ref="X66" si="48">X8</f>
        <v>0</v>
      </c>
      <c r="Y66" s="272">
        <f t="shared" ref="Y66:Y71" si="49">$M66*X66</f>
        <v>0</v>
      </c>
      <c r="AA66" s="102">
        <f t="shared" si="28"/>
        <v>0</v>
      </c>
      <c r="AB66" s="116">
        <f t="shared" si="29"/>
        <v>0</v>
      </c>
      <c r="AC66" s="231">
        <f t="shared" si="30"/>
        <v>0</v>
      </c>
    </row>
    <row r="67" spans="1:29" x14ac:dyDescent="0.25">
      <c r="A67" s="135" t="str">
        <f t="shared" si="22"/>
        <v/>
      </c>
      <c r="B67" s="136" t="str">
        <f t="shared" si="22"/>
        <v/>
      </c>
      <c r="C67" s="136" t="str">
        <f t="shared" ref="C67:F67" si="50">IF(C9=0, "", C9)</f>
        <v/>
      </c>
      <c r="D67" s="135" t="str">
        <f t="shared" si="50"/>
        <v/>
      </c>
      <c r="E67" s="135" t="str">
        <f t="shared" si="50"/>
        <v/>
      </c>
      <c r="F67" s="229" t="str">
        <f t="shared" si="50"/>
        <v/>
      </c>
      <c r="G67" s="230" t="str">
        <f t="shared" ref="G67:H67" si="51">IF(G9=0, "",G9)</f>
        <v/>
      </c>
      <c r="H67" s="230" t="str">
        <f t="shared" si="51"/>
        <v/>
      </c>
      <c r="I67" s="57">
        <f t="shared" si="24"/>
        <v>0</v>
      </c>
      <c r="J67" s="57">
        <f t="shared" si="24"/>
        <v>0</v>
      </c>
      <c r="K67" s="51">
        <f t="shared" si="32"/>
        <v>0</v>
      </c>
      <c r="L67" s="48">
        <f t="shared" si="25"/>
        <v>0</v>
      </c>
      <c r="M67" s="105">
        <f t="shared" si="39"/>
        <v>0</v>
      </c>
      <c r="N67" s="265">
        <f t="shared" si="26"/>
        <v>0</v>
      </c>
      <c r="O67" s="272">
        <f t="shared" si="40"/>
        <v>0</v>
      </c>
      <c r="P67" s="268">
        <f t="shared" si="27"/>
        <v>0</v>
      </c>
      <c r="Q67" s="283">
        <f t="shared" si="41"/>
        <v>0</v>
      </c>
      <c r="R67" s="265">
        <f t="shared" ref="R67" si="52">R9</f>
        <v>0</v>
      </c>
      <c r="S67" s="272">
        <f t="shared" si="43"/>
        <v>0</v>
      </c>
      <c r="T67" s="268">
        <f t="shared" ref="T67" si="53">T9</f>
        <v>0</v>
      </c>
      <c r="U67" s="283">
        <f t="shared" si="45"/>
        <v>0</v>
      </c>
      <c r="V67" s="265">
        <f t="shared" ref="V67" si="54">V9</f>
        <v>0</v>
      </c>
      <c r="W67" s="272">
        <f t="shared" si="47"/>
        <v>0</v>
      </c>
      <c r="X67" s="268">
        <f t="shared" ref="X67" si="55">X9</f>
        <v>0</v>
      </c>
      <c r="Y67" s="272">
        <f t="shared" si="49"/>
        <v>0</v>
      </c>
      <c r="AA67" s="102">
        <f t="shared" si="28"/>
        <v>0</v>
      </c>
      <c r="AB67" s="116">
        <f t="shared" si="29"/>
        <v>0</v>
      </c>
      <c r="AC67" s="231">
        <f t="shared" si="30"/>
        <v>0</v>
      </c>
    </row>
    <row r="68" spans="1:29" x14ac:dyDescent="0.25">
      <c r="A68" s="135" t="str">
        <f t="shared" si="22"/>
        <v/>
      </c>
      <c r="B68" s="136" t="str">
        <f t="shared" si="22"/>
        <v/>
      </c>
      <c r="C68" s="136" t="str">
        <f t="shared" ref="C68:F68" si="56">IF(C10=0, "", C10)</f>
        <v/>
      </c>
      <c r="D68" s="135" t="str">
        <f t="shared" si="56"/>
        <v/>
      </c>
      <c r="E68" s="135" t="str">
        <f t="shared" si="56"/>
        <v/>
      </c>
      <c r="F68" s="229" t="str">
        <f t="shared" si="56"/>
        <v/>
      </c>
      <c r="G68" s="230" t="str">
        <f t="shared" ref="G68:H68" si="57">IF(G10=0, "",G10)</f>
        <v/>
      </c>
      <c r="H68" s="230" t="str">
        <f t="shared" si="57"/>
        <v/>
      </c>
      <c r="I68" s="57">
        <f t="shared" si="24"/>
        <v>0</v>
      </c>
      <c r="J68" s="57">
        <f t="shared" si="24"/>
        <v>0</v>
      </c>
      <c r="K68" s="51">
        <f t="shared" si="32"/>
        <v>0</v>
      </c>
      <c r="L68" s="48">
        <f t="shared" si="25"/>
        <v>0</v>
      </c>
      <c r="M68" s="105">
        <f>IF(L68&lt;&gt;0,K68/L68,0)</f>
        <v>0</v>
      </c>
      <c r="N68" s="265">
        <f t="shared" si="26"/>
        <v>0</v>
      </c>
      <c r="O68" s="272">
        <f t="shared" si="40"/>
        <v>0</v>
      </c>
      <c r="P68" s="268">
        <f t="shared" si="27"/>
        <v>0</v>
      </c>
      <c r="Q68" s="283">
        <f t="shared" si="41"/>
        <v>0</v>
      </c>
      <c r="R68" s="265">
        <f t="shared" ref="R68" si="58">R10</f>
        <v>0</v>
      </c>
      <c r="S68" s="272">
        <f t="shared" si="43"/>
        <v>0</v>
      </c>
      <c r="T68" s="268">
        <f t="shared" ref="T68" si="59">T10</f>
        <v>0</v>
      </c>
      <c r="U68" s="283">
        <f t="shared" si="45"/>
        <v>0</v>
      </c>
      <c r="V68" s="265">
        <f t="shared" ref="V68" si="60">V10</f>
        <v>0</v>
      </c>
      <c r="W68" s="272">
        <f t="shared" si="47"/>
        <v>0</v>
      </c>
      <c r="X68" s="268">
        <f t="shared" ref="X68" si="61">X10</f>
        <v>0</v>
      </c>
      <c r="Y68" s="272">
        <f t="shared" si="49"/>
        <v>0</v>
      </c>
      <c r="AA68" s="102">
        <f t="shared" si="28"/>
        <v>0</v>
      </c>
      <c r="AB68" s="116">
        <f t="shared" si="29"/>
        <v>0</v>
      </c>
      <c r="AC68" s="231">
        <f t="shared" si="30"/>
        <v>0</v>
      </c>
    </row>
    <row r="69" spans="1:29" x14ac:dyDescent="0.25">
      <c r="A69" s="135" t="str">
        <f t="shared" si="22"/>
        <v/>
      </c>
      <c r="B69" s="136" t="str">
        <f t="shared" si="22"/>
        <v/>
      </c>
      <c r="C69" s="136" t="str">
        <f t="shared" ref="C69:F69" si="62">IF(C11=0, "", C11)</f>
        <v/>
      </c>
      <c r="D69" s="135" t="str">
        <f t="shared" si="62"/>
        <v/>
      </c>
      <c r="E69" s="135" t="str">
        <f t="shared" si="62"/>
        <v/>
      </c>
      <c r="F69" s="229" t="str">
        <f t="shared" si="62"/>
        <v/>
      </c>
      <c r="G69" s="230" t="str">
        <f>IF(G11=0, "",G11)</f>
        <v/>
      </c>
      <c r="H69" s="230" t="str">
        <f t="shared" ref="H69" si="63">IF(H11=0, "",H11)</f>
        <v/>
      </c>
      <c r="I69" s="57">
        <f t="shared" si="24"/>
        <v>0</v>
      </c>
      <c r="J69" s="57">
        <f t="shared" si="24"/>
        <v>0</v>
      </c>
      <c r="K69" s="51">
        <f t="shared" si="32"/>
        <v>0</v>
      </c>
      <c r="L69" s="48">
        <f t="shared" si="25"/>
        <v>0</v>
      </c>
      <c r="M69" s="105">
        <f t="shared" si="39"/>
        <v>0</v>
      </c>
      <c r="N69" s="265">
        <f t="shared" si="26"/>
        <v>0</v>
      </c>
      <c r="O69" s="272">
        <f t="shared" si="40"/>
        <v>0</v>
      </c>
      <c r="P69" s="268">
        <f t="shared" si="27"/>
        <v>0</v>
      </c>
      <c r="Q69" s="283">
        <f t="shared" si="41"/>
        <v>0</v>
      </c>
      <c r="R69" s="265">
        <f t="shared" ref="R69" si="64">R11</f>
        <v>0</v>
      </c>
      <c r="S69" s="272">
        <f t="shared" si="43"/>
        <v>0</v>
      </c>
      <c r="T69" s="268">
        <f t="shared" ref="T69" si="65">T11</f>
        <v>0</v>
      </c>
      <c r="U69" s="283">
        <f t="shared" si="45"/>
        <v>0</v>
      </c>
      <c r="V69" s="265">
        <f t="shared" ref="V69" si="66">V11</f>
        <v>0</v>
      </c>
      <c r="W69" s="272">
        <f t="shared" si="47"/>
        <v>0</v>
      </c>
      <c r="X69" s="268">
        <f t="shared" ref="X69" si="67">X11</f>
        <v>0</v>
      </c>
      <c r="Y69" s="272">
        <f t="shared" si="49"/>
        <v>0</v>
      </c>
      <c r="AA69" s="102">
        <f t="shared" si="28"/>
        <v>0</v>
      </c>
      <c r="AB69" s="116">
        <f t="shared" si="29"/>
        <v>0</v>
      </c>
      <c r="AC69" s="231">
        <f t="shared" si="30"/>
        <v>0</v>
      </c>
    </row>
    <row r="70" spans="1:29" x14ac:dyDescent="0.25">
      <c r="A70" s="135" t="str">
        <f t="shared" si="22"/>
        <v/>
      </c>
      <c r="B70" s="136" t="str">
        <f t="shared" si="22"/>
        <v/>
      </c>
      <c r="C70" s="136" t="str">
        <f t="shared" ref="C70:F70" si="68">IF(C12=0, "", C12)</f>
        <v/>
      </c>
      <c r="D70" s="135" t="str">
        <f t="shared" si="68"/>
        <v/>
      </c>
      <c r="E70" s="135" t="str">
        <f t="shared" si="68"/>
        <v/>
      </c>
      <c r="F70" s="229" t="str">
        <f t="shared" si="68"/>
        <v/>
      </c>
      <c r="G70" s="230" t="str">
        <f t="shared" ref="G70:H70" si="69">IF(G12=0, "",G12)</f>
        <v/>
      </c>
      <c r="H70" s="230" t="str">
        <f t="shared" si="69"/>
        <v/>
      </c>
      <c r="I70" s="57">
        <f t="shared" si="24"/>
        <v>0</v>
      </c>
      <c r="J70" s="57">
        <f t="shared" si="24"/>
        <v>0</v>
      </c>
      <c r="K70" s="51">
        <f t="shared" si="32"/>
        <v>0</v>
      </c>
      <c r="L70" s="48">
        <f t="shared" si="25"/>
        <v>0</v>
      </c>
      <c r="M70" s="105">
        <f t="shared" si="39"/>
        <v>0</v>
      </c>
      <c r="N70" s="265">
        <f t="shared" si="26"/>
        <v>0</v>
      </c>
      <c r="O70" s="272">
        <f t="shared" si="40"/>
        <v>0</v>
      </c>
      <c r="P70" s="268">
        <f t="shared" si="27"/>
        <v>0</v>
      </c>
      <c r="Q70" s="283">
        <f t="shared" si="41"/>
        <v>0</v>
      </c>
      <c r="R70" s="265">
        <f t="shared" ref="R70" si="70">R12</f>
        <v>0</v>
      </c>
      <c r="S70" s="272">
        <f t="shared" si="43"/>
        <v>0</v>
      </c>
      <c r="T70" s="268">
        <f t="shared" ref="T70" si="71">T12</f>
        <v>0</v>
      </c>
      <c r="U70" s="283">
        <f t="shared" si="45"/>
        <v>0</v>
      </c>
      <c r="V70" s="265">
        <f t="shared" ref="V70" si="72">V12</f>
        <v>0</v>
      </c>
      <c r="W70" s="272">
        <f t="shared" si="47"/>
        <v>0</v>
      </c>
      <c r="X70" s="268">
        <f t="shared" ref="X70" si="73">X12</f>
        <v>0</v>
      </c>
      <c r="Y70" s="272">
        <f t="shared" si="49"/>
        <v>0</v>
      </c>
      <c r="AA70" s="102">
        <f t="shared" si="28"/>
        <v>0</v>
      </c>
      <c r="AB70" s="116">
        <f t="shared" si="29"/>
        <v>0</v>
      </c>
      <c r="AC70" s="231">
        <f t="shared" si="30"/>
        <v>0</v>
      </c>
    </row>
    <row r="71" spans="1:29" x14ac:dyDescent="0.25">
      <c r="A71" s="135" t="str">
        <f t="shared" si="22"/>
        <v/>
      </c>
      <c r="B71" s="136" t="str">
        <f t="shared" si="22"/>
        <v/>
      </c>
      <c r="C71" s="136" t="str">
        <f t="shared" ref="C71:F71" si="74">IF(C13=0, "", C13)</f>
        <v/>
      </c>
      <c r="D71" s="135" t="str">
        <f t="shared" si="74"/>
        <v/>
      </c>
      <c r="E71" s="135" t="str">
        <f t="shared" si="74"/>
        <v/>
      </c>
      <c r="F71" s="229" t="str">
        <f t="shared" si="74"/>
        <v/>
      </c>
      <c r="G71" s="230" t="str">
        <f t="shared" ref="G71:H71" si="75">IF(G13=0, "",G13)</f>
        <v/>
      </c>
      <c r="H71" s="230" t="str">
        <f t="shared" si="75"/>
        <v/>
      </c>
      <c r="I71" s="57">
        <f t="shared" si="24"/>
        <v>0</v>
      </c>
      <c r="J71" s="57">
        <f t="shared" si="24"/>
        <v>0</v>
      </c>
      <c r="K71" s="51">
        <f t="shared" si="32"/>
        <v>0</v>
      </c>
      <c r="L71" s="48">
        <f t="shared" si="25"/>
        <v>0</v>
      </c>
      <c r="M71" s="105">
        <f t="shared" si="39"/>
        <v>0</v>
      </c>
      <c r="N71" s="265">
        <f t="shared" si="26"/>
        <v>0</v>
      </c>
      <c r="O71" s="272">
        <f t="shared" si="40"/>
        <v>0</v>
      </c>
      <c r="P71" s="268">
        <f t="shared" si="27"/>
        <v>0</v>
      </c>
      <c r="Q71" s="283">
        <f t="shared" si="41"/>
        <v>0</v>
      </c>
      <c r="R71" s="265">
        <f t="shared" ref="R71:R113" si="76">R13</f>
        <v>0</v>
      </c>
      <c r="S71" s="272">
        <f t="shared" si="43"/>
        <v>0</v>
      </c>
      <c r="T71" s="268">
        <f t="shared" ref="T71:T113" si="77">T13</f>
        <v>0</v>
      </c>
      <c r="U71" s="283">
        <f t="shared" si="45"/>
        <v>0</v>
      </c>
      <c r="V71" s="265">
        <f t="shared" ref="V71:V113" si="78">V13</f>
        <v>0</v>
      </c>
      <c r="W71" s="272">
        <f t="shared" si="47"/>
        <v>0</v>
      </c>
      <c r="X71" s="268">
        <f t="shared" ref="X71" si="79">X13</f>
        <v>0</v>
      </c>
      <c r="Y71" s="272">
        <f t="shared" si="49"/>
        <v>0</v>
      </c>
      <c r="AA71" s="102">
        <f t="shared" si="28"/>
        <v>0</v>
      </c>
      <c r="AB71" s="116">
        <f t="shared" si="29"/>
        <v>0</v>
      </c>
      <c r="AC71" s="231">
        <f t="shared" si="30"/>
        <v>0</v>
      </c>
    </row>
    <row r="72" spans="1:29" x14ac:dyDescent="0.25">
      <c r="A72" s="135" t="str">
        <f t="shared" ref="A72:F72" si="80">IF(A14=0, "", A14)</f>
        <v/>
      </c>
      <c r="B72" s="136" t="str">
        <f t="shared" si="80"/>
        <v/>
      </c>
      <c r="C72" s="136" t="str">
        <f t="shared" si="80"/>
        <v/>
      </c>
      <c r="D72" s="135" t="str">
        <f t="shared" si="80"/>
        <v/>
      </c>
      <c r="E72" s="135" t="str">
        <f t="shared" si="80"/>
        <v/>
      </c>
      <c r="F72" s="229" t="str">
        <f t="shared" si="80"/>
        <v/>
      </c>
      <c r="G72" s="230" t="str">
        <f t="shared" ref="G72:H85" si="81">IF(G14=0, "",G14)</f>
        <v/>
      </c>
      <c r="H72" s="230" t="str">
        <f t="shared" si="81"/>
        <v/>
      </c>
      <c r="I72" s="57">
        <f t="shared" ref="I72:J72" si="82">I14</f>
        <v>0</v>
      </c>
      <c r="J72" s="57">
        <f t="shared" si="82"/>
        <v>0</v>
      </c>
      <c r="K72" s="51">
        <f t="shared" si="32"/>
        <v>0</v>
      </c>
      <c r="L72" s="48">
        <f t="shared" si="25"/>
        <v>0</v>
      </c>
      <c r="M72" s="105">
        <f t="shared" si="39"/>
        <v>0</v>
      </c>
      <c r="N72" s="265">
        <f t="shared" si="26"/>
        <v>0</v>
      </c>
      <c r="O72" s="272">
        <f t="shared" ref="O72:O113" si="83">$M72*N72</f>
        <v>0</v>
      </c>
      <c r="P72" s="268">
        <f t="shared" si="27"/>
        <v>0</v>
      </c>
      <c r="Q72" s="283">
        <f t="shared" ref="Q72:Q113" si="84">$M72*P72</f>
        <v>0</v>
      </c>
      <c r="R72" s="265">
        <f t="shared" si="76"/>
        <v>0</v>
      </c>
      <c r="S72" s="272">
        <f t="shared" ref="S72:S113" si="85">$M72*R72</f>
        <v>0</v>
      </c>
      <c r="T72" s="268">
        <f t="shared" si="77"/>
        <v>0</v>
      </c>
      <c r="U72" s="283">
        <f t="shared" ref="U72:U113" si="86">$M72*T72</f>
        <v>0</v>
      </c>
      <c r="V72" s="265">
        <f t="shared" si="78"/>
        <v>0</v>
      </c>
      <c r="W72" s="272">
        <f t="shared" ref="W72:W113" si="87">$M72*V72</f>
        <v>0</v>
      </c>
      <c r="X72" s="268">
        <f t="shared" ref="X72" si="88">X14</f>
        <v>0</v>
      </c>
      <c r="Y72" s="272">
        <f t="shared" ref="Y72:Y113" si="89">$M72*X72</f>
        <v>0</v>
      </c>
      <c r="AA72" s="102">
        <f t="shared" si="28"/>
        <v>0</v>
      </c>
      <c r="AB72" s="116">
        <f t="shared" si="29"/>
        <v>0</v>
      </c>
      <c r="AC72" s="231">
        <f t="shared" si="30"/>
        <v>0</v>
      </c>
    </row>
    <row r="73" spans="1:29" x14ac:dyDescent="0.25">
      <c r="A73" s="135" t="str">
        <f t="shared" ref="A73:F73" si="90">IF(A15=0, "", A15)</f>
        <v/>
      </c>
      <c r="B73" s="136" t="str">
        <f t="shared" si="90"/>
        <v/>
      </c>
      <c r="C73" s="136" t="str">
        <f t="shared" si="90"/>
        <v/>
      </c>
      <c r="D73" s="135" t="str">
        <f t="shared" si="90"/>
        <v/>
      </c>
      <c r="E73" s="135" t="str">
        <f t="shared" si="90"/>
        <v/>
      </c>
      <c r="F73" s="229" t="str">
        <f t="shared" si="90"/>
        <v/>
      </c>
      <c r="G73" s="230" t="str">
        <f t="shared" ref="G73" si="91">IF(G15=0, "",G15)</f>
        <v/>
      </c>
      <c r="H73" s="230" t="str">
        <f t="shared" si="81"/>
        <v/>
      </c>
      <c r="I73" s="57">
        <f t="shared" ref="I73:J73" si="92">I15</f>
        <v>0</v>
      </c>
      <c r="J73" s="57">
        <f t="shared" si="92"/>
        <v>0</v>
      </c>
      <c r="K73" s="51">
        <f t="shared" si="32"/>
        <v>0</v>
      </c>
      <c r="L73" s="48">
        <f t="shared" si="25"/>
        <v>0</v>
      </c>
      <c r="M73" s="105">
        <f t="shared" ref="M73:M113" si="93">IF(L73&lt;&gt;0,K73/L73,0)</f>
        <v>0</v>
      </c>
      <c r="N73" s="265">
        <f t="shared" si="26"/>
        <v>0</v>
      </c>
      <c r="O73" s="272">
        <f t="shared" si="83"/>
        <v>0</v>
      </c>
      <c r="P73" s="268">
        <f t="shared" si="27"/>
        <v>0</v>
      </c>
      <c r="Q73" s="283">
        <f t="shared" si="84"/>
        <v>0</v>
      </c>
      <c r="R73" s="265">
        <f t="shared" si="76"/>
        <v>0</v>
      </c>
      <c r="S73" s="272">
        <f t="shared" si="85"/>
        <v>0</v>
      </c>
      <c r="T73" s="268">
        <f t="shared" si="77"/>
        <v>0</v>
      </c>
      <c r="U73" s="283">
        <f t="shared" si="86"/>
        <v>0</v>
      </c>
      <c r="V73" s="265">
        <f t="shared" si="78"/>
        <v>0</v>
      </c>
      <c r="W73" s="272">
        <f t="shared" si="87"/>
        <v>0</v>
      </c>
      <c r="X73" s="268">
        <f t="shared" ref="X73" si="94">X15</f>
        <v>0</v>
      </c>
      <c r="Y73" s="272">
        <f t="shared" si="89"/>
        <v>0</v>
      </c>
      <c r="AA73" s="102">
        <f t="shared" si="28"/>
        <v>0</v>
      </c>
      <c r="AB73" s="116">
        <f t="shared" si="29"/>
        <v>0</v>
      </c>
      <c r="AC73" s="231">
        <f t="shared" si="30"/>
        <v>0</v>
      </c>
    </row>
    <row r="74" spans="1:29" x14ac:dyDescent="0.25">
      <c r="A74" s="135" t="str">
        <f t="shared" ref="A74:F74" si="95">IF(A16=0, "", A16)</f>
        <v/>
      </c>
      <c r="B74" s="136" t="str">
        <f t="shared" si="95"/>
        <v/>
      </c>
      <c r="C74" s="136" t="str">
        <f t="shared" si="95"/>
        <v/>
      </c>
      <c r="D74" s="135" t="str">
        <f t="shared" si="95"/>
        <v/>
      </c>
      <c r="E74" s="135" t="str">
        <f t="shared" si="95"/>
        <v/>
      </c>
      <c r="F74" s="229" t="str">
        <f t="shared" si="95"/>
        <v/>
      </c>
      <c r="G74" s="230" t="str">
        <f t="shared" ref="G74:H74" si="96">IF(G16=0, "",G16)</f>
        <v/>
      </c>
      <c r="H74" s="230" t="str">
        <f t="shared" si="96"/>
        <v/>
      </c>
      <c r="I74" s="57">
        <f t="shared" ref="I74:J74" si="97">I16</f>
        <v>0</v>
      </c>
      <c r="J74" s="57">
        <f t="shared" si="97"/>
        <v>0</v>
      </c>
      <c r="K74" s="51">
        <f t="shared" si="32"/>
        <v>0</v>
      </c>
      <c r="L74" s="48">
        <f t="shared" si="25"/>
        <v>0</v>
      </c>
      <c r="M74" s="105">
        <f t="shared" si="93"/>
        <v>0</v>
      </c>
      <c r="N74" s="265">
        <f t="shared" si="26"/>
        <v>0</v>
      </c>
      <c r="O74" s="272">
        <f t="shared" si="83"/>
        <v>0</v>
      </c>
      <c r="P74" s="268">
        <f t="shared" si="27"/>
        <v>0</v>
      </c>
      <c r="Q74" s="283">
        <f t="shared" si="84"/>
        <v>0</v>
      </c>
      <c r="R74" s="265">
        <f t="shared" si="76"/>
        <v>0</v>
      </c>
      <c r="S74" s="272">
        <f t="shared" si="85"/>
        <v>0</v>
      </c>
      <c r="T74" s="268">
        <f t="shared" si="77"/>
        <v>0</v>
      </c>
      <c r="U74" s="283">
        <f t="shared" si="86"/>
        <v>0</v>
      </c>
      <c r="V74" s="265">
        <f t="shared" si="78"/>
        <v>0</v>
      </c>
      <c r="W74" s="272">
        <f t="shared" si="87"/>
        <v>0</v>
      </c>
      <c r="X74" s="268">
        <f t="shared" ref="X74" si="98">X16</f>
        <v>0</v>
      </c>
      <c r="Y74" s="272">
        <f t="shared" si="89"/>
        <v>0</v>
      </c>
      <c r="AA74" s="102">
        <f t="shared" si="28"/>
        <v>0</v>
      </c>
      <c r="AB74" s="116">
        <f t="shared" si="29"/>
        <v>0</v>
      </c>
      <c r="AC74" s="231">
        <f t="shared" si="30"/>
        <v>0</v>
      </c>
    </row>
    <row r="75" spans="1:29" x14ac:dyDescent="0.25">
      <c r="A75" s="135" t="str">
        <f t="shared" ref="A75:F75" si="99">IF(A17=0, "", A17)</f>
        <v/>
      </c>
      <c r="B75" s="136" t="str">
        <f t="shared" si="99"/>
        <v/>
      </c>
      <c r="C75" s="136" t="str">
        <f t="shared" si="99"/>
        <v/>
      </c>
      <c r="D75" s="135" t="str">
        <f t="shared" si="99"/>
        <v/>
      </c>
      <c r="E75" s="135" t="str">
        <f t="shared" si="99"/>
        <v/>
      </c>
      <c r="F75" s="229" t="str">
        <f t="shared" si="99"/>
        <v/>
      </c>
      <c r="G75" s="230" t="str">
        <f t="shared" ref="G75:H75" si="100">IF(G17=0, "",G17)</f>
        <v/>
      </c>
      <c r="H75" s="230" t="str">
        <f t="shared" si="100"/>
        <v/>
      </c>
      <c r="I75" s="57">
        <f t="shared" ref="I75:J75" si="101">I17</f>
        <v>0</v>
      </c>
      <c r="J75" s="57">
        <f t="shared" si="101"/>
        <v>0</v>
      </c>
      <c r="K75" s="51">
        <f t="shared" si="32"/>
        <v>0</v>
      </c>
      <c r="L75" s="48">
        <f t="shared" si="25"/>
        <v>0</v>
      </c>
      <c r="M75" s="105">
        <f t="shared" si="93"/>
        <v>0</v>
      </c>
      <c r="N75" s="265">
        <f t="shared" si="26"/>
        <v>0</v>
      </c>
      <c r="O75" s="272">
        <f t="shared" si="83"/>
        <v>0</v>
      </c>
      <c r="P75" s="268">
        <f t="shared" si="27"/>
        <v>0</v>
      </c>
      <c r="Q75" s="283">
        <f t="shared" si="84"/>
        <v>0</v>
      </c>
      <c r="R75" s="265">
        <f t="shared" si="76"/>
        <v>0</v>
      </c>
      <c r="S75" s="272">
        <f t="shared" si="85"/>
        <v>0</v>
      </c>
      <c r="T75" s="268">
        <f t="shared" si="77"/>
        <v>0</v>
      </c>
      <c r="U75" s="283">
        <f t="shared" si="86"/>
        <v>0</v>
      </c>
      <c r="V75" s="265">
        <f t="shared" si="78"/>
        <v>0</v>
      </c>
      <c r="W75" s="272">
        <f t="shared" si="87"/>
        <v>0</v>
      </c>
      <c r="X75" s="268">
        <f t="shared" ref="X75" si="102">X17</f>
        <v>0</v>
      </c>
      <c r="Y75" s="272">
        <f t="shared" si="89"/>
        <v>0</v>
      </c>
      <c r="AA75" s="102">
        <f t="shared" si="28"/>
        <v>0</v>
      </c>
      <c r="AB75" s="116">
        <f t="shared" si="29"/>
        <v>0</v>
      </c>
      <c r="AC75" s="231">
        <f t="shared" si="30"/>
        <v>0</v>
      </c>
    </row>
    <row r="76" spans="1:29" x14ac:dyDescent="0.25">
      <c r="A76" s="135" t="str">
        <f t="shared" ref="A76:F76" si="103">IF(A18=0, "", A18)</f>
        <v/>
      </c>
      <c r="B76" s="136" t="str">
        <f t="shared" si="103"/>
        <v/>
      </c>
      <c r="C76" s="136" t="str">
        <f t="shared" si="103"/>
        <v/>
      </c>
      <c r="D76" s="135" t="str">
        <f t="shared" si="103"/>
        <v/>
      </c>
      <c r="E76" s="135" t="str">
        <f t="shared" si="103"/>
        <v/>
      </c>
      <c r="F76" s="229" t="str">
        <f t="shared" si="103"/>
        <v/>
      </c>
      <c r="G76" s="230" t="str">
        <f t="shared" ref="G76:H76" si="104">IF(G18=0, "",G18)</f>
        <v/>
      </c>
      <c r="H76" s="230" t="str">
        <f t="shared" si="104"/>
        <v/>
      </c>
      <c r="I76" s="57">
        <f t="shared" ref="I76:J76" si="105">I18</f>
        <v>0</v>
      </c>
      <c r="J76" s="57">
        <f t="shared" si="105"/>
        <v>0</v>
      </c>
      <c r="K76" s="51">
        <f t="shared" si="32"/>
        <v>0</v>
      </c>
      <c r="L76" s="48">
        <f t="shared" si="25"/>
        <v>0</v>
      </c>
      <c r="M76" s="105">
        <f t="shared" si="93"/>
        <v>0</v>
      </c>
      <c r="N76" s="265">
        <f t="shared" si="26"/>
        <v>0</v>
      </c>
      <c r="O76" s="272">
        <f t="shared" si="83"/>
        <v>0</v>
      </c>
      <c r="P76" s="268">
        <f t="shared" si="27"/>
        <v>0</v>
      </c>
      <c r="Q76" s="283">
        <f t="shared" si="84"/>
        <v>0</v>
      </c>
      <c r="R76" s="265">
        <f t="shared" si="76"/>
        <v>0</v>
      </c>
      <c r="S76" s="272">
        <f t="shared" si="85"/>
        <v>0</v>
      </c>
      <c r="T76" s="268">
        <f t="shared" si="77"/>
        <v>0</v>
      </c>
      <c r="U76" s="283">
        <f t="shared" si="86"/>
        <v>0</v>
      </c>
      <c r="V76" s="265">
        <f t="shared" si="78"/>
        <v>0</v>
      </c>
      <c r="W76" s="272">
        <f t="shared" si="87"/>
        <v>0</v>
      </c>
      <c r="X76" s="268">
        <f t="shared" ref="X76" si="106">X18</f>
        <v>0</v>
      </c>
      <c r="Y76" s="272">
        <f t="shared" si="89"/>
        <v>0</v>
      </c>
      <c r="AA76" s="102">
        <f t="shared" si="28"/>
        <v>0</v>
      </c>
      <c r="AB76" s="116">
        <f t="shared" si="29"/>
        <v>0</v>
      </c>
      <c r="AC76" s="231">
        <f t="shared" si="30"/>
        <v>0</v>
      </c>
    </row>
    <row r="77" spans="1:29" x14ac:dyDescent="0.25">
      <c r="A77" s="135" t="str">
        <f t="shared" ref="A77:F77" si="107">IF(A19=0, "", A19)</f>
        <v/>
      </c>
      <c r="B77" s="136" t="str">
        <f t="shared" si="107"/>
        <v/>
      </c>
      <c r="C77" s="136" t="str">
        <f t="shared" si="107"/>
        <v/>
      </c>
      <c r="D77" s="135" t="str">
        <f t="shared" si="107"/>
        <v/>
      </c>
      <c r="E77" s="135" t="str">
        <f t="shared" si="107"/>
        <v/>
      </c>
      <c r="F77" s="229" t="str">
        <f t="shared" si="107"/>
        <v/>
      </c>
      <c r="G77" s="230" t="str">
        <f t="shared" ref="G77" si="108">IF(G19=0, "",G19)</f>
        <v/>
      </c>
      <c r="H77" s="230" t="str">
        <f t="shared" si="81"/>
        <v/>
      </c>
      <c r="I77" s="57">
        <f t="shared" ref="I77:J77" si="109">I19</f>
        <v>0</v>
      </c>
      <c r="J77" s="57">
        <f t="shared" si="109"/>
        <v>0</v>
      </c>
      <c r="K77" s="51">
        <f t="shared" si="32"/>
        <v>0</v>
      </c>
      <c r="L77" s="48">
        <f t="shared" si="25"/>
        <v>0</v>
      </c>
      <c r="M77" s="105">
        <f t="shared" si="93"/>
        <v>0</v>
      </c>
      <c r="N77" s="265">
        <f t="shared" si="26"/>
        <v>0</v>
      </c>
      <c r="O77" s="272">
        <f t="shared" si="83"/>
        <v>0</v>
      </c>
      <c r="P77" s="268">
        <f t="shared" si="27"/>
        <v>0</v>
      </c>
      <c r="Q77" s="283">
        <f t="shared" si="84"/>
        <v>0</v>
      </c>
      <c r="R77" s="265">
        <f t="shared" si="76"/>
        <v>0</v>
      </c>
      <c r="S77" s="272">
        <f t="shared" si="85"/>
        <v>0</v>
      </c>
      <c r="T77" s="268">
        <f t="shared" si="77"/>
        <v>0</v>
      </c>
      <c r="U77" s="283">
        <f t="shared" si="86"/>
        <v>0</v>
      </c>
      <c r="V77" s="265">
        <f t="shared" si="78"/>
        <v>0</v>
      </c>
      <c r="W77" s="272">
        <f t="shared" si="87"/>
        <v>0</v>
      </c>
      <c r="X77" s="268">
        <f t="shared" ref="X77" si="110">X19</f>
        <v>0</v>
      </c>
      <c r="Y77" s="272">
        <f t="shared" si="89"/>
        <v>0</v>
      </c>
      <c r="AA77" s="102">
        <f t="shared" si="28"/>
        <v>0</v>
      </c>
      <c r="AB77" s="116">
        <f t="shared" si="29"/>
        <v>0</v>
      </c>
      <c r="AC77" s="231">
        <f t="shared" si="30"/>
        <v>0</v>
      </c>
    </row>
    <row r="78" spans="1:29" x14ac:dyDescent="0.25">
      <c r="A78" s="135" t="str">
        <f t="shared" ref="A78:F78" si="111">IF(A20=0, "", A20)</f>
        <v/>
      </c>
      <c r="B78" s="136" t="str">
        <f t="shared" si="111"/>
        <v/>
      </c>
      <c r="C78" s="136" t="str">
        <f t="shared" si="111"/>
        <v/>
      </c>
      <c r="D78" s="135" t="str">
        <f t="shared" si="111"/>
        <v/>
      </c>
      <c r="E78" s="135" t="str">
        <f t="shared" si="111"/>
        <v/>
      </c>
      <c r="F78" s="229" t="str">
        <f t="shared" si="111"/>
        <v/>
      </c>
      <c r="G78" s="230" t="str">
        <f t="shared" ref="G78:H78" si="112">IF(G20=0, "",G20)</f>
        <v/>
      </c>
      <c r="H78" s="230" t="str">
        <f t="shared" si="112"/>
        <v/>
      </c>
      <c r="I78" s="57">
        <f t="shared" ref="I78:J78" si="113">I20</f>
        <v>0</v>
      </c>
      <c r="J78" s="57">
        <f t="shared" si="113"/>
        <v>0</v>
      </c>
      <c r="K78" s="51">
        <f t="shared" si="32"/>
        <v>0</v>
      </c>
      <c r="L78" s="48">
        <f t="shared" si="25"/>
        <v>0</v>
      </c>
      <c r="M78" s="105">
        <f t="shared" si="93"/>
        <v>0</v>
      </c>
      <c r="N78" s="265">
        <f t="shared" si="26"/>
        <v>0</v>
      </c>
      <c r="O78" s="272">
        <f t="shared" si="83"/>
        <v>0</v>
      </c>
      <c r="P78" s="268">
        <f t="shared" si="27"/>
        <v>0</v>
      </c>
      <c r="Q78" s="283">
        <f t="shared" si="84"/>
        <v>0</v>
      </c>
      <c r="R78" s="265">
        <f t="shared" si="76"/>
        <v>0</v>
      </c>
      <c r="S78" s="272">
        <f t="shared" si="85"/>
        <v>0</v>
      </c>
      <c r="T78" s="268">
        <f t="shared" si="77"/>
        <v>0</v>
      </c>
      <c r="U78" s="283">
        <f t="shared" si="86"/>
        <v>0</v>
      </c>
      <c r="V78" s="265">
        <f t="shared" si="78"/>
        <v>0</v>
      </c>
      <c r="W78" s="272">
        <f t="shared" si="87"/>
        <v>0</v>
      </c>
      <c r="X78" s="268">
        <f t="shared" ref="X78" si="114">X20</f>
        <v>0</v>
      </c>
      <c r="Y78" s="272">
        <f t="shared" si="89"/>
        <v>0</v>
      </c>
      <c r="AA78" s="102">
        <f t="shared" si="28"/>
        <v>0</v>
      </c>
      <c r="AB78" s="116">
        <f t="shared" si="29"/>
        <v>0</v>
      </c>
      <c r="AC78" s="231">
        <f t="shared" si="30"/>
        <v>0</v>
      </c>
    </row>
    <row r="79" spans="1:29" x14ac:dyDescent="0.25">
      <c r="A79" s="135" t="str">
        <f t="shared" ref="A79:F79" si="115">IF(A21=0, "", A21)</f>
        <v/>
      </c>
      <c r="B79" s="136" t="str">
        <f t="shared" si="115"/>
        <v/>
      </c>
      <c r="C79" s="136" t="str">
        <f t="shared" si="115"/>
        <v/>
      </c>
      <c r="D79" s="135" t="str">
        <f t="shared" si="115"/>
        <v/>
      </c>
      <c r="E79" s="135" t="str">
        <f t="shared" si="115"/>
        <v/>
      </c>
      <c r="F79" s="229" t="str">
        <f t="shared" si="115"/>
        <v/>
      </c>
      <c r="G79" s="230" t="str">
        <f t="shared" ref="G79:H79" si="116">IF(G21=0, "",G21)</f>
        <v/>
      </c>
      <c r="H79" s="230" t="str">
        <f t="shared" si="116"/>
        <v/>
      </c>
      <c r="I79" s="57">
        <f t="shared" ref="I79:J79" si="117">I21</f>
        <v>0</v>
      </c>
      <c r="J79" s="57">
        <f t="shared" si="117"/>
        <v>0</v>
      </c>
      <c r="K79" s="51">
        <f t="shared" si="32"/>
        <v>0</v>
      </c>
      <c r="L79" s="48">
        <f t="shared" si="25"/>
        <v>0</v>
      </c>
      <c r="M79" s="105">
        <f t="shared" si="93"/>
        <v>0</v>
      </c>
      <c r="N79" s="265">
        <f t="shared" si="26"/>
        <v>0</v>
      </c>
      <c r="O79" s="272">
        <f t="shared" si="83"/>
        <v>0</v>
      </c>
      <c r="P79" s="268">
        <f t="shared" si="27"/>
        <v>0</v>
      </c>
      <c r="Q79" s="283">
        <f t="shared" si="84"/>
        <v>0</v>
      </c>
      <c r="R79" s="265">
        <f t="shared" si="76"/>
        <v>0</v>
      </c>
      <c r="S79" s="272">
        <f t="shared" si="85"/>
        <v>0</v>
      </c>
      <c r="T79" s="268">
        <f t="shared" si="77"/>
        <v>0</v>
      </c>
      <c r="U79" s="283">
        <f t="shared" si="86"/>
        <v>0</v>
      </c>
      <c r="V79" s="265">
        <f t="shared" si="78"/>
        <v>0</v>
      </c>
      <c r="W79" s="272">
        <f t="shared" si="87"/>
        <v>0</v>
      </c>
      <c r="X79" s="268">
        <f t="shared" ref="X79" si="118">X21</f>
        <v>0</v>
      </c>
      <c r="Y79" s="272">
        <f t="shared" si="89"/>
        <v>0</v>
      </c>
      <c r="AA79" s="102">
        <f t="shared" si="28"/>
        <v>0</v>
      </c>
      <c r="AB79" s="116">
        <f t="shared" si="29"/>
        <v>0</v>
      </c>
      <c r="AC79" s="231">
        <f t="shared" si="30"/>
        <v>0</v>
      </c>
    </row>
    <row r="80" spans="1:29" x14ac:dyDescent="0.25">
      <c r="A80" s="135" t="str">
        <f t="shared" ref="A80:F80" si="119">IF(A22=0, "", A22)</f>
        <v/>
      </c>
      <c r="B80" s="136" t="str">
        <f t="shared" si="119"/>
        <v/>
      </c>
      <c r="C80" s="136" t="str">
        <f t="shared" si="119"/>
        <v/>
      </c>
      <c r="D80" s="135" t="str">
        <f t="shared" si="119"/>
        <v/>
      </c>
      <c r="E80" s="135" t="str">
        <f t="shared" si="119"/>
        <v/>
      </c>
      <c r="F80" s="229" t="str">
        <f t="shared" si="119"/>
        <v/>
      </c>
      <c r="G80" s="230" t="str">
        <f t="shared" ref="G80:H80" si="120">IF(G22=0, "",G22)</f>
        <v/>
      </c>
      <c r="H80" s="230" t="str">
        <f t="shared" si="120"/>
        <v/>
      </c>
      <c r="I80" s="57">
        <f t="shared" ref="I80:J80" si="121">I22</f>
        <v>0</v>
      </c>
      <c r="J80" s="57">
        <f t="shared" si="121"/>
        <v>0</v>
      </c>
      <c r="K80" s="51">
        <f t="shared" si="32"/>
        <v>0</v>
      </c>
      <c r="L80" s="48">
        <f t="shared" si="25"/>
        <v>0</v>
      </c>
      <c r="M80" s="105">
        <f t="shared" si="93"/>
        <v>0</v>
      </c>
      <c r="N80" s="265">
        <f t="shared" si="26"/>
        <v>0</v>
      </c>
      <c r="O80" s="272">
        <f t="shared" si="83"/>
        <v>0</v>
      </c>
      <c r="P80" s="268">
        <f t="shared" si="27"/>
        <v>0</v>
      </c>
      <c r="Q80" s="283">
        <f t="shared" si="84"/>
        <v>0</v>
      </c>
      <c r="R80" s="265">
        <f t="shared" si="76"/>
        <v>0</v>
      </c>
      <c r="S80" s="272">
        <f t="shared" si="85"/>
        <v>0</v>
      </c>
      <c r="T80" s="268">
        <f t="shared" si="77"/>
        <v>0</v>
      </c>
      <c r="U80" s="283">
        <f t="shared" si="86"/>
        <v>0</v>
      </c>
      <c r="V80" s="265">
        <f t="shared" si="78"/>
        <v>0</v>
      </c>
      <c r="W80" s="272">
        <f t="shared" si="87"/>
        <v>0</v>
      </c>
      <c r="X80" s="268">
        <f t="shared" ref="X80" si="122">X22</f>
        <v>0</v>
      </c>
      <c r="Y80" s="272">
        <f t="shared" si="89"/>
        <v>0</v>
      </c>
      <c r="AA80" s="102">
        <f t="shared" si="28"/>
        <v>0</v>
      </c>
      <c r="AB80" s="116">
        <f t="shared" si="29"/>
        <v>0</v>
      </c>
      <c r="AC80" s="231">
        <f t="shared" si="30"/>
        <v>0</v>
      </c>
    </row>
    <row r="81" spans="1:29" x14ac:dyDescent="0.25">
      <c r="A81" s="135" t="str">
        <f t="shared" ref="A81:F81" si="123">IF(A23=0, "", A23)</f>
        <v/>
      </c>
      <c r="B81" s="136" t="str">
        <f t="shared" si="123"/>
        <v/>
      </c>
      <c r="C81" s="136" t="str">
        <f t="shared" si="123"/>
        <v/>
      </c>
      <c r="D81" s="135" t="str">
        <f t="shared" si="123"/>
        <v/>
      </c>
      <c r="E81" s="135" t="str">
        <f t="shared" si="123"/>
        <v/>
      </c>
      <c r="F81" s="229" t="str">
        <f t="shared" si="123"/>
        <v/>
      </c>
      <c r="G81" s="230" t="str">
        <f t="shared" ref="G81" si="124">IF(G23=0, "",G23)</f>
        <v/>
      </c>
      <c r="H81" s="230" t="str">
        <f t="shared" si="81"/>
        <v/>
      </c>
      <c r="I81" s="57">
        <f t="shared" ref="I81:J81" si="125">I23</f>
        <v>0</v>
      </c>
      <c r="J81" s="57">
        <f t="shared" si="125"/>
        <v>0</v>
      </c>
      <c r="K81" s="51">
        <f t="shared" si="32"/>
        <v>0</v>
      </c>
      <c r="L81" s="48">
        <f t="shared" si="25"/>
        <v>0</v>
      </c>
      <c r="M81" s="105">
        <f t="shared" si="93"/>
        <v>0</v>
      </c>
      <c r="N81" s="265">
        <f t="shared" si="26"/>
        <v>0</v>
      </c>
      <c r="O81" s="272">
        <f t="shared" si="83"/>
        <v>0</v>
      </c>
      <c r="P81" s="268">
        <f t="shared" si="27"/>
        <v>0</v>
      </c>
      <c r="Q81" s="283">
        <f t="shared" si="84"/>
        <v>0</v>
      </c>
      <c r="R81" s="265">
        <f t="shared" si="76"/>
        <v>0</v>
      </c>
      <c r="S81" s="272">
        <f t="shared" si="85"/>
        <v>0</v>
      </c>
      <c r="T81" s="268">
        <f t="shared" si="77"/>
        <v>0</v>
      </c>
      <c r="U81" s="283">
        <f t="shared" si="86"/>
        <v>0</v>
      </c>
      <c r="V81" s="265">
        <f t="shared" si="78"/>
        <v>0</v>
      </c>
      <c r="W81" s="272">
        <f t="shared" si="87"/>
        <v>0</v>
      </c>
      <c r="X81" s="268">
        <f t="shared" ref="X81" si="126">X23</f>
        <v>0</v>
      </c>
      <c r="Y81" s="272">
        <f t="shared" si="89"/>
        <v>0</v>
      </c>
      <c r="AA81" s="102">
        <f t="shared" si="28"/>
        <v>0</v>
      </c>
      <c r="AB81" s="116">
        <f t="shared" si="29"/>
        <v>0</v>
      </c>
      <c r="AC81" s="231">
        <f t="shared" si="30"/>
        <v>0</v>
      </c>
    </row>
    <row r="82" spans="1:29" x14ac:dyDescent="0.25">
      <c r="A82" s="135" t="str">
        <f t="shared" ref="A82:F82" si="127">IF(A24=0, "", A24)</f>
        <v/>
      </c>
      <c r="B82" s="136" t="str">
        <f t="shared" si="127"/>
        <v/>
      </c>
      <c r="C82" s="136" t="str">
        <f t="shared" si="127"/>
        <v/>
      </c>
      <c r="D82" s="135" t="str">
        <f t="shared" si="127"/>
        <v/>
      </c>
      <c r="E82" s="135" t="str">
        <f t="shared" si="127"/>
        <v/>
      </c>
      <c r="F82" s="229" t="str">
        <f t="shared" si="127"/>
        <v/>
      </c>
      <c r="G82" s="230" t="str">
        <f t="shared" ref="G82:H82" si="128">IF(G24=0, "",G24)</f>
        <v/>
      </c>
      <c r="H82" s="230" t="str">
        <f t="shared" si="128"/>
        <v/>
      </c>
      <c r="I82" s="57">
        <f t="shared" ref="I82:J82" si="129">I24</f>
        <v>0</v>
      </c>
      <c r="J82" s="57">
        <f t="shared" si="129"/>
        <v>0</v>
      </c>
      <c r="K82" s="51">
        <f t="shared" si="32"/>
        <v>0</v>
      </c>
      <c r="L82" s="48">
        <f t="shared" si="25"/>
        <v>0</v>
      </c>
      <c r="M82" s="105">
        <f t="shared" si="93"/>
        <v>0</v>
      </c>
      <c r="N82" s="265">
        <f t="shared" si="26"/>
        <v>0</v>
      </c>
      <c r="O82" s="272">
        <f t="shared" si="83"/>
        <v>0</v>
      </c>
      <c r="P82" s="268">
        <f t="shared" si="27"/>
        <v>0</v>
      </c>
      <c r="Q82" s="283">
        <f t="shared" si="84"/>
        <v>0</v>
      </c>
      <c r="R82" s="265">
        <f t="shared" si="76"/>
        <v>0</v>
      </c>
      <c r="S82" s="272">
        <f t="shared" si="85"/>
        <v>0</v>
      </c>
      <c r="T82" s="268">
        <f t="shared" si="77"/>
        <v>0</v>
      </c>
      <c r="U82" s="283">
        <f t="shared" si="86"/>
        <v>0</v>
      </c>
      <c r="V82" s="265">
        <f t="shared" si="78"/>
        <v>0</v>
      </c>
      <c r="W82" s="272">
        <f t="shared" si="87"/>
        <v>0</v>
      </c>
      <c r="X82" s="268">
        <f t="shared" ref="X82" si="130">X24</f>
        <v>0</v>
      </c>
      <c r="Y82" s="272">
        <f t="shared" si="89"/>
        <v>0</v>
      </c>
      <c r="AA82" s="102">
        <f t="shared" si="28"/>
        <v>0</v>
      </c>
      <c r="AB82" s="116">
        <f t="shared" si="29"/>
        <v>0</v>
      </c>
      <c r="AC82" s="231">
        <f t="shared" si="30"/>
        <v>0</v>
      </c>
    </row>
    <row r="83" spans="1:29" x14ac:dyDescent="0.25">
      <c r="A83" s="135" t="str">
        <f t="shared" ref="A83:F83" si="131">IF(A25=0, "", A25)</f>
        <v/>
      </c>
      <c r="B83" s="136" t="str">
        <f t="shared" si="131"/>
        <v/>
      </c>
      <c r="C83" s="136" t="str">
        <f t="shared" si="131"/>
        <v/>
      </c>
      <c r="D83" s="135" t="str">
        <f t="shared" si="131"/>
        <v/>
      </c>
      <c r="E83" s="135" t="str">
        <f t="shared" si="131"/>
        <v/>
      </c>
      <c r="F83" s="229" t="str">
        <f t="shared" si="131"/>
        <v/>
      </c>
      <c r="G83" s="230" t="str">
        <f t="shared" ref="G83:H83" si="132">IF(G25=0, "",G25)</f>
        <v/>
      </c>
      <c r="H83" s="230" t="str">
        <f t="shared" si="132"/>
        <v/>
      </c>
      <c r="I83" s="57">
        <f t="shared" ref="I83:J83" si="133">I25</f>
        <v>0</v>
      </c>
      <c r="J83" s="57">
        <f t="shared" si="133"/>
        <v>0</v>
      </c>
      <c r="K83" s="51">
        <f t="shared" si="32"/>
        <v>0</v>
      </c>
      <c r="L83" s="48">
        <f t="shared" si="25"/>
        <v>0</v>
      </c>
      <c r="M83" s="105">
        <f t="shared" si="93"/>
        <v>0</v>
      </c>
      <c r="N83" s="265">
        <f t="shared" si="26"/>
        <v>0</v>
      </c>
      <c r="O83" s="272">
        <f t="shared" si="83"/>
        <v>0</v>
      </c>
      <c r="P83" s="268">
        <f t="shared" si="27"/>
        <v>0</v>
      </c>
      <c r="Q83" s="283">
        <f t="shared" si="84"/>
        <v>0</v>
      </c>
      <c r="R83" s="265">
        <f t="shared" si="76"/>
        <v>0</v>
      </c>
      <c r="S83" s="272">
        <f t="shared" si="85"/>
        <v>0</v>
      </c>
      <c r="T83" s="268">
        <f t="shared" si="77"/>
        <v>0</v>
      </c>
      <c r="U83" s="283">
        <f t="shared" si="86"/>
        <v>0</v>
      </c>
      <c r="V83" s="265">
        <f t="shared" si="78"/>
        <v>0</v>
      </c>
      <c r="W83" s="272">
        <f t="shared" si="87"/>
        <v>0</v>
      </c>
      <c r="X83" s="268">
        <f t="shared" ref="X83" si="134">X25</f>
        <v>0</v>
      </c>
      <c r="Y83" s="272">
        <f t="shared" si="89"/>
        <v>0</v>
      </c>
      <c r="AA83" s="102">
        <f t="shared" si="28"/>
        <v>0</v>
      </c>
      <c r="AB83" s="116">
        <f t="shared" si="29"/>
        <v>0</v>
      </c>
      <c r="AC83" s="231">
        <f t="shared" si="30"/>
        <v>0</v>
      </c>
    </row>
    <row r="84" spans="1:29" x14ac:dyDescent="0.25">
      <c r="A84" s="135" t="str">
        <f t="shared" ref="A84:F84" si="135">IF(A26=0, "", A26)</f>
        <v/>
      </c>
      <c r="B84" s="136" t="str">
        <f t="shared" si="135"/>
        <v/>
      </c>
      <c r="C84" s="136" t="str">
        <f t="shared" si="135"/>
        <v/>
      </c>
      <c r="D84" s="135" t="str">
        <f t="shared" si="135"/>
        <v/>
      </c>
      <c r="E84" s="135" t="str">
        <f t="shared" si="135"/>
        <v/>
      </c>
      <c r="F84" s="229" t="str">
        <f t="shared" si="135"/>
        <v/>
      </c>
      <c r="G84" s="230" t="str">
        <f t="shared" ref="G84:H84" si="136">IF(G26=0, "",G26)</f>
        <v/>
      </c>
      <c r="H84" s="230" t="str">
        <f t="shared" si="136"/>
        <v/>
      </c>
      <c r="I84" s="57">
        <f t="shared" ref="I84:J84" si="137">I26</f>
        <v>0</v>
      </c>
      <c r="J84" s="57">
        <f t="shared" si="137"/>
        <v>0</v>
      </c>
      <c r="K84" s="51">
        <f t="shared" si="32"/>
        <v>0</v>
      </c>
      <c r="L84" s="48">
        <f t="shared" si="25"/>
        <v>0</v>
      </c>
      <c r="M84" s="105">
        <f t="shared" si="93"/>
        <v>0</v>
      </c>
      <c r="N84" s="265">
        <f t="shared" si="26"/>
        <v>0</v>
      </c>
      <c r="O84" s="272">
        <f t="shared" si="83"/>
        <v>0</v>
      </c>
      <c r="P84" s="268">
        <f t="shared" si="27"/>
        <v>0</v>
      </c>
      <c r="Q84" s="283">
        <f t="shared" si="84"/>
        <v>0</v>
      </c>
      <c r="R84" s="265">
        <f t="shared" si="76"/>
        <v>0</v>
      </c>
      <c r="S84" s="272">
        <f t="shared" si="85"/>
        <v>0</v>
      </c>
      <c r="T84" s="268">
        <f t="shared" si="77"/>
        <v>0</v>
      </c>
      <c r="U84" s="283">
        <f t="shared" si="86"/>
        <v>0</v>
      </c>
      <c r="V84" s="265">
        <f t="shared" si="78"/>
        <v>0</v>
      </c>
      <c r="W84" s="272">
        <f t="shared" si="87"/>
        <v>0</v>
      </c>
      <c r="X84" s="268">
        <f t="shared" ref="X84" si="138">X26</f>
        <v>0</v>
      </c>
      <c r="Y84" s="272">
        <f t="shared" si="89"/>
        <v>0</v>
      </c>
      <c r="AA84" s="102">
        <f t="shared" si="28"/>
        <v>0</v>
      </c>
      <c r="AB84" s="116">
        <f t="shared" si="29"/>
        <v>0</v>
      </c>
      <c r="AC84" s="231">
        <f t="shared" si="30"/>
        <v>0</v>
      </c>
    </row>
    <row r="85" spans="1:29" x14ac:dyDescent="0.25">
      <c r="A85" s="135" t="str">
        <f t="shared" ref="A85:F85" si="139">IF(A27=0, "", A27)</f>
        <v/>
      </c>
      <c r="B85" s="136" t="str">
        <f t="shared" si="139"/>
        <v/>
      </c>
      <c r="C85" s="136" t="str">
        <f t="shared" si="139"/>
        <v/>
      </c>
      <c r="D85" s="135" t="str">
        <f t="shared" si="139"/>
        <v/>
      </c>
      <c r="E85" s="135" t="str">
        <f t="shared" si="139"/>
        <v/>
      </c>
      <c r="F85" s="229" t="str">
        <f t="shared" si="139"/>
        <v/>
      </c>
      <c r="G85" s="230" t="str">
        <f t="shared" ref="G85" si="140">IF(G27=0, "",G27)</f>
        <v/>
      </c>
      <c r="H85" s="230" t="str">
        <f t="shared" si="81"/>
        <v/>
      </c>
      <c r="I85" s="57">
        <f t="shared" ref="I85:J85" si="141">I27</f>
        <v>0</v>
      </c>
      <c r="J85" s="57">
        <f t="shared" si="141"/>
        <v>0</v>
      </c>
      <c r="K85" s="51">
        <f t="shared" si="32"/>
        <v>0</v>
      </c>
      <c r="L85" s="48">
        <f t="shared" si="25"/>
        <v>0</v>
      </c>
      <c r="M85" s="105">
        <f t="shared" si="93"/>
        <v>0</v>
      </c>
      <c r="N85" s="265">
        <f t="shared" si="26"/>
        <v>0</v>
      </c>
      <c r="O85" s="272">
        <f t="shared" si="83"/>
        <v>0</v>
      </c>
      <c r="P85" s="268">
        <f t="shared" si="27"/>
        <v>0</v>
      </c>
      <c r="Q85" s="283">
        <f t="shared" si="84"/>
        <v>0</v>
      </c>
      <c r="R85" s="265">
        <f t="shared" si="76"/>
        <v>0</v>
      </c>
      <c r="S85" s="272">
        <f t="shared" si="85"/>
        <v>0</v>
      </c>
      <c r="T85" s="268">
        <f t="shared" si="77"/>
        <v>0</v>
      </c>
      <c r="U85" s="283">
        <f t="shared" si="86"/>
        <v>0</v>
      </c>
      <c r="V85" s="265">
        <f t="shared" si="78"/>
        <v>0</v>
      </c>
      <c r="W85" s="272">
        <f t="shared" si="87"/>
        <v>0</v>
      </c>
      <c r="X85" s="268">
        <f t="shared" ref="X85" si="142">X27</f>
        <v>0</v>
      </c>
      <c r="Y85" s="272">
        <f t="shared" si="89"/>
        <v>0</v>
      </c>
      <c r="AA85" s="102">
        <f t="shared" si="28"/>
        <v>0</v>
      </c>
      <c r="AB85" s="116">
        <f t="shared" si="29"/>
        <v>0</v>
      </c>
      <c r="AC85" s="231">
        <f t="shared" si="30"/>
        <v>0</v>
      </c>
    </row>
    <row r="86" spans="1:29" x14ac:dyDescent="0.25">
      <c r="A86" s="135" t="str">
        <f t="shared" ref="A86:F86" si="143">IF(A28=0, "", A28)</f>
        <v/>
      </c>
      <c r="B86" s="136" t="str">
        <f t="shared" si="143"/>
        <v/>
      </c>
      <c r="C86" s="136" t="str">
        <f t="shared" si="143"/>
        <v/>
      </c>
      <c r="D86" s="135" t="str">
        <f t="shared" si="143"/>
        <v/>
      </c>
      <c r="E86" s="135" t="str">
        <f t="shared" si="143"/>
        <v/>
      </c>
      <c r="F86" s="229" t="str">
        <f t="shared" si="143"/>
        <v/>
      </c>
      <c r="G86" s="230" t="str">
        <f t="shared" ref="G86:H86" si="144">IF(G28=0, "",G28)</f>
        <v/>
      </c>
      <c r="H86" s="230" t="str">
        <f t="shared" si="144"/>
        <v/>
      </c>
      <c r="I86" s="57">
        <f t="shared" ref="I86:J86" si="145">I28</f>
        <v>0</v>
      </c>
      <c r="J86" s="57">
        <f t="shared" si="145"/>
        <v>0</v>
      </c>
      <c r="K86" s="51">
        <f t="shared" si="32"/>
        <v>0</v>
      </c>
      <c r="L86" s="48">
        <f t="shared" si="25"/>
        <v>0</v>
      </c>
      <c r="M86" s="105">
        <f t="shared" si="93"/>
        <v>0</v>
      </c>
      <c r="N86" s="265">
        <f t="shared" si="26"/>
        <v>0</v>
      </c>
      <c r="O86" s="272">
        <f t="shared" si="83"/>
        <v>0</v>
      </c>
      <c r="P86" s="268">
        <f t="shared" si="27"/>
        <v>0</v>
      </c>
      <c r="Q86" s="283">
        <f t="shared" si="84"/>
        <v>0</v>
      </c>
      <c r="R86" s="265">
        <f t="shared" si="76"/>
        <v>0</v>
      </c>
      <c r="S86" s="272">
        <f t="shared" si="85"/>
        <v>0</v>
      </c>
      <c r="T86" s="268">
        <f t="shared" si="77"/>
        <v>0</v>
      </c>
      <c r="U86" s="283">
        <f t="shared" si="86"/>
        <v>0</v>
      </c>
      <c r="V86" s="265">
        <f t="shared" si="78"/>
        <v>0</v>
      </c>
      <c r="W86" s="272">
        <f t="shared" si="87"/>
        <v>0</v>
      </c>
      <c r="X86" s="268">
        <f t="shared" ref="X86" si="146">X28</f>
        <v>0</v>
      </c>
      <c r="Y86" s="272">
        <f t="shared" si="89"/>
        <v>0</v>
      </c>
      <c r="AA86" s="102">
        <f t="shared" si="28"/>
        <v>0</v>
      </c>
      <c r="AB86" s="116">
        <f t="shared" si="29"/>
        <v>0</v>
      </c>
      <c r="AC86" s="231">
        <f t="shared" si="30"/>
        <v>0</v>
      </c>
    </row>
    <row r="87" spans="1:29" x14ac:dyDescent="0.25">
      <c r="A87" s="135" t="str">
        <f t="shared" ref="A87:F87" si="147">IF(A29=0, "", A29)</f>
        <v/>
      </c>
      <c r="B87" s="136" t="str">
        <f t="shared" si="147"/>
        <v/>
      </c>
      <c r="C87" s="136" t="str">
        <f t="shared" si="147"/>
        <v/>
      </c>
      <c r="D87" s="135" t="str">
        <f t="shared" si="147"/>
        <v/>
      </c>
      <c r="E87" s="135" t="str">
        <f t="shared" si="147"/>
        <v/>
      </c>
      <c r="F87" s="229" t="str">
        <f t="shared" si="147"/>
        <v/>
      </c>
      <c r="G87" s="230" t="str">
        <f t="shared" ref="G87:H87" si="148">IF(G29=0, "",G29)</f>
        <v/>
      </c>
      <c r="H87" s="230" t="str">
        <f t="shared" si="148"/>
        <v/>
      </c>
      <c r="I87" s="57">
        <f t="shared" ref="I87:J87" si="149">I29</f>
        <v>0</v>
      </c>
      <c r="J87" s="57">
        <f t="shared" si="149"/>
        <v>0</v>
      </c>
      <c r="K87" s="51">
        <f t="shared" si="32"/>
        <v>0</v>
      </c>
      <c r="L87" s="48">
        <f t="shared" si="25"/>
        <v>0</v>
      </c>
      <c r="M87" s="105">
        <f t="shared" si="93"/>
        <v>0</v>
      </c>
      <c r="N87" s="265">
        <f t="shared" si="26"/>
        <v>0</v>
      </c>
      <c r="O87" s="272">
        <f t="shared" si="83"/>
        <v>0</v>
      </c>
      <c r="P87" s="268">
        <f t="shared" si="27"/>
        <v>0</v>
      </c>
      <c r="Q87" s="283">
        <f t="shared" si="84"/>
        <v>0</v>
      </c>
      <c r="R87" s="265">
        <f t="shared" si="76"/>
        <v>0</v>
      </c>
      <c r="S87" s="272">
        <f t="shared" si="85"/>
        <v>0</v>
      </c>
      <c r="T87" s="268">
        <f t="shared" si="77"/>
        <v>0</v>
      </c>
      <c r="U87" s="283">
        <f t="shared" si="86"/>
        <v>0</v>
      </c>
      <c r="V87" s="265">
        <f t="shared" si="78"/>
        <v>0</v>
      </c>
      <c r="W87" s="272">
        <f t="shared" si="87"/>
        <v>0</v>
      </c>
      <c r="X87" s="268">
        <f t="shared" ref="X87" si="150">X29</f>
        <v>0</v>
      </c>
      <c r="Y87" s="272">
        <f t="shared" si="89"/>
        <v>0</v>
      </c>
      <c r="AA87" s="102">
        <f t="shared" si="28"/>
        <v>0</v>
      </c>
      <c r="AB87" s="116">
        <f t="shared" si="29"/>
        <v>0</v>
      </c>
      <c r="AC87" s="231">
        <f t="shared" si="30"/>
        <v>0</v>
      </c>
    </row>
    <row r="88" spans="1:29" x14ac:dyDescent="0.25">
      <c r="A88" s="135" t="str">
        <f t="shared" ref="A88:F88" si="151">IF(A30=0, "", A30)</f>
        <v/>
      </c>
      <c r="B88" s="136" t="str">
        <f t="shared" si="151"/>
        <v/>
      </c>
      <c r="C88" s="136" t="str">
        <f t="shared" si="151"/>
        <v/>
      </c>
      <c r="D88" s="135" t="str">
        <f t="shared" si="151"/>
        <v/>
      </c>
      <c r="E88" s="135" t="str">
        <f t="shared" si="151"/>
        <v/>
      </c>
      <c r="F88" s="229" t="str">
        <f t="shared" si="151"/>
        <v/>
      </c>
      <c r="G88" s="230" t="str">
        <f t="shared" ref="G88:H101" si="152">IF(G30=0, "",G30)</f>
        <v/>
      </c>
      <c r="H88" s="230" t="str">
        <f t="shared" si="152"/>
        <v/>
      </c>
      <c r="I88" s="57">
        <f t="shared" ref="I88:J88" si="153">I30</f>
        <v>0</v>
      </c>
      <c r="J88" s="57">
        <f t="shared" si="153"/>
        <v>0</v>
      </c>
      <c r="K88" s="51">
        <f t="shared" si="32"/>
        <v>0</v>
      </c>
      <c r="L88" s="48">
        <f t="shared" si="25"/>
        <v>0</v>
      </c>
      <c r="M88" s="105">
        <f t="shared" si="93"/>
        <v>0</v>
      </c>
      <c r="N88" s="265">
        <f t="shared" si="26"/>
        <v>0</v>
      </c>
      <c r="O88" s="272">
        <f t="shared" si="83"/>
        <v>0</v>
      </c>
      <c r="P88" s="268">
        <f t="shared" si="27"/>
        <v>0</v>
      </c>
      <c r="Q88" s="283">
        <f t="shared" si="84"/>
        <v>0</v>
      </c>
      <c r="R88" s="265">
        <f t="shared" si="76"/>
        <v>0</v>
      </c>
      <c r="S88" s="272">
        <f t="shared" si="85"/>
        <v>0</v>
      </c>
      <c r="T88" s="268">
        <f t="shared" si="77"/>
        <v>0</v>
      </c>
      <c r="U88" s="283">
        <f t="shared" si="86"/>
        <v>0</v>
      </c>
      <c r="V88" s="265">
        <f t="shared" si="78"/>
        <v>0</v>
      </c>
      <c r="W88" s="272">
        <f t="shared" si="87"/>
        <v>0</v>
      </c>
      <c r="X88" s="268">
        <f t="shared" ref="X88" si="154">X30</f>
        <v>0</v>
      </c>
      <c r="Y88" s="272">
        <f t="shared" si="89"/>
        <v>0</v>
      </c>
      <c r="AA88" s="102">
        <f t="shared" si="28"/>
        <v>0</v>
      </c>
      <c r="AB88" s="116">
        <f t="shared" si="29"/>
        <v>0</v>
      </c>
      <c r="AC88" s="231">
        <f t="shared" si="30"/>
        <v>0</v>
      </c>
    </row>
    <row r="89" spans="1:29" x14ac:dyDescent="0.25">
      <c r="A89" s="135" t="str">
        <f t="shared" ref="A89:F89" si="155">IF(A31=0, "", A31)</f>
        <v/>
      </c>
      <c r="B89" s="136" t="str">
        <f t="shared" si="155"/>
        <v/>
      </c>
      <c r="C89" s="136" t="str">
        <f t="shared" si="155"/>
        <v/>
      </c>
      <c r="D89" s="135" t="str">
        <f t="shared" si="155"/>
        <v/>
      </c>
      <c r="E89" s="135" t="str">
        <f t="shared" si="155"/>
        <v/>
      </c>
      <c r="F89" s="229" t="str">
        <f t="shared" si="155"/>
        <v/>
      </c>
      <c r="G89" s="230" t="str">
        <f t="shared" ref="G89" si="156">IF(G31=0, "",G31)</f>
        <v/>
      </c>
      <c r="H89" s="230" t="str">
        <f t="shared" si="152"/>
        <v/>
      </c>
      <c r="I89" s="57">
        <f t="shared" ref="I89:J89" si="157">I31</f>
        <v>0</v>
      </c>
      <c r="J89" s="57">
        <f t="shared" si="157"/>
        <v>0</v>
      </c>
      <c r="K89" s="51">
        <f t="shared" si="32"/>
        <v>0</v>
      </c>
      <c r="L89" s="48">
        <f t="shared" si="25"/>
        <v>0</v>
      </c>
      <c r="M89" s="105">
        <f t="shared" si="93"/>
        <v>0</v>
      </c>
      <c r="N89" s="265">
        <f t="shared" si="26"/>
        <v>0</v>
      </c>
      <c r="O89" s="272">
        <f t="shared" si="83"/>
        <v>0</v>
      </c>
      <c r="P89" s="268">
        <f t="shared" si="27"/>
        <v>0</v>
      </c>
      <c r="Q89" s="283">
        <f t="shared" si="84"/>
        <v>0</v>
      </c>
      <c r="R89" s="265">
        <f t="shared" si="76"/>
        <v>0</v>
      </c>
      <c r="S89" s="272">
        <f t="shared" si="85"/>
        <v>0</v>
      </c>
      <c r="T89" s="268">
        <f t="shared" si="77"/>
        <v>0</v>
      </c>
      <c r="U89" s="283">
        <f t="shared" si="86"/>
        <v>0</v>
      </c>
      <c r="V89" s="265">
        <f t="shared" si="78"/>
        <v>0</v>
      </c>
      <c r="W89" s="272">
        <f t="shared" si="87"/>
        <v>0</v>
      </c>
      <c r="X89" s="268">
        <f t="shared" ref="X89" si="158">X31</f>
        <v>0</v>
      </c>
      <c r="Y89" s="272">
        <f t="shared" si="89"/>
        <v>0</v>
      </c>
      <c r="AA89" s="102">
        <f t="shared" si="28"/>
        <v>0</v>
      </c>
      <c r="AB89" s="116">
        <f t="shared" si="29"/>
        <v>0</v>
      </c>
      <c r="AC89" s="231">
        <f t="shared" si="30"/>
        <v>0</v>
      </c>
    </row>
    <row r="90" spans="1:29" x14ac:dyDescent="0.25">
      <c r="A90" s="135" t="str">
        <f t="shared" ref="A90:F90" si="159">IF(A32=0, "", A32)</f>
        <v/>
      </c>
      <c r="B90" s="136" t="str">
        <f t="shared" si="159"/>
        <v/>
      </c>
      <c r="C90" s="136" t="str">
        <f t="shared" si="159"/>
        <v/>
      </c>
      <c r="D90" s="135" t="str">
        <f t="shared" si="159"/>
        <v/>
      </c>
      <c r="E90" s="135" t="str">
        <f t="shared" si="159"/>
        <v/>
      </c>
      <c r="F90" s="229" t="str">
        <f t="shared" si="159"/>
        <v/>
      </c>
      <c r="G90" s="230" t="str">
        <f t="shared" ref="G90:H90" si="160">IF(G32=0, "",G32)</f>
        <v/>
      </c>
      <c r="H90" s="230" t="str">
        <f t="shared" si="160"/>
        <v/>
      </c>
      <c r="I90" s="57">
        <f t="shared" ref="I90:J90" si="161">I32</f>
        <v>0</v>
      </c>
      <c r="J90" s="57">
        <f t="shared" si="161"/>
        <v>0</v>
      </c>
      <c r="K90" s="51">
        <f t="shared" si="32"/>
        <v>0</v>
      </c>
      <c r="L90" s="48">
        <f t="shared" si="25"/>
        <v>0</v>
      </c>
      <c r="M90" s="105">
        <f t="shared" si="93"/>
        <v>0</v>
      </c>
      <c r="N90" s="265">
        <f t="shared" si="26"/>
        <v>0</v>
      </c>
      <c r="O90" s="272">
        <f t="shared" si="83"/>
        <v>0</v>
      </c>
      <c r="P90" s="268">
        <f t="shared" si="27"/>
        <v>0</v>
      </c>
      <c r="Q90" s="283">
        <f t="shared" si="84"/>
        <v>0</v>
      </c>
      <c r="R90" s="265">
        <f t="shared" si="76"/>
        <v>0</v>
      </c>
      <c r="S90" s="272">
        <f t="shared" si="85"/>
        <v>0</v>
      </c>
      <c r="T90" s="268">
        <f t="shared" si="77"/>
        <v>0</v>
      </c>
      <c r="U90" s="283">
        <f t="shared" si="86"/>
        <v>0</v>
      </c>
      <c r="V90" s="265">
        <f t="shared" si="78"/>
        <v>0</v>
      </c>
      <c r="W90" s="272">
        <f t="shared" si="87"/>
        <v>0</v>
      </c>
      <c r="X90" s="268">
        <f t="shared" ref="X90" si="162">X32</f>
        <v>0</v>
      </c>
      <c r="Y90" s="272">
        <f t="shared" si="89"/>
        <v>0</v>
      </c>
      <c r="AA90" s="102">
        <f t="shared" si="28"/>
        <v>0</v>
      </c>
      <c r="AB90" s="116">
        <f t="shared" si="29"/>
        <v>0</v>
      </c>
      <c r="AC90" s="231">
        <f t="shared" si="30"/>
        <v>0</v>
      </c>
    </row>
    <row r="91" spans="1:29" x14ac:dyDescent="0.25">
      <c r="A91" s="135" t="str">
        <f t="shared" ref="A91:F91" si="163">IF(A33=0, "", A33)</f>
        <v/>
      </c>
      <c r="B91" s="136" t="str">
        <f t="shared" si="163"/>
        <v/>
      </c>
      <c r="C91" s="136" t="str">
        <f t="shared" si="163"/>
        <v/>
      </c>
      <c r="D91" s="135" t="str">
        <f t="shared" si="163"/>
        <v/>
      </c>
      <c r="E91" s="135" t="str">
        <f t="shared" si="163"/>
        <v/>
      </c>
      <c r="F91" s="229" t="str">
        <f t="shared" si="163"/>
        <v/>
      </c>
      <c r="G91" s="230" t="str">
        <f t="shared" ref="G91:H91" si="164">IF(G33=0, "",G33)</f>
        <v/>
      </c>
      <c r="H91" s="230" t="str">
        <f t="shared" si="164"/>
        <v/>
      </c>
      <c r="I91" s="57">
        <f t="shared" ref="I91:J91" si="165">I33</f>
        <v>0</v>
      </c>
      <c r="J91" s="57">
        <f t="shared" si="165"/>
        <v>0</v>
      </c>
      <c r="K91" s="51">
        <f t="shared" si="32"/>
        <v>0</v>
      </c>
      <c r="L91" s="48">
        <f t="shared" si="25"/>
        <v>0</v>
      </c>
      <c r="M91" s="105">
        <f t="shared" si="93"/>
        <v>0</v>
      </c>
      <c r="N91" s="265">
        <f t="shared" si="26"/>
        <v>0</v>
      </c>
      <c r="O91" s="272">
        <f t="shared" si="83"/>
        <v>0</v>
      </c>
      <c r="P91" s="268">
        <f t="shared" si="27"/>
        <v>0</v>
      </c>
      <c r="Q91" s="283">
        <f t="shared" si="84"/>
        <v>0</v>
      </c>
      <c r="R91" s="265">
        <f t="shared" si="76"/>
        <v>0</v>
      </c>
      <c r="S91" s="272">
        <f t="shared" si="85"/>
        <v>0</v>
      </c>
      <c r="T91" s="268">
        <f t="shared" si="77"/>
        <v>0</v>
      </c>
      <c r="U91" s="283">
        <f t="shared" si="86"/>
        <v>0</v>
      </c>
      <c r="V91" s="265">
        <f t="shared" si="78"/>
        <v>0</v>
      </c>
      <c r="W91" s="272">
        <f t="shared" si="87"/>
        <v>0</v>
      </c>
      <c r="X91" s="268">
        <f t="shared" ref="X91" si="166">X33</f>
        <v>0</v>
      </c>
      <c r="Y91" s="272">
        <f t="shared" si="89"/>
        <v>0</v>
      </c>
      <c r="AA91" s="102">
        <f t="shared" si="28"/>
        <v>0</v>
      </c>
      <c r="AB91" s="116">
        <f t="shared" si="29"/>
        <v>0</v>
      </c>
      <c r="AC91" s="231">
        <f t="shared" si="30"/>
        <v>0</v>
      </c>
    </row>
    <row r="92" spans="1:29" x14ac:dyDescent="0.25">
      <c r="A92" s="135" t="str">
        <f t="shared" ref="A92:F92" si="167">IF(A34=0, "", A34)</f>
        <v/>
      </c>
      <c r="B92" s="136" t="str">
        <f t="shared" si="167"/>
        <v/>
      </c>
      <c r="C92" s="136" t="str">
        <f t="shared" si="167"/>
        <v/>
      </c>
      <c r="D92" s="135" t="str">
        <f t="shared" si="167"/>
        <v/>
      </c>
      <c r="E92" s="135" t="str">
        <f t="shared" si="167"/>
        <v/>
      </c>
      <c r="F92" s="229" t="str">
        <f t="shared" si="167"/>
        <v/>
      </c>
      <c r="G92" s="230" t="str">
        <f t="shared" ref="G92:H92" si="168">IF(G34=0, "",G34)</f>
        <v/>
      </c>
      <c r="H92" s="230" t="str">
        <f t="shared" si="168"/>
        <v/>
      </c>
      <c r="I92" s="57">
        <f t="shared" ref="I92:J92" si="169">I34</f>
        <v>0</v>
      </c>
      <c r="J92" s="57">
        <f t="shared" si="169"/>
        <v>0</v>
      </c>
      <c r="K92" s="51">
        <f t="shared" si="32"/>
        <v>0</v>
      </c>
      <c r="L92" s="48">
        <f t="shared" si="25"/>
        <v>0</v>
      </c>
      <c r="M92" s="105">
        <f t="shared" si="93"/>
        <v>0</v>
      </c>
      <c r="N92" s="265">
        <f t="shared" si="26"/>
        <v>0</v>
      </c>
      <c r="O92" s="272">
        <f t="shared" si="83"/>
        <v>0</v>
      </c>
      <c r="P92" s="268">
        <f t="shared" si="27"/>
        <v>0</v>
      </c>
      <c r="Q92" s="283">
        <f t="shared" si="84"/>
        <v>0</v>
      </c>
      <c r="R92" s="265">
        <f t="shared" si="76"/>
        <v>0</v>
      </c>
      <c r="S92" s="272">
        <f t="shared" si="85"/>
        <v>0</v>
      </c>
      <c r="T92" s="268">
        <f t="shared" si="77"/>
        <v>0</v>
      </c>
      <c r="U92" s="283">
        <f t="shared" si="86"/>
        <v>0</v>
      </c>
      <c r="V92" s="265">
        <f t="shared" si="78"/>
        <v>0</v>
      </c>
      <c r="W92" s="272">
        <f t="shared" si="87"/>
        <v>0</v>
      </c>
      <c r="X92" s="268">
        <f t="shared" ref="X92" si="170">X34</f>
        <v>0</v>
      </c>
      <c r="Y92" s="272">
        <f t="shared" si="89"/>
        <v>0</v>
      </c>
      <c r="AA92" s="102">
        <f t="shared" si="28"/>
        <v>0</v>
      </c>
      <c r="AB92" s="116">
        <f t="shared" si="29"/>
        <v>0</v>
      </c>
      <c r="AC92" s="231">
        <f t="shared" si="30"/>
        <v>0</v>
      </c>
    </row>
    <row r="93" spans="1:29" x14ac:dyDescent="0.25">
      <c r="A93" s="135" t="str">
        <f t="shared" ref="A93:F93" si="171">IF(A35=0, "", A35)</f>
        <v/>
      </c>
      <c r="B93" s="136" t="str">
        <f t="shared" si="171"/>
        <v/>
      </c>
      <c r="C93" s="136" t="str">
        <f t="shared" si="171"/>
        <v/>
      </c>
      <c r="D93" s="135" t="str">
        <f t="shared" si="171"/>
        <v/>
      </c>
      <c r="E93" s="135" t="str">
        <f t="shared" si="171"/>
        <v/>
      </c>
      <c r="F93" s="229" t="str">
        <f t="shared" si="171"/>
        <v/>
      </c>
      <c r="G93" s="230" t="str">
        <f t="shared" ref="G93" si="172">IF(G35=0, "",G35)</f>
        <v/>
      </c>
      <c r="H93" s="230" t="str">
        <f t="shared" si="152"/>
        <v/>
      </c>
      <c r="I93" s="57">
        <f t="shared" ref="I93:J93" si="173">I35</f>
        <v>0</v>
      </c>
      <c r="J93" s="57">
        <f t="shared" si="173"/>
        <v>0</v>
      </c>
      <c r="K93" s="51">
        <f t="shared" si="32"/>
        <v>0</v>
      </c>
      <c r="L93" s="48">
        <f t="shared" si="25"/>
        <v>0</v>
      </c>
      <c r="M93" s="105">
        <f t="shared" si="93"/>
        <v>0</v>
      </c>
      <c r="N93" s="265">
        <f t="shared" si="26"/>
        <v>0</v>
      </c>
      <c r="O93" s="272">
        <f t="shared" si="83"/>
        <v>0</v>
      </c>
      <c r="P93" s="268">
        <f t="shared" si="27"/>
        <v>0</v>
      </c>
      <c r="Q93" s="283">
        <f t="shared" si="84"/>
        <v>0</v>
      </c>
      <c r="R93" s="265">
        <f t="shared" si="76"/>
        <v>0</v>
      </c>
      <c r="S93" s="272">
        <f t="shared" si="85"/>
        <v>0</v>
      </c>
      <c r="T93" s="268">
        <f t="shared" si="77"/>
        <v>0</v>
      </c>
      <c r="U93" s="283">
        <f t="shared" si="86"/>
        <v>0</v>
      </c>
      <c r="V93" s="265">
        <f t="shared" si="78"/>
        <v>0</v>
      </c>
      <c r="W93" s="272">
        <f t="shared" si="87"/>
        <v>0</v>
      </c>
      <c r="X93" s="268">
        <f t="shared" ref="X93" si="174">X35</f>
        <v>0</v>
      </c>
      <c r="Y93" s="272">
        <f t="shared" si="89"/>
        <v>0</v>
      </c>
      <c r="AA93" s="102">
        <f t="shared" si="28"/>
        <v>0</v>
      </c>
      <c r="AB93" s="116">
        <f t="shared" si="29"/>
        <v>0</v>
      </c>
      <c r="AC93" s="231">
        <f t="shared" si="30"/>
        <v>0</v>
      </c>
    </row>
    <row r="94" spans="1:29" x14ac:dyDescent="0.25">
      <c r="A94" s="135" t="str">
        <f t="shared" ref="A94:F94" si="175">IF(A36=0, "", A36)</f>
        <v/>
      </c>
      <c r="B94" s="136" t="str">
        <f t="shared" si="175"/>
        <v/>
      </c>
      <c r="C94" s="136" t="str">
        <f t="shared" si="175"/>
        <v/>
      </c>
      <c r="D94" s="135" t="str">
        <f t="shared" si="175"/>
        <v/>
      </c>
      <c r="E94" s="135" t="str">
        <f t="shared" si="175"/>
        <v/>
      </c>
      <c r="F94" s="229" t="str">
        <f t="shared" si="175"/>
        <v/>
      </c>
      <c r="G94" s="230" t="str">
        <f t="shared" ref="G94:H94" si="176">IF(G36=0, "",G36)</f>
        <v/>
      </c>
      <c r="H94" s="230" t="str">
        <f t="shared" si="176"/>
        <v/>
      </c>
      <c r="I94" s="57">
        <f t="shared" ref="I94:J94" si="177">I36</f>
        <v>0</v>
      </c>
      <c r="J94" s="57">
        <f t="shared" si="177"/>
        <v>0</v>
      </c>
      <c r="K94" s="51">
        <f t="shared" si="32"/>
        <v>0</v>
      </c>
      <c r="L94" s="48">
        <f t="shared" si="25"/>
        <v>0</v>
      </c>
      <c r="M94" s="105">
        <f t="shared" si="93"/>
        <v>0</v>
      </c>
      <c r="N94" s="265">
        <f t="shared" si="26"/>
        <v>0</v>
      </c>
      <c r="O94" s="272">
        <f t="shared" si="83"/>
        <v>0</v>
      </c>
      <c r="P94" s="268">
        <f t="shared" si="27"/>
        <v>0</v>
      </c>
      <c r="Q94" s="283">
        <f t="shared" si="84"/>
        <v>0</v>
      </c>
      <c r="R94" s="265">
        <f t="shared" si="76"/>
        <v>0</v>
      </c>
      <c r="S94" s="272">
        <f t="shared" si="85"/>
        <v>0</v>
      </c>
      <c r="T94" s="268">
        <f t="shared" si="77"/>
        <v>0</v>
      </c>
      <c r="U94" s="283">
        <f t="shared" si="86"/>
        <v>0</v>
      </c>
      <c r="V94" s="265">
        <f t="shared" si="78"/>
        <v>0</v>
      </c>
      <c r="W94" s="272">
        <f t="shared" si="87"/>
        <v>0</v>
      </c>
      <c r="X94" s="268">
        <f t="shared" ref="X94" si="178">X36</f>
        <v>0</v>
      </c>
      <c r="Y94" s="272">
        <f t="shared" si="89"/>
        <v>0</v>
      </c>
      <c r="AA94" s="102">
        <f t="shared" si="28"/>
        <v>0</v>
      </c>
      <c r="AB94" s="116">
        <f t="shared" si="29"/>
        <v>0</v>
      </c>
      <c r="AC94" s="231">
        <f t="shared" si="30"/>
        <v>0</v>
      </c>
    </row>
    <row r="95" spans="1:29" x14ac:dyDescent="0.25">
      <c r="A95" s="135" t="str">
        <f t="shared" ref="A95:F95" si="179">IF(A37=0, "", A37)</f>
        <v/>
      </c>
      <c r="B95" s="136" t="str">
        <f t="shared" si="179"/>
        <v/>
      </c>
      <c r="C95" s="136" t="str">
        <f t="shared" si="179"/>
        <v/>
      </c>
      <c r="D95" s="135" t="str">
        <f t="shared" si="179"/>
        <v/>
      </c>
      <c r="E95" s="135" t="str">
        <f t="shared" si="179"/>
        <v/>
      </c>
      <c r="F95" s="229" t="str">
        <f t="shared" si="179"/>
        <v/>
      </c>
      <c r="G95" s="230" t="str">
        <f t="shared" ref="G95:H95" si="180">IF(G37=0, "",G37)</f>
        <v/>
      </c>
      <c r="H95" s="230" t="str">
        <f t="shared" si="180"/>
        <v/>
      </c>
      <c r="I95" s="57">
        <f t="shared" ref="I95:J95" si="181">I37</f>
        <v>0</v>
      </c>
      <c r="J95" s="57">
        <f t="shared" si="181"/>
        <v>0</v>
      </c>
      <c r="K95" s="51">
        <f t="shared" si="32"/>
        <v>0</v>
      </c>
      <c r="L95" s="48">
        <f t="shared" si="25"/>
        <v>0</v>
      </c>
      <c r="M95" s="105">
        <f t="shared" si="93"/>
        <v>0</v>
      </c>
      <c r="N95" s="265">
        <f t="shared" si="26"/>
        <v>0</v>
      </c>
      <c r="O95" s="272">
        <f t="shared" si="83"/>
        <v>0</v>
      </c>
      <c r="P95" s="268">
        <f t="shared" si="27"/>
        <v>0</v>
      </c>
      <c r="Q95" s="283">
        <f t="shared" si="84"/>
        <v>0</v>
      </c>
      <c r="R95" s="265">
        <f t="shared" si="76"/>
        <v>0</v>
      </c>
      <c r="S95" s="272">
        <f t="shared" si="85"/>
        <v>0</v>
      </c>
      <c r="T95" s="268">
        <f t="shared" si="77"/>
        <v>0</v>
      </c>
      <c r="U95" s="283">
        <f t="shared" si="86"/>
        <v>0</v>
      </c>
      <c r="V95" s="265">
        <f t="shared" si="78"/>
        <v>0</v>
      </c>
      <c r="W95" s="272">
        <f t="shared" si="87"/>
        <v>0</v>
      </c>
      <c r="X95" s="268">
        <f t="shared" ref="X95" si="182">X37</f>
        <v>0</v>
      </c>
      <c r="Y95" s="272">
        <f t="shared" si="89"/>
        <v>0</v>
      </c>
      <c r="AA95" s="102">
        <f t="shared" si="28"/>
        <v>0</v>
      </c>
      <c r="AB95" s="116">
        <f t="shared" si="29"/>
        <v>0</v>
      </c>
      <c r="AC95" s="231">
        <f t="shared" si="30"/>
        <v>0</v>
      </c>
    </row>
    <row r="96" spans="1:29" x14ac:dyDescent="0.25">
      <c r="A96" s="135" t="str">
        <f t="shared" ref="A96:F96" si="183">IF(A38=0, "", A38)</f>
        <v/>
      </c>
      <c r="B96" s="136" t="str">
        <f t="shared" si="183"/>
        <v/>
      </c>
      <c r="C96" s="136" t="str">
        <f t="shared" si="183"/>
        <v/>
      </c>
      <c r="D96" s="135" t="str">
        <f t="shared" si="183"/>
        <v/>
      </c>
      <c r="E96" s="135" t="str">
        <f t="shared" si="183"/>
        <v/>
      </c>
      <c r="F96" s="229" t="str">
        <f t="shared" si="183"/>
        <v/>
      </c>
      <c r="G96" s="230" t="str">
        <f t="shared" ref="G96:H96" si="184">IF(G38=0, "",G38)</f>
        <v/>
      </c>
      <c r="H96" s="230" t="str">
        <f t="shared" si="184"/>
        <v/>
      </c>
      <c r="I96" s="57">
        <f t="shared" ref="I96:J96" si="185">I38</f>
        <v>0</v>
      </c>
      <c r="J96" s="57">
        <f t="shared" si="185"/>
        <v>0</v>
      </c>
      <c r="K96" s="51">
        <f t="shared" si="32"/>
        <v>0</v>
      </c>
      <c r="L96" s="48">
        <f t="shared" si="25"/>
        <v>0</v>
      </c>
      <c r="M96" s="105">
        <f t="shared" si="93"/>
        <v>0</v>
      </c>
      <c r="N96" s="265">
        <f t="shared" si="26"/>
        <v>0</v>
      </c>
      <c r="O96" s="272">
        <f t="shared" si="83"/>
        <v>0</v>
      </c>
      <c r="P96" s="268">
        <f t="shared" si="27"/>
        <v>0</v>
      </c>
      <c r="Q96" s="283">
        <f t="shared" si="84"/>
        <v>0</v>
      </c>
      <c r="R96" s="265">
        <f t="shared" si="76"/>
        <v>0</v>
      </c>
      <c r="S96" s="272">
        <f t="shared" si="85"/>
        <v>0</v>
      </c>
      <c r="T96" s="268">
        <f t="shared" si="77"/>
        <v>0</v>
      </c>
      <c r="U96" s="283">
        <f t="shared" si="86"/>
        <v>0</v>
      </c>
      <c r="V96" s="265">
        <f t="shared" si="78"/>
        <v>0</v>
      </c>
      <c r="W96" s="272">
        <f t="shared" si="87"/>
        <v>0</v>
      </c>
      <c r="X96" s="268">
        <f t="shared" ref="X96" si="186">X38</f>
        <v>0</v>
      </c>
      <c r="Y96" s="272">
        <f t="shared" si="89"/>
        <v>0</v>
      </c>
      <c r="AA96" s="102">
        <f t="shared" ref="AA96:AA113" si="187">N96+P96+R96+T96+V96+X96</f>
        <v>0</v>
      </c>
      <c r="AB96" s="116">
        <f t="shared" ref="AB96:AB113" si="188">O96+Q96+S96+U96+W96+Y96</f>
        <v>0</v>
      </c>
      <c r="AC96" s="231">
        <f t="shared" ref="AC96:AC113" si="189">AB96-M96</f>
        <v>0</v>
      </c>
    </row>
    <row r="97" spans="1:29" x14ac:dyDescent="0.25">
      <c r="A97" s="135" t="str">
        <f t="shared" ref="A97:F97" si="190">IF(A39=0, "", A39)</f>
        <v/>
      </c>
      <c r="B97" s="136" t="str">
        <f t="shared" si="190"/>
        <v/>
      </c>
      <c r="C97" s="136" t="str">
        <f t="shared" si="190"/>
        <v/>
      </c>
      <c r="D97" s="135" t="str">
        <f t="shared" si="190"/>
        <v/>
      </c>
      <c r="E97" s="135" t="str">
        <f t="shared" si="190"/>
        <v/>
      </c>
      <c r="F97" s="229" t="str">
        <f t="shared" si="190"/>
        <v/>
      </c>
      <c r="G97" s="230" t="str">
        <f t="shared" ref="G97" si="191">IF(G39=0, "",G39)</f>
        <v/>
      </c>
      <c r="H97" s="230" t="str">
        <f t="shared" si="152"/>
        <v/>
      </c>
      <c r="I97" s="57">
        <f t="shared" ref="I97:J97" si="192">I39</f>
        <v>0</v>
      </c>
      <c r="J97" s="57">
        <f t="shared" si="192"/>
        <v>0</v>
      </c>
      <c r="K97" s="51">
        <f t="shared" si="32"/>
        <v>0</v>
      </c>
      <c r="L97" s="48">
        <f t="shared" si="25"/>
        <v>0</v>
      </c>
      <c r="M97" s="105">
        <f t="shared" si="93"/>
        <v>0</v>
      </c>
      <c r="N97" s="265">
        <f t="shared" si="26"/>
        <v>0</v>
      </c>
      <c r="O97" s="272">
        <f t="shared" si="83"/>
        <v>0</v>
      </c>
      <c r="P97" s="268">
        <f t="shared" si="27"/>
        <v>0</v>
      </c>
      <c r="Q97" s="283">
        <f t="shared" si="84"/>
        <v>0</v>
      </c>
      <c r="R97" s="265">
        <f t="shared" si="76"/>
        <v>0</v>
      </c>
      <c r="S97" s="272">
        <f t="shared" si="85"/>
        <v>0</v>
      </c>
      <c r="T97" s="268">
        <f t="shared" si="77"/>
        <v>0</v>
      </c>
      <c r="U97" s="283">
        <f t="shared" si="86"/>
        <v>0</v>
      </c>
      <c r="V97" s="265">
        <f t="shared" si="78"/>
        <v>0</v>
      </c>
      <c r="W97" s="272">
        <f t="shared" si="87"/>
        <v>0</v>
      </c>
      <c r="X97" s="268">
        <f t="shared" ref="X97" si="193">X39</f>
        <v>0</v>
      </c>
      <c r="Y97" s="272">
        <f t="shared" si="89"/>
        <v>0</v>
      </c>
      <c r="AA97" s="102">
        <f t="shared" si="187"/>
        <v>0</v>
      </c>
      <c r="AB97" s="116">
        <f t="shared" si="188"/>
        <v>0</v>
      </c>
      <c r="AC97" s="231">
        <f t="shared" si="189"/>
        <v>0</v>
      </c>
    </row>
    <row r="98" spans="1:29" x14ac:dyDescent="0.25">
      <c r="A98" s="135" t="str">
        <f t="shared" ref="A98:F98" si="194">IF(A40=0, "", A40)</f>
        <v/>
      </c>
      <c r="B98" s="136" t="str">
        <f t="shared" si="194"/>
        <v/>
      </c>
      <c r="C98" s="136" t="str">
        <f t="shared" si="194"/>
        <v/>
      </c>
      <c r="D98" s="135" t="str">
        <f t="shared" si="194"/>
        <v/>
      </c>
      <c r="E98" s="135" t="str">
        <f t="shared" si="194"/>
        <v/>
      </c>
      <c r="F98" s="229" t="str">
        <f t="shared" si="194"/>
        <v/>
      </c>
      <c r="G98" s="230" t="str">
        <f t="shared" ref="G98:H98" si="195">IF(G40=0, "",G40)</f>
        <v/>
      </c>
      <c r="H98" s="230" t="str">
        <f t="shared" si="195"/>
        <v/>
      </c>
      <c r="I98" s="57">
        <f t="shared" ref="I98:J98" si="196">I40</f>
        <v>0</v>
      </c>
      <c r="J98" s="57">
        <f t="shared" si="196"/>
        <v>0</v>
      </c>
      <c r="K98" s="51">
        <f t="shared" si="32"/>
        <v>0</v>
      </c>
      <c r="L98" s="48">
        <f t="shared" si="25"/>
        <v>0</v>
      </c>
      <c r="M98" s="105">
        <f t="shared" si="93"/>
        <v>0</v>
      </c>
      <c r="N98" s="265">
        <f t="shared" si="26"/>
        <v>0</v>
      </c>
      <c r="O98" s="272">
        <f t="shared" si="83"/>
        <v>0</v>
      </c>
      <c r="P98" s="268">
        <f t="shared" si="27"/>
        <v>0</v>
      </c>
      <c r="Q98" s="283">
        <f t="shared" si="84"/>
        <v>0</v>
      </c>
      <c r="R98" s="265">
        <f t="shared" si="76"/>
        <v>0</v>
      </c>
      <c r="S98" s="272">
        <f t="shared" si="85"/>
        <v>0</v>
      </c>
      <c r="T98" s="268">
        <f t="shared" si="77"/>
        <v>0</v>
      </c>
      <c r="U98" s="283">
        <f t="shared" si="86"/>
        <v>0</v>
      </c>
      <c r="V98" s="265">
        <f t="shared" si="78"/>
        <v>0</v>
      </c>
      <c r="W98" s="272">
        <f t="shared" si="87"/>
        <v>0</v>
      </c>
      <c r="X98" s="268">
        <f t="shared" ref="X98" si="197">X40</f>
        <v>0</v>
      </c>
      <c r="Y98" s="272">
        <f t="shared" si="89"/>
        <v>0</v>
      </c>
      <c r="AA98" s="102">
        <f t="shared" si="187"/>
        <v>0</v>
      </c>
      <c r="AB98" s="116">
        <f t="shared" si="188"/>
        <v>0</v>
      </c>
      <c r="AC98" s="231">
        <f t="shared" si="189"/>
        <v>0</v>
      </c>
    </row>
    <row r="99" spans="1:29" ht="15.75" thickBot="1" x14ac:dyDescent="0.3">
      <c r="A99" s="135" t="str">
        <f t="shared" ref="A99:F99" si="198">IF(A41=0, "", A41)</f>
        <v/>
      </c>
      <c r="B99" s="136" t="str">
        <f t="shared" si="198"/>
        <v/>
      </c>
      <c r="C99" s="136" t="str">
        <f t="shared" si="198"/>
        <v/>
      </c>
      <c r="D99" s="135" t="str">
        <f t="shared" si="198"/>
        <v/>
      </c>
      <c r="E99" s="135" t="str">
        <f t="shared" si="198"/>
        <v/>
      </c>
      <c r="F99" s="229" t="str">
        <f t="shared" si="198"/>
        <v/>
      </c>
      <c r="G99" s="230" t="str">
        <f t="shared" ref="G99:H99" si="199">IF(G41=0, "",G41)</f>
        <v/>
      </c>
      <c r="H99" s="230" t="str">
        <f t="shared" si="199"/>
        <v/>
      </c>
      <c r="I99" s="57">
        <f t="shared" ref="I99:J99" si="200">I41</f>
        <v>0</v>
      </c>
      <c r="J99" s="57">
        <f t="shared" si="200"/>
        <v>0</v>
      </c>
      <c r="K99" s="51">
        <f t="shared" si="32"/>
        <v>0</v>
      </c>
      <c r="L99" s="48">
        <f t="shared" si="25"/>
        <v>0</v>
      </c>
      <c r="M99" s="105">
        <f t="shared" si="93"/>
        <v>0</v>
      </c>
      <c r="N99" s="266">
        <f t="shared" si="26"/>
        <v>0</v>
      </c>
      <c r="O99" s="274">
        <f t="shared" si="83"/>
        <v>0</v>
      </c>
      <c r="P99" s="269">
        <f t="shared" si="27"/>
        <v>0</v>
      </c>
      <c r="Q99" s="284">
        <f t="shared" si="84"/>
        <v>0</v>
      </c>
      <c r="R99" s="266">
        <f t="shared" si="76"/>
        <v>0</v>
      </c>
      <c r="S99" s="274">
        <f t="shared" si="85"/>
        <v>0</v>
      </c>
      <c r="T99" s="269">
        <f t="shared" si="77"/>
        <v>0</v>
      </c>
      <c r="U99" s="284">
        <f t="shared" si="86"/>
        <v>0</v>
      </c>
      <c r="V99" s="266">
        <f t="shared" si="78"/>
        <v>0</v>
      </c>
      <c r="W99" s="274">
        <f t="shared" si="87"/>
        <v>0</v>
      </c>
      <c r="X99" s="269">
        <f t="shared" ref="X99" si="201">X41</f>
        <v>0</v>
      </c>
      <c r="Y99" s="274">
        <f t="shared" si="89"/>
        <v>0</v>
      </c>
      <c r="AA99" s="102">
        <f t="shared" si="187"/>
        <v>0</v>
      </c>
      <c r="AB99" s="116">
        <f t="shared" si="188"/>
        <v>0</v>
      </c>
      <c r="AC99" s="231">
        <f t="shared" si="189"/>
        <v>0</v>
      </c>
    </row>
    <row r="100" spans="1:29" hidden="1" x14ac:dyDescent="0.25">
      <c r="A100" s="112" t="str">
        <f t="shared" ref="A100:F100" si="202">IF(A42=0, "", A42)</f>
        <v/>
      </c>
      <c r="B100" s="113" t="str">
        <f t="shared" si="202"/>
        <v/>
      </c>
      <c r="C100" s="113" t="str">
        <f t="shared" si="202"/>
        <v/>
      </c>
      <c r="D100" s="112" t="str">
        <f t="shared" si="202"/>
        <v/>
      </c>
      <c r="E100" s="112" t="str">
        <f t="shared" si="202"/>
        <v/>
      </c>
      <c r="F100" s="114" t="str">
        <f t="shared" si="202"/>
        <v/>
      </c>
      <c r="G100" s="115" t="str">
        <f t="shared" ref="G100:H100" si="203">IF(G42=0, "",G42)</f>
        <v/>
      </c>
      <c r="H100" s="115" t="str">
        <f t="shared" si="203"/>
        <v/>
      </c>
      <c r="I100" s="116">
        <f t="shared" ref="I100:J100" si="204">I42</f>
        <v>0</v>
      </c>
      <c r="J100" s="116">
        <f t="shared" si="204"/>
        <v>0</v>
      </c>
      <c r="K100" s="101">
        <f t="shared" si="32"/>
        <v>0</v>
      </c>
      <c r="L100" s="100">
        <f t="shared" si="25"/>
        <v>0</v>
      </c>
      <c r="M100" s="105">
        <f t="shared" si="93"/>
        <v>0</v>
      </c>
      <c r="N100" s="117">
        <f t="shared" si="26"/>
        <v>0</v>
      </c>
      <c r="O100" s="237">
        <f t="shared" si="83"/>
        <v>0</v>
      </c>
      <c r="P100" s="117">
        <f t="shared" si="27"/>
        <v>0</v>
      </c>
      <c r="Q100" s="237">
        <f t="shared" si="84"/>
        <v>0</v>
      </c>
      <c r="R100" s="117">
        <f t="shared" si="76"/>
        <v>0</v>
      </c>
      <c r="S100" s="237">
        <f t="shared" si="85"/>
        <v>0</v>
      </c>
      <c r="T100" s="117">
        <f t="shared" si="77"/>
        <v>0</v>
      </c>
      <c r="U100" s="237">
        <f t="shared" si="86"/>
        <v>0</v>
      </c>
      <c r="V100" s="117">
        <f t="shared" si="78"/>
        <v>0</v>
      </c>
      <c r="W100" s="237">
        <f t="shared" si="87"/>
        <v>0</v>
      </c>
      <c r="X100" s="117">
        <f t="shared" ref="X100" si="205">X42</f>
        <v>0</v>
      </c>
      <c r="Y100" s="277">
        <f t="shared" si="89"/>
        <v>0</v>
      </c>
      <c r="AA100" s="102">
        <f t="shared" si="187"/>
        <v>0</v>
      </c>
      <c r="AB100" s="116">
        <f t="shared" si="188"/>
        <v>0</v>
      </c>
      <c r="AC100" s="231">
        <f t="shared" si="189"/>
        <v>0</v>
      </c>
    </row>
    <row r="101" spans="1:29" hidden="1" x14ac:dyDescent="0.25">
      <c r="A101" s="112" t="str">
        <f t="shared" ref="A101:F101" si="206">IF(A43=0, "", A43)</f>
        <v/>
      </c>
      <c r="B101" s="113" t="str">
        <f t="shared" si="206"/>
        <v/>
      </c>
      <c r="C101" s="113" t="str">
        <f t="shared" si="206"/>
        <v/>
      </c>
      <c r="D101" s="112" t="str">
        <f t="shared" si="206"/>
        <v/>
      </c>
      <c r="E101" s="112" t="str">
        <f t="shared" si="206"/>
        <v/>
      </c>
      <c r="F101" s="114" t="str">
        <f t="shared" si="206"/>
        <v/>
      </c>
      <c r="G101" s="115" t="str">
        <f t="shared" ref="G101" si="207">IF(G43=0, "",G43)</f>
        <v/>
      </c>
      <c r="H101" s="115" t="str">
        <f t="shared" si="152"/>
        <v/>
      </c>
      <c r="I101" s="116">
        <f t="shared" ref="I101:J101" si="208">I43</f>
        <v>0</v>
      </c>
      <c r="J101" s="116">
        <f t="shared" si="208"/>
        <v>0</v>
      </c>
      <c r="K101" s="101">
        <f t="shared" si="32"/>
        <v>0</v>
      </c>
      <c r="L101" s="100">
        <f t="shared" si="25"/>
        <v>0</v>
      </c>
      <c r="M101" s="105">
        <f t="shared" si="93"/>
        <v>0</v>
      </c>
      <c r="N101" s="117">
        <f t="shared" si="26"/>
        <v>0</v>
      </c>
      <c r="O101" s="231">
        <f t="shared" si="83"/>
        <v>0</v>
      </c>
      <c r="P101" s="117">
        <f t="shared" si="27"/>
        <v>0</v>
      </c>
      <c r="Q101" s="231">
        <f t="shared" si="84"/>
        <v>0</v>
      </c>
      <c r="R101" s="117">
        <f t="shared" si="76"/>
        <v>0</v>
      </c>
      <c r="S101" s="231">
        <f t="shared" si="85"/>
        <v>0</v>
      </c>
      <c r="T101" s="117">
        <f t="shared" si="77"/>
        <v>0</v>
      </c>
      <c r="U101" s="231">
        <f t="shared" si="86"/>
        <v>0</v>
      </c>
      <c r="V101" s="117">
        <f t="shared" si="78"/>
        <v>0</v>
      </c>
      <c r="W101" s="231">
        <f t="shared" si="87"/>
        <v>0</v>
      </c>
      <c r="X101" s="117">
        <f t="shared" ref="X101" si="209">X43</f>
        <v>0</v>
      </c>
      <c r="Y101" s="235">
        <f t="shared" si="89"/>
        <v>0</v>
      </c>
      <c r="AA101" s="102">
        <f t="shared" si="187"/>
        <v>0</v>
      </c>
      <c r="AB101" s="116">
        <f t="shared" si="188"/>
        <v>0</v>
      </c>
      <c r="AC101" s="231">
        <f t="shared" si="189"/>
        <v>0</v>
      </c>
    </row>
    <row r="102" spans="1:29" hidden="1" x14ac:dyDescent="0.25">
      <c r="A102" s="112" t="str">
        <f t="shared" ref="A102:F102" si="210">IF(A44=0, "", A44)</f>
        <v/>
      </c>
      <c r="B102" s="113" t="str">
        <f t="shared" si="210"/>
        <v/>
      </c>
      <c r="C102" s="113" t="str">
        <f t="shared" si="210"/>
        <v/>
      </c>
      <c r="D102" s="112" t="str">
        <f t="shared" si="210"/>
        <v/>
      </c>
      <c r="E102" s="112" t="str">
        <f t="shared" si="210"/>
        <v/>
      </c>
      <c r="F102" s="114" t="str">
        <f t="shared" si="210"/>
        <v/>
      </c>
      <c r="G102" s="115" t="str">
        <f t="shared" ref="G102:H102" si="211">IF(G44=0, "",G44)</f>
        <v/>
      </c>
      <c r="H102" s="115" t="str">
        <f t="shared" si="211"/>
        <v/>
      </c>
      <c r="I102" s="116">
        <f t="shared" ref="I102:J102" si="212">I44</f>
        <v>0</v>
      </c>
      <c r="J102" s="116">
        <f t="shared" si="212"/>
        <v>0</v>
      </c>
      <c r="K102" s="101">
        <f t="shared" si="32"/>
        <v>0</v>
      </c>
      <c r="L102" s="100">
        <f t="shared" si="25"/>
        <v>0</v>
      </c>
      <c r="M102" s="105">
        <f t="shared" si="93"/>
        <v>0</v>
      </c>
      <c r="N102" s="117">
        <f t="shared" si="26"/>
        <v>0</v>
      </c>
      <c r="O102" s="231">
        <f t="shared" si="83"/>
        <v>0</v>
      </c>
      <c r="P102" s="117">
        <f t="shared" si="27"/>
        <v>0</v>
      </c>
      <c r="Q102" s="231">
        <f t="shared" si="84"/>
        <v>0</v>
      </c>
      <c r="R102" s="117">
        <f t="shared" si="76"/>
        <v>0</v>
      </c>
      <c r="S102" s="231">
        <f t="shared" si="85"/>
        <v>0</v>
      </c>
      <c r="T102" s="117">
        <f t="shared" si="77"/>
        <v>0</v>
      </c>
      <c r="U102" s="231">
        <f t="shared" si="86"/>
        <v>0</v>
      </c>
      <c r="V102" s="117">
        <f t="shared" si="78"/>
        <v>0</v>
      </c>
      <c r="W102" s="231">
        <f t="shared" si="87"/>
        <v>0</v>
      </c>
      <c r="X102" s="117">
        <f t="shared" ref="X102" si="213">X44</f>
        <v>0</v>
      </c>
      <c r="Y102" s="235">
        <f t="shared" si="89"/>
        <v>0</v>
      </c>
      <c r="AA102" s="102">
        <f t="shared" si="187"/>
        <v>0</v>
      </c>
      <c r="AB102" s="116">
        <f t="shared" si="188"/>
        <v>0</v>
      </c>
      <c r="AC102" s="231">
        <f t="shared" si="189"/>
        <v>0</v>
      </c>
    </row>
    <row r="103" spans="1:29" hidden="1" x14ac:dyDescent="0.25">
      <c r="A103" s="112" t="str">
        <f t="shared" ref="A103:F103" si="214">IF(A45=0, "", A45)</f>
        <v/>
      </c>
      <c r="B103" s="113" t="str">
        <f t="shared" si="214"/>
        <v/>
      </c>
      <c r="C103" s="113" t="str">
        <f t="shared" si="214"/>
        <v/>
      </c>
      <c r="D103" s="112" t="str">
        <f t="shared" si="214"/>
        <v/>
      </c>
      <c r="E103" s="112" t="str">
        <f t="shared" si="214"/>
        <v/>
      </c>
      <c r="F103" s="114" t="str">
        <f t="shared" si="214"/>
        <v/>
      </c>
      <c r="G103" s="115" t="str">
        <f t="shared" ref="G103:H103" si="215">IF(G45=0, "",G45)</f>
        <v/>
      </c>
      <c r="H103" s="115" t="str">
        <f t="shared" si="215"/>
        <v/>
      </c>
      <c r="I103" s="116">
        <f t="shared" ref="I103:J103" si="216">I45</f>
        <v>0</v>
      </c>
      <c r="J103" s="116">
        <f t="shared" si="216"/>
        <v>0</v>
      </c>
      <c r="K103" s="101">
        <f t="shared" si="32"/>
        <v>0</v>
      </c>
      <c r="L103" s="100">
        <f t="shared" si="25"/>
        <v>0</v>
      </c>
      <c r="M103" s="105">
        <f t="shared" si="93"/>
        <v>0</v>
      </c>
      <c r="N103" s="117">
        <f t="shared" si="26"/>
        <v>0</v>
      </c>
      <c r="O103" s="231">
        <f t="shared" si="83"/>
        <v>0</v>
      </c>
      <c r="P103" s="117">
        <f t="shared" si="27"/>
        <v>0</v>
      </c>
      <c r="Q103" s="231">
        <f t="shared" si="84"/>
        <v>0</v>
      </c>
      <c r="R103" s="117">
        <f t="shared" si="76"/>
        <v>0</v>
      </c>
      <c r="S103" s="231">
        <f t="shared" si="85"/>
        <v>0</v>
      </c>
      <c r="T103" s="117">
        <f t="shared" si="77"/>
        <v>0</v>
      </c>
      <c r="U103" s="231">
        <f t="shared" si="86"/>
        <v>0</v>
      </c>
      <c r="V103" s="117">
        <f t="shared" si="78"/>
        <v>0</v>
      </c>
      <c r="W103" s="231">
        <f t="shared" si="87"/>
        <v>0</v>
      </c>
      <c r="X103" s="117">
        <f t="shared" ref="X103" si="217">X45</f>
        <v>0</v>
      </c>
      <c r="Y103" s="235">
        <f t="shared" si="89"/>
        <v>0</v>
      </c>
      <c r="AA103" s="102">
        <f t="shared" si="187"/>
        <v>0</v>
      </c>
      <c r="AB103" s="116">
        <f t="shared" si="188"/>
        <v>0</v>
      </c>
      <c r="AC103" s="231">
        <f t="shared" si="189"/>
        <v>0</v>
      </c>
    </row>
    <row r="104" spans="1:29" hidden="1" x14ac:dyDescent="0.25">
      <c r="A104" s="112" t="str">
        <f t="shared" ref="A104:F104" si="218">IF(A46=0, "", A46)</f>
        <v/>
      </c>
      <c r="B104" s="113" t="str">
        <f t="shared" si="218"/>
        <v/>
      </c>
      <c r="C104" s="113" t="str">
        <f t="shared" si="218"/>
        <v/>
      </c>
      <c r="D104" s="112" t="str">
        <f t="shared" si="218"/>
        <v/>
      </c>
      <c r="E104" s="112" t="str">
        <f t="shared" si="218"/>
        <v/>
      </c>
      <c r="F104" s="114" t="str">
        <f t="shared" si="218"/>
        <v/>
      </c>
      <c r="G104" s="115" t="str">
        <f t="shared" ref="G104:H113" si="219">IF(G46=0, "",G46)</f>
        <v/>
      </c>
      <c r="H104" s="115" t="str">
        <f t="shared" si="219"/>
        <v/>
      </c>
      <c r="I104" s="116">
        <f t="shared" ref="I104:J104" si="220">I46</f>
        <v>0</v>
      </c>
      <c r="J104" s="116">
        <f t="shared" si="220"/>
        <v>0</v>
      </c>
      <c r="K104" s="101">
        <f t="shared" si="32"/>
        <v>0</v>
      </c>
      <c r="L104" s="100">
        <f t="shared" si="25"/>
        <v>0</v>
      </c>
      <c r="M104" s="105">
        <f t="shared" si="93"/>
        <v>0</v>
      </c>
      <c r="N104" s="117">
        <f t="shared" si="26"/>
        <v>0</v>
      </c>
      <c r="O104" s="231">
        <f t="shared" si="83"/>
        <v>0</v>
      </c>
      <c r="P104" s="117">
        <f t="shared" si="27"/>
        <v>0</v>
      </c>
      <c r="Q104" s="231">
        <f t="shared" si="84"/>
        <v>0</v>
      </c>
      <c r="R104" s="117">
        <f t="shared" si="76"/>
        <v>0</v>
      </c>
      <c r="S104" s="231">
        <f t="shared" si="85"/>
        <v>0</v>
      </c>
      <c r="T104" s="117">
        <f t="shared" si="77"/>
        <v>0</v>
      </c>
      <c r="U104" s="231">
        <f t="shared" si="86"/>
        <v>0</v>
      </c>
      <c r="V104" s="117">
        <f t="shared" si="78"/>
        <v>0</v>
      </c>
      <c r="W104" s="231">
        <f t="shared" si="87"/>
        <v>0</v>
      </c>
      <c r="X104" s="117">
        <f t="shared" ref="X104" si="221">X46</f>
        <v>0</v>
      </c>
      <c r="Y104" s="235">
        <f t="shared" si="89"/>
        <v>0</v>
      </c>
      <c r="AA104" s="102">
        <f t="shared" si="187"/>
        <v>0</v>
      </c>
      <c r="AB104" s="116">
        <f t="shared" si="188"/>
        <v>0</v>
      </c>
      <c r="AC104" s="231">
        <f t="shared" si="189"/>
        <v>0</v>
      </c>
    </row>
    <row r="105" spans="1:29" hidden="1" x14ac:dyDescent="0.25">
      <c r="A105" s="112" t="str">
        <f t="shared" ref="A105:F105" si="222">IF(A47=0, "", A47)</f>
        <v/>
      </c>
      <c r="B105" s="113" t="str">
        <f t="shared" si="222"/>
        <v/>
      </c>
      <c r="C105" s="113" t="str">
        <f t="shared" si="222"/>
        <v/>
      </c>
      <c r="D105" s="112" t="str">
        <f t="shared" si="222"/>
        <v/>
      </c>
      <c r="E105" s="112" t="str">
        <f t="shared" si="222"/>
        <v/>
      </c>
      <c r="F105" s="114" t="str">
        <f t="shared" si="222"/>
        <v/>
      </c>
      <c r="G105" s="115" t="str">
        <f t="shared" ref="G105" si="223">IF(G47=0, "",G47)</f>
        <v/>
      </c>
      <c r="H105" s="115" t="str">
        <f t="shared" si="219"/>
        <v/>
      </c>
      <c r="I105" s="116">
        <f t="shared" ref="I105:J105" si="224">I47</f>
        <v>0</v>
      </c>
      <c r="J105" s="116">
        <f t="shared" si="224"/>
        <v>0</v>
      </c>
      <c r="K105" s="101">
        <f t="shared" si="32"/>
        <v>0</v>
      </c>
      <c r="L105" s="100">
        <f t="shared" si="25"/>
        <v>0</v>
      </c>
      <c r="M105" s="105">
        <f t="shared" si="93"/>
        <v>0</v>
      </c>
      <c r="N105" s="117">
        <f t="shared" si="26"/>
        <v>0</v>
      </c>
      <c r="O105" s="231">
        <f t="shared" si="83"/>
        <v>0</v>
      </c>
      <c r="P105" s="117">
        <f t="shared" si="27"/>
        <v>0</v>
      </c>
      <c r="Q105" s="231">
        <f t="shared" si="84"/>
        <v>0</v>
      </c>
      <c r="R105" s="117">
        <f t="shared" si="76"/>
        <v>0</v>
      </c>
      <c r="S105" s="231">
        <f t="shared" si="85"/>
        <v>0</v>
      </c>
      <c r="T105" s="117">
        <f t="shared" si="77"/>
        <v>0</v>
      </c>
      <c r="U105" s="231">
        <f t="shared" si="86"/>
        <v>0</v>
      </c>
      <c r="V105" s="117">
        <f t="shared" si="78"/>
        <v>0</v>
      </c>
      <c r="W105" s="231">
        <f t="shared" si="87"/>
        <v>0</v>
      </c>
      <c r="X105" s="117">
        <f t="shared" ref="X105" si="225">X47</f>
        <v>0</v>
      </c>
      <c r="Y105" s="235">
        <f t="shared" si="89"/>
        <v>0</v>
      </c>
      <c r="AA105" s="102">
        <f t="shared" si="187"/>
        <v>0</v>
      </c>
      <c r="AB105" s="116">
        <f t="shared" si="188"/>
        <v>0</v>
      </c>
      <c r="AC105" s="231">
        <f t="shared" si="189"/>
        <v>0</v>
      </c>
    </row>
    <row r="106" spans="1:29" hidden="1" x14ac:dyDescent="0.25">
      <c r="A106" s="112" t="str">
        <f t="shared" ref="A106:F106" si="226">IF(A48=0, "", A48)</f>
        <v/>
      </c>
      <c r="B106" s="113" t="str">
        <f t="shared" si="226"/>
        <v/>
      </c>
      <c r="C106" s="113" t="str">
        <f t="shared" si="226"/>
        <v/>
      </c>
      <c r="D106" s="112" t="str">
        <f t="shared" si="226"/>
        <v/>
      </c>
      <c r="E106" s="112" t="str">
        <f t="shared" si="226"/>
        <v/>
      </c>
      <c r="F106" s="114" t="str">
        <f t="shared" si="226"/>
        <v/>
      </c>
      <c r="G106" s="115" t="str">
        <f t="shared" ref="G106:H106" si="227">IF(G48=0, "",G48)</f>
        <v/>
      </c>
      <c r="H106" s="115" t="str">
        <f t="shared" si="227"/>
        <v/>
      </c>
      <c r="I106" s="116">
        <f t="shared" ref="I106:J106" si="228">I48</f>
        <v>0</v>
      </c>
      <c r="J106" s="116">
        <f t="shared" si="228"/>
        <v>0</v>
      </c>
      <c r="K106" s="101">
        <f t="shared" si="32"/>
        <v>0</v>
      </c>
      <c r="L106" s="100">
        <f t="shared" si="25"/>
        <v>0</v>
      </c>
      <c r="M106" s="105">
        <f t="shared" si="93"/>
        <v>0</v>
      </c>
      <c r="N106" s="117">
        <f t="shared" si="26"/>
        <v>0</v>
      </c>
      <c r="O106" s="231">
        <f t="shared" si="83"/>
        <v>0</v>
      </c>
      <c r="P106" s="117">
        <f t="shared" si="27"/>
        <v>0</v>
      </c>
      <c r="Q106" s="231">
        <f t="shared" si="84"/>
        <v>0</v>
      </c>
      <c r="R106" s="117">
        <f t="shared" si="76"/>
        <v>0</v>
      </c>
      <c r="S106" s="231">
        <f t="shared" si="85"/>
        <v>0</v>
      </c>
      <c r="T106" s="117">
        <f t="shared" si="77"/>
        <v>0</v>
      </c>
      <c r="U106" s="231">
        <f t="shared" si="86"/>
        <v>0</v>
      </c>
      <c r="V106" s="117">
        <f t="shared" si="78"/>
        <v>0</v>
      </c>
      <c r="W106" s="231">
        <f t="shared" si="87"/>
        <v>0</v>
      </c>
      <c r="X106" s="117">
        <f t="shared" ref="X106" si="229">X48</f>
        <v>0</v>
      </c>
      <c r="Y106" s="235">
        <f t="shared" si="89"/>
        <v>0</v>
      </c>
      <c r="AA106" s="102">
        <f t="shared" si="187"/>
        <v>0</v>
      </c>
      <c r="AB106" s="116">
        <f t="shared" si="188"/>
        <v>0</v>
      </c>
      <c r="AC106" s="231">
        <f t="shared" si="189"/>
        <v>0</v>
      </c>
    </row>
    <row r="107" spans="1:29" hidden="1" x14ac:dyDescent="0.25">
      <c r="A107" s="112" t="str">
        <f t="shared" ref="A107:F107" si="230">IF(A49=0, "", A49)</f>
        <v/>
      </c>
      <c r="B107" s="113" t="str">
        <f t="shared" si="230"/>
        <v/>
      </c>
      <c r="C107" s="113" t="str">
        <f t="shared" si="230"/>
        <v/>
      </c>
      <c r="D107" s="112" t="str">
        <f t="shared" si="230"/>
        <v/>
      </c>
      <c r="E107" s="112" t="str">
        <f t="shared" si="230"/>
        <v/>
      </c>
      <c r="F107" s="114" t="str">
        <f t="shared" si="230"/>
        <v/>
      </c>
      <c r="G107" s="115" t="str">
        <f t="shared" ref="G107:H107" si="231">IF(G49=0, "",G49)</f>
        <v/>
      </c>
      <c r="H107" s="115" t="str">
        <f t="shared" si="231"/>
        <v/>
      </c>
      <c r="I107" s="116">
        <f t="shared" ref="I107:J107" si="232">I49</f>
        <v>0</v>
      </c>
      <c r="J107" s="116">
        <f t="shared" si="232"/>
        <v>0</v>
      </c>
      <c r="K107" s="101">
        <f t="shared" si="32"/>
        <v>0</v>
      </c>
      <c r="L107" s="100">
        <f t="shared" si="25"/>
        <v>0</v>
      </c>
      <c r="M107" s="105">
        <f t="shared" si="93"/>
        <v>0</v>
      </c>
      <c r="N107" s="117">
        <f t="shared" si="26"/>
        <v>0</v>
      </c>
      <c r="O107" s="231">
        <f t="shared" si="83"/>
        <v>0</v>
      </c>
      <c r="P107" s="117">
        <f t="shared" si="27"/>
        <v>0</v>
      </c>
      <c r="Q107" s="231">
        <f t="shared" si="84"/>
        <v>0</v>
      </c>
      <c r="R107" s="117">
        <f t="shared" si="76"/>
        <v>0</v>
      </c>
      <c r="S107" s="231">
        <f t="shared" si="85"/>
        <v>0</v>
      </c>
      <c r="T107" s="117">
        <f t="shared" si="77"/>
        <v>0</v>
      </c>
      <c r="U107" s="231">
        <f t="shared" si="86"/>
        <v>0</v>
      </c>
      <c r="V107" s="117">
        <f t="shared" si="78"/>
        <v>0</v>
      </c>
      <c r="W107" s="231">
        <f t="shared" si="87"/>
        <v>0</v>
      </c>
      <c r="X107" s="117">
        <f t="shared" ref="X107" si="233">X49</f>
        <v>0</v>
      </c>
      <c r="Y107" s="235">
        <f t="shared" si="89"/>
        <v>0</v>
      </c>
      <c r="AA107" s="102">
        <f t="shared" si="187"/>
        <v>0</v>
      </c>
      <c r="AB107" s="116">
        <f t="shared" si="188"/>
        <v>0</v>
      </c>
      <c r="AC107" s="231">
        <f t="shared" si="189"/>
        <v>0</v>
      </c>
    </row>
    <row r="108" spans="1:29" hidden="1" x14ac:dyDescent="0.25">
      <c r="A108" s="112" t="str">
        <f t="shared" ref="A108:F108" si="234">IF(A50=0, "", A50)</f>
        <v/>
      </c>
      <c r="B108" s="113" t="str">
        <f t="shared" si="234"/>
        <v/>
      </c>
      <c r="C108" s="113" t="str">
        <f t="shared" si="234"/>
        <v/>
      </c>
      <c r="D108" s="112" t="str">
        <f t="shared" si="234"/>
        <v/>
      </c>
      <c r="E108" s="112" t="str">
        <f t="shared" si="234"/>
        <v/>
      </c>
      <c r="F108" s="114" t="str">
        <f t="shared" si="234"/>
        <v/>
      </c>
      <c r="G108" s="115" t="str">
        <f t="shared" ref="G108:H108" si="235">IF(G50=0, "",G50)</f>
        <v/>
      </c>
      <c r="H108" s="115" t="str">
        <f t="shared" si="235"/>
        <v/>
      </c>
      <c r="I108" s="116">
        <f t="shared" ref="I108:J108" si="236">I50</f>
        <v>0</v>
      </c>
      <c r="J108" s="116">
        <f t="shared" si="236"/>
        <v>0</v>
      </c>
      <c r="K108" s="101">
        <f t="shared" si="32"/>
        <v>0</v>
      </c>
      <c r="L108" s="100">
        <f t="shared" si="25"/>
        <v>0</v>
      </c>
      <c r="M108" s="105">
        <f t="shared" si="93"/>
        <v>0</v>
      </c>
      <c r="N108" s="117">
        <f t="shared" si="26"/>
        <v>0</v>
      </c>
      <c r="O108" s="231">
        <f t="shared" si="83"/>
        <v>0</v>
      </c>
      <c r="P108" s="117">
        <f t="shared" si="27"/>
        <v>0</v>
      </c>
      <c r="Q108" s="231">
        <f t="shared" si="84"/>
        <v>0</v>
      </c>
      <c r="R108" s="117">
        <f t="shared" si="76"/>
        <v>0</v>
      </c>
      <c r="S108" s="231">
        <f t="shared" si="85"/>
        <v>0</v>
      </c>
      <c r="T108" s="117">
        <f t="shared" si="77"/>
        <v>0</v>
      </c>
      <c r="U108" s="231">
        <f t="shared" si="86"/>
        <v>0</v>
      </c>
      <c r="V108" s="117">
        <f t="shared" si="78"/>
        <v>0</v>
      </c>
      <c r="W108" s="231">
        <f t="shared" si="87"/>
        <v>0</v>
      </c>
      <c r="X108" s="117">
        <f t="shared" ref="X108" si="237">X50</f>
        <v>0</v>
      </c>
      <c r="Y108" s="235">
        <f t="shared" si="89"/>
        <v>0</v>
      </c>
      <c r="AA108" s="102">
        <f t="shared" si="187"/>
        <v>0</v>
      </c>
      <c r="AB108" s="116">
        <f t="shared" si="188"/>
        <v>0</v>
      </c>
      <c r="AC108" s="231">
        <f t="shared" si="189"/>
        <v>0</v>
      </c>
    </row>
    <row r="109" spans="1:29" hidden="1" x14ac:dyDescent="0.25">
      <c r="A109" s="112" t="str">
        <f t="shared" ref="A109:F109" si="238">IF(A51=0, "", A51)</f>
        <v/>
      </c>
      <c r="B109" s="113" t="str">
        <f t="shared" si="238"/>
        <v/>
      </c>
      <c r="C109" s="113" t="str">
        <f t="shared" si="238"/>
        <v/>
      </c>
      <c r="D109" s="112" t="str">
        <f t="shared" si="238"/>
        <v/>
      </c>
      <c r="E109" s="112" t="str">
        <f t="shared" si="238"/>
        <v/>
      </c>
      <c r="F109" s="114" t="str">
        <f t="shared" si="238"/>
        <v/>
      </c>
      <c r="G109" s="115" t="str">
        <f t="shared" ref="G109" si="239">IF(G51=0, "",G51)</f>
        <v/>
      </c>
      <c r="H109" s="115" t="str">
        <f t="shared" si="219"/>
        <v/>
      </c>
      <c r="I109" s="116">
        <f t="shared" ref="I109:J109" si="240">I51</f>
        <v>0</v>
      </c>
      <c r="J109" s="116">
        <f t="shared" si="240"/>
        <v>0</v>
      </c>
      <c r="K109" s="101">
        <f t="shared" si="32"/>
        <v>0</v>
      </c>
      <c r="L109" s="100">
        <f t="shared" si="25"/>
        <v>0</v>
      </c>
      <c r="M109" s="105">
        <f t="shared" si="93"/>
        <v>0</v>
      </c>
      <c r="N109" s="117">
        <f t="shared" si="26"/>
        <v>0</v>
      </c>
      <c r="O109" s="231">
        <f t="shared" si="83"/>
        <v>0</v>
      </c>
      <c r="P109" s="117">
        <f t="shared" si="27"/>
        <v>0</v>
      </c>
      <c r="Q109" s="231">
        <f t="shared" si="84"/>
        <v>0</v>
      </c>
      <c r="R109" s="117">
        <f t="shared" si="76"/>
        <v>0</v>
      </c>
      <c r="S109" s="231">
        <f t="shared" si="85"/>
        <v>0</v>
      </c>
      <c r="T109" s="117">
        <f t="shared" si="77"/>
        <v>0</v>
      </c>
      <c r="U109" s="231">
        <f t="shared" si="86"/>
        <v>0</v>
      </c>
      <c r="V109" s="117">
        <f t="shared" si="78"/>
        <v>0</v>
      </c>
      <c r="W109" s="231">
        <f t="shared" si="87"/>
        <v>0</v>
      </c>
      <c r="X109" s="117">
        <f t="shared" ref="X109" si="241">X51</f>
        <v>0</v>
      </c>
      <c r="Y109" s="235">
        <f t="shared" si="89"/>
        <v>0</v>
      </c>
      <c r="AA109" s="102">
        <f t="shared" si="187"/>
        <v>0</v>
      </c>
      <c r="AB109" s="116">
        <f t="shared" si="188"/>
        <v>0</v>
      </c>
      <c r="AC109" s="231">
        <f t="shared" si="189"/>
        <v>0</v>
      </c>
    </row>
    <row r="110" spans="1:29" hidden="1" x14ac:dyDescent="0.25">
      <c r="A110" s="112" t="str">
        <f t="shared" ref="A110:F110" si="242">IF(A52=0, "", A52)</f>
        <v/>
      </c>
      <c r="B110" s="113" t="str">
        <f t="shared" si="242"/>
        <v/>
      </c>
      <c r="C110" s="113" t="str">
        <f t="shared" si="242"/>
        <v/>
      </c>
      <c r="D110" s="112" t="str">
        <f t="shared" si="242"/>
        <v/>
      </c>
      <c r="E110" s="112" t="str">
        <f t="shared" si="242"/>
        <v/>
      </c>
      <c r="F110" s="114" t="str">
        <f t="shared" si="242"/>
        <v/>
      </c>
      <c r="G110" s="115" t="str">
        <f t="shared" ref="G110:H110" si="243">IF(G52=0, "",G52)</f>
        <v/>
      </c>
      <c r="H110" s="115" t="str">
        <f t="shared" si="243"/>
        <v/>
      </c>
      <c r="I110" s="116">
        <f t="shared" ref="I110:J110" si="244">I52</f>
        <v>0</v>
      </c>
      <c r="J110" s="116">
        <f t="shared" si="244"/>
        <v>0</v>
      </c>
      <c r="K110" s="101">
        <f t="shared" si="32"/>
        <v>0</v>
      </c>
      <c r="L110" s="100">
        <f t="shared" si="25"/>
        <v>0</v>
      </c>
      <c r="M110" s="105">
        <f t="shared" si="93"/>
        <v>0</v>
      </c>
      <c r="N110" s="117">
        <f t="shared" si="26"/>
        <v>0</v>
      </c>
      <c r="O110" s="231">
        <f t="shared" si="83"/>
        <v>0</v>
      </c>
      <c r="P110" s="117">
        <f t="shared" si="27"/>
        <v>0</v>
      </c>
      <c r="Q110" s="231">
        <f t="shared" si="84"/>
        <v>0</v>
      </c>
      <c r="R110" s="117">
        <f t="shared" si="76"/>
        <v>0</v>
      </c>
      <c r="S110" s="231">
        <f t="shared" si="85"/>
        <v>0</v>
      </c>
      <c r="T110" s="117">
        <f t="shared" si="77"/>
        <v>0</v>
      </c>
      <c r="U110" s="231">
        <f t="shared" si="86"/>
        <v>0</v>
      </c>
      <c r="V110" s="117">
        <f t="shared" si="78"/>
        <v>0</v>
      </c>
      <c r="W110" s="231">
        <f t="shared" si="87"/>
        <v>0</v>
      </c>
      <c r="X110" s="117">
        <f t="shared" ref="X110" si="245">X52</f>
        <v>0</v>
      </c>
      <c r="Y110" s="235">
        <f t="shared" si="89"/>
        <v>0</v>
      </c>
      <c r="AA110" s="102">
        <f t="shared" si="187"/>
        <v>0</v>
      </c>
      <c r="AB110" s="116">
        <f t="shared" si="188"/>
        <v>0</v>
      </c>
      <c r="AC110" s="231">
        <f t="shared" si="189"/>
        <v>0</v>
      </c>
    </row>
    <row r="111" spans="1:29" hidden="1" x14ac:dyDescent="0.25">
      <c r="A111" s="112" t="str">
        <f t="shared" ref="A111:F111" si="246">IF(A53=0, "", A53)</f>
        <v/>
      </c>
      <c r="B111" s="113" t="str">
        <f t="shared" si="246"/>
        <v/>
      </c>
      <c r="C111" s="113" t="str">
        <f t="shared" si="246"/>
        <v/>
      </c>
      <c r="D111" s="112" t="str">
        <f t="shared" si="246"/>
        <v/>
      </c>
      <c r="E111" s="112" t="str">
        <f t="shared" si="246"/>
        <v/>
      </c>
      <c r="F111" s="114" t="str">
        <f t="shared" si="246"/>
        <v/>
      </c>
      <c r="G111" s="115" t="str">
        <f t="shared" ref="G111:H111" si="247">IF(G53=0, "",G53)</f>
        <v/>
      </c>
      <c r="H111" s="115" t="str">
        <f t="shared" si="247"/>
        <v/>
      </c>
      <c r="I111" s="116">
        <f t="shared" ref="I111:J111" si="248">I53</f>
        <v>0</v>
      </c>
      <c r="J111" s="116">
        <f t="shared" si="248"/>
        <v>0</v>
      </c>
      <c r="K111" s="101">
        <f t="shared" si="32"/>
        <v>0</v>
      </c>
      <c r="L111" s="100">
        <f t="shared" si="25"/>
        <v>0</v>
      </c>
      <c r="M111" s="105">
        <f t="shared" si="93"/>
        <v>0</v>
      </c>
      <c r="N111" s="117">
        <f t="shared" si="26"/>
        <v>0</v>
      </c>
      <c r="O111" s="231">
        <f t="shared" si="83"/>
        <v>0</v>
      </c>
      <c r="P111" s="117">
        <f t="shared" si="27"/>
        <v>0</v>
      </c>
      <c r="Q111" s="231">
        <f t="shared" si="84"/>
        <v>0</v>
      </c>
      <c r="R111" s="117">
        <f t="shared" si="76"/>
        <v>0</v>
      </c>
      <c r="S111" s="231">
        <f t="shared" si="85"/>
        <v>0</v>
      </c>
      <c r="T111" s="117">
        <f t="shared" si="77"/>
        <v>0</v>
      </c>
      <c r="U111" s="231">
        <f t="shared" si="86"/>
        <v>0</v>
      </c>
      <c r="V111" s="117">
        <f t="shared" si="78"/>
        <v>0</v>
      </c>
      <c r="W111" s="231">
        <f t="shared" si="87"/>
        <v>0</v>
      </c>
      <c r="X111" s="117">
        <f t="shared" ref="X111" si="249">X53</f>
        <v>0</v>
      </c>
      <c r="Y111" s="235">
        <f t="shared" si="89"/>
        <v>0</v>
      </c>
      <c r="AA111" s="102">
        <f t="shared" si="187"/>
        <v>0</v>
      </c>
      <c r="AB111" s="116">
        <f t="shared" si="188"/>
        <v>0</v>
      </c>
      <c r="AC111" s="231">
        <f t="shared" si="189"/>
        <v>0</v>
      </c>
    </row>
    <row r="112" spans="1:29" hidden="1" x14ac:dyDescent="0.25">
      <c r="A112" s="112" t="str">
        <f t="shared" ref="A112:F112" si="250">IF(A54=0, "", A54)</f>
        <v/>
      </c>
      <c r="B112" s="113" t="str">
        <f t="shared" si="250"/>
        <v/>
      </c>
      <c r="C112" s="113" t="str">
        <f t="shared" si="250"/>
        <v/>
      </c>
      <c r="D112" s="112" t="str">
        <f t="shared" si="250"/>
        <v/>
      </c>
      <c r="E112" s="112" t="str">
        <f t="shared" si="250"/>
        <v/>
      </c>
      <c r="F112" s="114" t="str">
        <f t="shared" si="250"/>
        <v/>
      </c>
      <c r="G112" s="115" t="str">
        <f t="shared" ref="G112:H112" si="251">IF(G54=0, "",G54)</f>
        <v/>
      </c>
      <c r="H112" s="115" t="str">
        <f t="shared" si="251"/>
        <v/>
      </c>
      <c r="I112" s="116">
        <f t="shared" ref="I112:J112" si="252">I54</f>
        <v>0</v>
      </c>
      <c r="J112" s="116">
        <f t="shared" si="252"/>
        <v>0</v>
      </c>
      <c r="K112" s="101">
        <f t="shared" si="32"/>
        <v>0</v>
      </c>
      <c r="L112" s="100">
        <f t="shared" si="25"/>
        <v>0</v>
      </c>
      <c r="M112" s="105">
        <f t="shared" si="93"/>
        <v>0</v>
      </c>
      <c r="N112" s="117">
        <f t="shared" si="26"/>
        <v>0</v>
      </c>
      <c r="O112" s="231">
        <f t="shared" si="83"/>
        <v>0</v>
      </c>
      <c r="P112" s="117">
        <f t="shared" si="27"/>
        <v>0</v>
      </c>
      <c r="Q112" s="231">
        <f t="shared" si="84"/>
        <v>0</v>
      </c>
      <c r="R112" s="117">
        <f t="shared" si="76"/>
        <v>0</v>
      </c>
      <c r="S112" s="231">
        <f t="shared" si="85"/>
        <v>0</v>
      </c>
      <c r="T112" s="117">
        <f t="shared" si="77"/>
        <v>0</v>
      </c>
      <c r="U112" s="231">
        <f t="shared" si="86"/>
        <v>0</v>
      </c>
      <c r="V112" s="117">
        <f t="shared" si="78"/>
        <v>0</v>
      </c>
      <c r="W112" s="231">
        <f t="shared" si="87"/>
        <v>0</v>
      </c>
      <c r="X112" s="117">
        <f t="shared" ref="X112" si="253">X54</f>
        <v>0</v>
      </c>
      <c r="Y112" s="235">
        <f t="shared" si="89"/>
        <v>0</v>
      </c>
      <c r="AA112" s="102">
        <f t="shared" si="187"/>
        <v>0</v>
      </c>
      <c r="AB112" s="116">
        <f t="shared" si="188"/>
        <v>0</v>
      </c>
      <c r="AC112" s="231">
        <f t="shared" si="189"/>
        <v>0</v>
      </c>
    </row>
    <row r="113" spans="1:29" hidden="1" x14ac:dyDescent="0.25">
      <c r="A113" s="112" t="str">
        <f t="shared" ref="A113:F113" si="254">IF(A55=0, "", A55)</f>
        <v/>
      </c>
      <c r="B113" s="113" t="str">
        <f t="shared" si="254"/>
        <v/>
      </c>
      <c r="C113" s="113" t="str">
        <f t="shared" si="254"/>
        <v/>
      </c>
      <c r="D113" s="112" t="str">
        <f t="shared" si="254"/>
        <v/>
      </c>
      <c r="E113" s="112" t="str">
        <f t="shared" si="254"/>
        <v/>
      </c>
      <c r="F113" s="114" t="str">
        <f t="shared" si="254"/>
        <v/>
      </c>
      <c r="G113" s="115" t="str">
        <f t="shared" ref="G113" si="255">IF(G55=0, "",G55)</f>
        <v/>
      </c>
      <c r="H113" s="115" t="str">
        <f t="shared" si="219"/>
        <v/>
      </c>
      <c r="I113" s="116">
        <f t="shared" ref="I113:J113" si="256">I55</f>
        <v>0</v>
      </c>
      <c r="J113" s="116">
        <f t="shared" si="256"/>
        <v>0</v>
      </c>
      <c r="K113" s="101">
        <f t="shared" si="32"/>
        <v>0</v>
      </c>
      <c r="L113" s="100">
        <f t="shared" si="25"/>
        <v>0</v>
      </c>
      <c r="M113" s="105">
        <f t="shared" si="93"/>
        <v>0</v>
      </c>
      <c r="N113" s="117">
        <f t="shared" si="26"/>
        <v>0</v>
      </c>
      <c r="O113" s="231">
        <f t="shared" si="83"/>
        <v>0</v>
      </c>
      <c r="P113" s="117">
        <f t="shared" si="27"/>
        <v>0</v>
      </c>
      <c r="Q113" s="231">
        <f t="shared" si="84"/>
        <v>0</v>
      </c>
      <c r="R113" s="117">
        <f t="shared" si="76"/>
        <v>0</v>
      </c>
      <c r="S113" s="231">
        <f t="shared" si="85"/>
        <v>0</v>
      </c>
      <c r="T113" s="117">
        <f t="shared" si="77"/>
        <v>0</v>
      </c>
      <c r="U113" s="231">
        <f t="shared" si="86"/>
        <v>0</v>
      </c>
      <c r="V113" s="117">
        <f t="shared" si="78"/>
        <v>0</v>
      </c>
      <c r="W113" s="231">
        <f t="shared" si="87"/>
        <v>0</v>
      </c>
      <c r="X113" s="117">
        <f t="shared" ref="X113" si="257">X55</f>
        <v>0</v>
      </c>
      <c r="Y113" s="235">
        <f t="shared" si="89"/>
        <v>0</v>
      </c>
      <c r="AA113" s="102">
        <f t="shared" si="187"/>
        <v>0</v>
      </c>
      <c r="AB113" s="116">
        <f t="shared" si="188"/>
        <v>0</v>
      </c>
      <c r="AC113" s="231">
        <f t="shared" si="189"/>
        <v>0</v>
      </c>
    </row>
    <row r="114" spans="1:29" ht="15.75" thickBot="1" x14ac:dyDescent="0.3">
      <c r="AB114" s="236"/>
    </row>
    <row r="115" spans="1:29" ht="15.75" thickBot="1" x14ac:dyDescent="0.3">
      <c r="A115" s="41" t="s">
        <v>261</v>
      </c>
      <c r="B115" s="63"/>
      <c r="C115" s="110"/>
      <c r="D115" s="110"/>
      <c r="E115" s="110"/>
      <c r="F115" s="110"/>
      <c r="G115" s="110"/>
      <c r="H115" s="111"/>
      <c r="I115" s="46">
        <f>SUM(I64:I113)</f>
        <v>0</v>
      </c>
      <c r="J115" s="63"/>
      <c r="K115" s="110"/>
      <c r="L115" s="111"/>
      <c r="M115" s="46">
        <f>SUM(M64:M113)</f>
        <v>0</v>
      </c>
      <c r="N115" s="63"/>
      <c r="O115" s="233">
        <f>SUM(O64:O113)</f>
        <v>0</v>
      </c>
      <c r="P115" s="110"/>
      <c r="Q115" s="233">
        <f>SUM(Q64:Q113)</f>
        <v>0</v>
      </c>
      <c r="R115" s="110"/>
      <c r="S115" s="233">
        <f>SUM(S64:S113)</f>
        <v>0</v>
      </c>
      <c r="T115" s="110"/>
      <c r="U115" s="233">
        <f>SUM(U64:U113)</f>
        <v>0</v>
      </c>
      <c r="V115" s="110"/>
      <c r="W115" s="233">
        <f>SUM(W64:W113)</f>
        <v>0</v>
      </c>
      <c r="X115" s="110"/>
      <c r="Y115" s="233">
        <f>SUM(Y64:Y113)</f>
        <v>0</v>
      </c>
      <c r="AB115" s="57">
        <f>O115+Q115+S115+U115+W115+Y115</f>
        <v>0</v>
      </c>
      <c r="AC115" s="231">
        <f>AB115-M115</f>
        <v>0</v>
      </c>
    </row>
    <row r="118" spans="1:29" x14ac:dyDescent="0.25">
      <c r="A118" s="13" t="s">
        <v>144</v>
      </c>
    </row>
  </sheetData>
  <sheetProtection formatCells="0" formatColumns="0" formatRows="0" insertColumns="0" insertRows="0"/>
  <mergeCells count="37">
    <mergeCell ref="AB61:AB63"/>
    <mergeCell ref="AC61:AC63"/>
    <mergeCell ref="A62:C62"/>
    <mergeCell ref="N62:O62"/>
    <mergeCell ref="P62:Q62"/>
    <mergeCell ref="R62:S62"/>
    <mergeCell ref="T62:U62"/>
    <mergeCell ref="V62:W62"/>
    <mergeCell ref="X62:Y62"/>
    <mergeCell ref="AA62:AA63"/>
    <mergeCell ref="N61:O61"/>
    <mergeCell ref="P61:Q61"/>
    <mergeCell ref="R61:S61"/>
    <mergeCell ref="T61:U61"/>
    <mergeCell ref="V61:W61"/>
    <mergeCell ref="X61:Y61"/>
    <mergeCell ref="V4:W4"/>
    <mergeCell ref="X4:Y4"/>
    <mergeCell ref="N59:X59"/>
    <mergeCell ref="AA4:AA5"/>
    <mergeCell ref="AB3:AB5"/>
    <mergeCell ref="N2:R2"/>
    <mergeCell ref="A59:C59"/>
    <mergeCell ref="AC3:AC5"/>
    <mergeCell ref="A1:C1"/>
    <mergeCell ref="A4:C4"/>
    <mergeCell ref="N1:X1"/>
    <mergeCell ref="N3:O3"/>
    <mergeCell ref="P3:Q3"/>
    <mergeCell ref="R3:S3"/>
    <mergeCell ref="T3:U3"/>
    <mergeCell ref="V3:W3"/>
    <mergeCell ref="X3:Y3"/>
    <mergeCell ref="N4:O4"/>
    <mergeCell ref="P4:Q4"/>
    <mergeCell ref="R4:S4"/>
    <mergeCell ref="T4:U4"/>
  </mergeCells>
  <conditionalFormatting sqref="AA6:AA41 AA64:AA99">
    <cfRule type="cellIs" dxfId="9" priority="3" operator="lessThan">
      <formula>1</formula>
    </cfRule>
    <cfRule type="cellIs" dxfId="8" priority="4" operator="greaterThan">
      <formula>1</formula>
    </cfRule>
  </conditionalFormatting>
  <conditionalFormatting sqref="AC6:AC41 AC64:AC99">
    <cfRule type="cellIs" dxfId="7" priority="1" operator="lessThan">
      <formula>0</formula>
    </cfRule>
    <cfRule type="cellIs" dxfId="6" priority="2" operator="greaterThan">
      <formula>0</formula>
    </cfRule>
  </conditionalFormatting>
  <dataValidations count="2">
    <dataValidation type="list" allowBlank="1" showInputMessage="1" showErrorMessage="1" sqref="D41:D55" xr:uid="{00000000-0002-0000-0400-000000000000}">
      <formula1>"A,D,N,P,T"</formula1>
    </dataValidation>
    <dataValidation type="list" allowBlank="1" showInputMessage="1" showErrorMessage="1" sqref="E6:E55" xr:uid="{00000000-0002-0000-0400-000001000000}">
      <formula1>"U-University Equip, V-University Equip&lt;5k, Other"</formula1>
    </dataValidation>
  </dataValidations>
  <pageMargins left="0.5" right="0.5" top="0.5" bottom="0.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0" operator="greaterThan" id="{E8E715DB-EB62-443F-AFB6-07813BA5355B}">
            <xm:f>'General Information'!$B$9</xm:f>
            <x14:dxf>
              <font>
                <color rgb="FFFF0000"/>
              </font>
            </x14:dxf>
          </x14:cfRule>
          <xm:sqref>G41:G55</xm:sqref>
        </x14:conditionalFormatting>
        <x14:conditionalFormatting xmlns:xm="http://schemas.microsoft.com/office/excel/2006/main">
          <x14:cfRule type="cellIs" priority="8" operator="greaterThan" id="{554D6ECB-0E2D-45DA-9F41-C6663F98AA16}">
            <xm:f>'General Information'!$B$10-365</xm:f>
            <x14:dxf>
              <font>
                <color rgb="FFFF0000"/>
              </font>
            </x14:dxf>
          </x14:cfRule>
          <xm:sqref>G64:G113</xm:sqref>
        </x14:conditionalFormatting>
        <x14:conditionalFormatting xmlns:xm="http://schemas.microsoft.com/office/excel/2006/main">
          <x14:cfRule type="cellIs" priority="14" operator="lessThan" id="{35B6BADA-1419-41E5-855D-EA36966DBF55}">
            <xm:f>'General Information'!$B$9+365</xm:f>
            <x14:dxf>
              <font>
                <color rgb="FFFF0000"/>
              </font>
            </x14:dxf>
          </x14:cfRule>
          <xm:sqref>H41:H55</xm:sqref>
        </x14:conditionalFormatting>
        <x14:conditionalFormatting xmlns:xm="http://schemas.microsoft.com/office/excel/2006/main">
          <x14:cfRule type="cellIs" priority="5" operator="lessThan" id="{E1F97959-8154-4AA1-BB90-24253561A47C}">
            <xm:f>'General Information'!$B$10</xm:f>
            <x14:dxf>
              <font>
                <color rgb="FFFF0000"/>
              </font>
            </x14:dxf>
          </x14:cfRule>
          <xm:sqref>H64:H113</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249977111117893"/>
  </sheetPr>
  <dimension ref="A1:T274"/>
  <sheetViews>
    <sheetView showGridLines="0" topLeftCell="B1" zoomScale="93" zoomScaleNormal="93" workbookViewId="0">
      <selection activeCell="A43" sqref="A43:D44"/>
    </sheetView>
  </sheetViews>
  <sheetFormatPr defaultColWidth="8.85546875" defaultRowHeight="15" x14ac:dyDescent="0.25"/>
  <cols>
    <col min="1" max="1" width="14.42578125" style="13" hidden="1" customWidth="1"/>
    <col min="2" max="2" width="32.28515625" style="13" customWidth="1"/>
    <col min="3" max="3" width="47.28515625" style="13" customWidth="1"/>
    <col min="4" max="4" width="19.140625" style="13" customWidth="1"/>
    <col min="5" max="5" width="18.42578125" style="13" customWidth="1"/>
    <col min="6" max="6" width="10.5703125" style="13" customWidth="1"/>
    <col min="7" max="7" width="15.140625" style="13" customWidth="1"/>
    <col min="8" max="8" width="10.42578125" style="13" customWidth="1"/>
    <col min="9" max="9" width="15" style="13" customWidth="1"/>
    <col min="10" max="10" width="10.42578125" style="13" customWidth="1"/>
    <col min="11" max="11" width="15.42578125" style="13" customWidth="1"/>
    <col min="12" max="12" width="10.42578125" style="13" customWidth="1"/>
    <col min="13" max="13" width="15.140625" style="13" customWidth="1"/>
    <col min="14" max="14" width="10.42578125" style="13" customWidth="1"/>
    <col min="15" max="15" width="15.140625" style="13" customWidth="1"/>
    <col min="16" max="16" width="10.42578125" style="13" customWidth="1"/>
    <col min="17" max="17" width="9" style="13" customWidth="1"/>
    <col min="18" max="18" width="21.42578125" style="13" customWidth="1"/>
    <col min="19" max="19" width="9.5703125" style="13" customWidth="1"/>
    <col min="20" max="20" width="30.42578125" style="13" customWidth="1"/>
    <col min="21" max="16384" width="8.85546875" style="13"/>
  </cols>
  <sheetData>
    <row r="1" spans="1:20" ht="19.5" customHeight="1" thickBot="1" x14ac:dyDescent="0.3">
      <c r="A1" s="482" t="s">
        <v>262</v>
      </c>
      <c r="B1" s="483"/>
      <c r="C1" s="483"/>
      <c r="D1" s="483"/>
      <c r="E1" s="484"/>
      <c r="F1" s="78"/>
    </row>
    <row r="2" spans="1:20" ht="18.75" customHeight="1" x14ac:dyDescent="0.25">
      <c r="A2" s="79" t="s">
        <v>263</v>
      </c>
    </row>
    <row r="7" spans="1:20" ht="15.75" thickBot="1" x14ac:dyDescent="0.3"/>
    <row r="8" spans="1:20" ht="21" customHeight="1" thickBot="1" x14ac:dyDescent="0.3">
      <c r="A8" s="566" t="str">
        <f>IF('General Information'!B9=0, "Please Enter Start Date On General Information Sheet", "Year 1: "&amp;TEXT('General Information'!B9,"mm/dd/yy")&amp;" to "&amp;TEXT('General Information'!B10, "mm/dd/yy"))</f>
        <v>Please Enter Start Date On General Information Sheet</v>
      </c>
      <c r="B8" s="567"/>
      <c r="C8" s="568"/>
    </row>
    <row r="9" spans="1:20" ht="30.75" customHeight="1" x14ac:dyDescent="0.25">
      <c r="A9" s="604" t="s">
        <v>264</v>
      </c>
      <c r="B9" s="605"/>
      <c r="C9" s="605"/>
      <c r="D9" s="608"/>
      <c r="E9" s="520" t="s">
        <v>191</v>
      </c>
      <c r="F9" s="522"/>
      <c r="G9" s="520" t="s">
        <v>192</v>
      </c>
      <c r="H9" s="522"/>
      <c r="I9" s="520" t="s">
        <v>193</v>
      </c>
      <c r="J9" s="522"/>
      <c r="K9" s="520" t="s">
        <v>194</v>
      </c>
      <c r="L9" s="522"/>
      <c r="M9" s="520" t="s">
        <v>195</v>
      </c>
      <c r="N9" s="522"/>
      <c r="O9" s="520" t="s">
        <v>196</v>
      </c>
      <c r="P9" s="522"/>
      <c r="R9" s="80" t="s">
        <v>197</v>
      </c>
      <c r="S9" s="588" t="s">
        <v>265</v>
      </c>
      <c r="T9" s="588" t="s">
        <v>266</v>
      </c>
    </row>
    <row r="10" spans="1:20" ht="28.5" customHeight="1" x14ac:dyDescent="0.25">
      <c r="A10" s="606"/>
      <c r="B10" s="609"/>
      <c r="C10" s="609"/>
      <c r="D10" s="610"/>
      <c r="E10" s="578" t="str">
        <f>IF(Usage!$B$8=0, "", Usage!$B$8)</f>
        <v>Center Overhead</v>
      </c>
      <c r="F10" s="575"/>
      <c r="G10" s="578" t="str">
        <f>IF(Usage!$B$9=0, "", Usage!$B$9)</f>
        <v/>
      </c>
      <c r="H10" s="575"/>
      <c r="I10" s="578" t="str">
        <f>IF(Usage!$B$10=0, "", Usage!$B$10)</f>
        <v/>
      </c>
      <c r="J10" s="575"/>
      <c r="K10" s="578" t="str">
        <f>IF(Usage!$B$11=0, "", Usage!$B$11)</f>
        <v/>
      </c>
      <c r="L10" s="575"/>
      <c r="M10" s="578" t="str">
        <f>IF(Usage!$B$12=0, "", Usage!$B$12)</f>
        <v/>
      </c>
      <c r="N10" s="575"/>
      <c r="O10" s="578" t="str">
        <f>IF(Usage!$B$13=0, "", Usage!$B$13)</f>
        <v/>
      </c>
      <c r="P10" s="575"/>
      <c r="R10" s="588" t="s">
        <v>200</v>
      </c>
      <c r="S10" s="588"/>
      <c r="T10" s="588"/>
    </row>
    <row r="11" spans="1:20" x14ac:dyDescent="0.25">
      <c r="A11" s="303" t="s">
        <v>267</v>
      </c>
      <c r="B11" s="315" t="s">
        <v>268</v>
      </c>
      <c r="C11" s="316" t="s">
        <v>2</v>
      </c>
      <c r="D11" s="317" t="s">
        <v>269</v>
      </c>
      <c r="E11" s="308" t="s">
        <v>256</v>
      </c>
      <c r="F11" s="298" t="s">
        <v>203</v>
      </c>
      <c r="G11" s="308" t="s">
        <v>270</v>
      </c>
      <c r="H11" s="312" t="s">
        <v>203</v>
      </c>
      <c r="I11" s="297" t="s">
        <v>256</v>
      </c>
      <c r="J11" s="298" t="s">
        <v>203</v>
      </c>
      <c r="K11" s="308" t="s">
        <v>256</v>
      </c>
      <c r="L11" s="312" t="s">
        <v>203</v>
      </c>
      <c r="M11" s="297" t="s">
        <v>270</v>
      </c>
      <c r="N11" s="298" t="s">
        <v>203</v>
      </c>
      <c r="O11" s="308" t="s">
        <v>256</v>
      </c>
      <c r="P11" s="298" t="s">
        <v>203</v>
      </c>
      <c r="R11" s="588"/>
      <c r="S11" s="588"/>
      <c r="T11" s="588"/>
    </row>
    <row r="12" spans="1:20" x14ac:dyDescent="0.25">
      <c r="A12" s="83"/>
      <c r="B12" s="318" t="s">
        <v>271</v>
      </c>
      <c r="C12" s="84"/>
      <c r="D12" s="319"/>
      <c r="E12" s="309"/>
      <c r="F12" s="300"/>
      <c r="G12" s="309"/>
      <c r="H12" s="313"/>
      <c r="I12" s="299"/>
      <c r="J12" s="300"/>
      <c r="K12" s="309"/>
      <c r="L12" s="313"/>
      <c r="M12" s="299"/>
      <c r="N12" s="300"/>
      <c r="O12" s="309"/>
      <c r="P12" s="300"/>
      <c r="R12" s="86"/>
      <c r="S12" s="48"/>
      <c r="T12" s="87"/>
    </row>
    <row r="13" spans="1:20" x14ac:dyDescent="0.25">
      <c r="A13" s="83"/>
      <c r="B13" s="320"/>
      <c r="C13" s="292"/>
      <c r="D13" s="321"/>
      <c r="E13" s="295"/>
      <c r="F13" s="300">
        <f t="shared" ref="F13:H38" si="0">E13*$D13</f>
        <v>0</v>
      </c>
      <c r="G13" s="309"/>
      <c r="H13" s="313">
        <f t="shared" si="0"/>
        <v>0</v>
      </c>
      <c r="I13" s="299"/>
      <c r="J13" s="300">
        <f t="shared" ref="J13" si="1">I13*$D13</f>
        <v>0</v>
      </c>
      <c r="K13" s="309"/>
      <c r="L13" s="313">
        <f t="shared" ref="L13" si="2">K13*$D13</f>
        <v>0</v>
      </c>
      <c r="M13" s="299"/>
      <c r="N13" s="300">
        <f t="shared" ref="N13" si="3">M13*$D13</f>
        <v>0</v>
      </c>
      <c r="O13" s="309"/>
      <c r="P13" s="300">
        <f t="shared" ref="P13" si="4">O13*$D13</f>
        <v>0</v>
      </c>
      <c r="R13" s="86">
        <f t="shared" ref="R13:R38" si="5">E13+G13+I13+K13+M13+O13</f>
        <v>0</v>
      </c>
      <c r="S13" s="48">
        <f t="shared" ref="S13:S38" si="6">F13+H13+J13+L13+N13+P13</f>
        <v>0</v>
      </c>
      <c r="T13" s="87">
        <f t="shared" ref="T13:T38" si="7">S13-D13</f>
        <v>0</v>
      </c>
    </row>
    <row r="14" spans="1:20" x14ac:dyDescent="0.25">
      <c r="A14" s="83"/>
      <c r="B14" s="322"/>
      <c r="C14" s="296"/>
      <c r="D14" s="323"/>
      <c r="E14" s="328"/>
      <c r="F14" s="306">
        <f t="shared" si="0"/>
        <v>0</v>
      </c>
      <c r="G14" s="309"/>
      <c r="H14" s="313">
        <f t="shared" si="0"/>
        <v>0</v>
      </c>
      <c r="I14" s="299"/>
      <c r="J14" s="300">
        <f t="shared" ref="J14" si="8">I14*$D14</f>
        <v>0</v>
      </c>
      <c r="K14" s="309"/>
      <c r="L14" s="313">
        <f t="shared" ref="L14" si="9">K14*$D14</f>
        <v>0</v>
      </c>
      <c r="M14" s="299"/>
      <c r="N14" s="300">
        <f t="shared" ref="N14" si="10">M14*$D14</f>
        <v>0</v>
      </c>
      <c r="O14" s="309"/>
      <c r="P14" s="300">
        <f t="shared" ref="P14" si="11">O14*$D14</f>
        <v>0</v>
      </c>
      <c r="R14" s="86">
        <f t="shared" si="5"/>
        <v>0</v>
      </c>
      <c r="S14" s="48">
        <f t="shared" si="6"/>
        <v>0</v>
      </c>
      <c r="T14" s="87">
        <f t="shared" si="7"/>
        <v>0</v>
      </c>
    </row>
    <row r="15" spans="1:20" x14ac:dyDescent="0.25">
      <c r="A15" s="83"/>
      <c r="B15" s="320"/>
      <c r="C15" s="292"/>
      <c r="D15" s="321"/>
      <c r="E15" s="328"/>
      <c r="F15" s="306">
        <f t="shared" si="0"/>
        <v>0</v>
      </c>
      <c r="G15" s="309"/>
      <c r="H15" s="313">
        <f t="shared" si="0"/>
        <v>0</v>
      </c>
      <c r="I15" s="299"/>
      <c r="J15" s="300">
        <f t="shared" ref="J15" si="12">I15*$D15</f>
        <v>0</v>
      </c>
      <c r="K15" s="309"/>
      <c r="L15" s="313">
        <f t="shared" ref="L15" si="13">K15*$D15</f>
        <v>0</v>
      </c>
      <c r="M15" s="299"/>
      <c r="N15" s="300">
        <f t="shared" ref="N15" si="14">M15*$D15</f>
        <v>0</v>
      </c>
      <c r="O15" s="309"/>
      <c r="P15" s="300">
        <f t="shared" ref="P15" si="15">O15*$D15</f>
        <v>0</v>
      </c>
      <c r="R15" s="86">
        <f t="shared" si="5"/>
        <v>0</v>
      </c>
      <c r="S15" s="48">
        <f t="shared" si="6"/>
        <v>0</v>
      </c>
      <c r="T15" s="87">
        <f t="shared" si="7"/>
        <v>0</v>
      </c>
    </row>
    <row r="16" spans="1:20" x14ac:dyDescent="0.25">
      <c r="A16" s="83"/>
      <c r="B16" s="320"/>
      <c r="C16" s="292"/>
      <c r="D16" s="324"/>
      <c r="E16" s="328"/>
      <c r="F16" s="306">
        <f t="shared" si="0"/>
        <v>0</v>
      </c>
      <c r="G16" s="309"/>
      <c r="H16" s="313">
        <f t="shared" si="0"/>
        <v>0</v>
      </c>
      <c r="I16" s="299"/>
      <c r="J16" s="300">
        <f t="shared" ref="J16" si="16">I16*$D16</f>
        <v>0</v>
      </c>
      <c r="K16" s="309"/>
      <c r="L16" s="313">
        <f t="shared" ref="L16" si="17">K16*$D16</f>
        <v>0</v>
      </c>
      <c r="M16" s="299"/>
      <c r="N16" s="300">
        <f t="shared" ref="N16" si="18">M16*$D16</f>
        <v>0</v>
      </c>
      <c r="O16" s="309"/>
      <c r="P16" s="300">
        <f t="shared" ref="P16" si="19">O16*$D16</f>
        <v>0</v>
      </c>
      <c r="R16" s="86">
        <f t="shared" si="5"/>
        <v>0</v>
      </c>
      <c r="S16" s="48">
        <f t="shared" si="6"/>
        <v>0</v>
      </c>
      <c r="T16" s="87">
        <f t="shared" si="7"/>
        <v>0</v>
      </c>
    </row>
    <row r="17" spans="1:20" x14ac:dyDescent="0.25">
      <c r="A17" s="83"/>
      <c r="B17" s="320"/>
      <c r="C17" s="292"/>
      <c r="D17" s="324"/>
      <c r="E17" s="328"/>
      <c r="F17" s="306">
        <f t="shared" si="0"/>
        <v>0</v>
      </c>
      <c r="G17" s="309"/>
      <c r="H17" s="313">
        <f t="shared" si="0"/>
        <v>0</v>
      </c>
      <c r="I17" s="299"/>
      <c r="J17" s="300">
        <f t="shared" ref="J17" si="20">I17*$D17</f>
        <v>0</v>
      </c>
      <c r="K17" s="309"/>
      <c r="L17" s="313">
        <f t="shared" ref="L17" si="21">K17*$D17</f>
        <v>0</v>
      </c>
      <c r="M17" s="299"/>
      <c r="N17" s="300">
        <f t="shared" ref="N17" si="22">M17*$D17</f>
        <v>0</v>
      </c>
      <c r="O17" s="309"/>
      <c r="P17" s="300">
        <f t="shared" ref="P17" si="23">O17*$D17</f>
        <v>0</v>
      </c>
      <c r="R17" s="86">
        <f t="shared" si="5"/>
        <v>0</v>
      </c>
      <c r="S17" s="48">
        <f t="shared" si="6"/>
        <v>0</v>
      </c>
      <c r="T17" s="87">
        <f t="shared" si="7"/>
        <v>0</v>
      </c>
    </row>
    <row r="18" spans="1:20" x14ac:dyDescent="0.25">
      <c r="A18" s="83"/>
      <c r="B18" s="320"/>
      <c r="C18" s="292"/>
      <c r="D18" s="321"/>
      <c r="E18" s="328"/>
      <c r="F18" s="306">
        <f t="shared" si="0"/>
        <v>0</v>
      </c>
      <c r="G18" s="309"/>
      <c r="H18" s="313">
        <f t="shared" si="0"/>
        <v>0</v>
      </c>
      <c r="I18" s="299"/>
      <c r="J18" s="300">
        <f t="shared" ref="J18" si="24">I18*$D18</f>
        <v>0</v>
      </c>
      <c r="K18" s="309"/>
      <c r="L18" s="313">
        <f t="shared" ref="L18" si="25">K18*$D18</f>
        <v>0</v>
      </c>
      <c r="M18" s="299"/>
      <c r="N18" s="300">
        <f t="shared" ref="N18" si="26">M18*$D18</f>
        <v>0</v>
      </c>
      <c r="O18" s="309"/>
      <c r="P18" s="300">
        <f t="shared" ref="P18" si="27">O18*$D18</f>
        <v>0</v>
      </c>
      <c r="R18" s="86">
        <f t="shared" si="5"/>
        <v>0</v>
      </c>
      <c r="S18" s="48">
        <f t="shared" si="6"/>
        <v>0</v>
      </c>
      <c r="T18" s="87">
        <f t="shared" si="7"/>
        <v>0</v>
      </c>
    </row>
    <row r="19" spans="1:20" x14ac:dyDescent="0.25">
      <c r="A19" s="83"/>
      <c r="B19" s="320"/>
      <c r="C19" s="292"/>
      <c r="D19" s="324"/>
      <c r="E19" s="328"/>
      <c r="F19" s="306">
        <f t="shared" si="0"/>
        <v>0</v>
      </c>
      <c r="G19" s="309"/>
      <c r="H19" s="313">
        <f t="shared" si="0"/>
        <v>0</v>
      </c>
      <c r="I19" s="299"/>
      <c r="J19" s="300">
        <f t="shared" ref="J19" si="28">I19*$D19</f>
        <v>0</v>
      </c>
      <c r="K19" s="309"/>
      <c r="L19" s="313">
        <f t="shared" ref="L19" si="29">K19*$D19</f>
        <v>0</v>
      </c>
      <c r="M19" s="299"/>
      <c r="N19" s="300">
        <f t="shared" ref="N19" si="30">M19*$D19</f>
        <v>0</v>
      </c>
      <c r="O19" s="309"/>
      <c r="P19" s="300">
        <f t="shared" ref="P19" si="31">O19*$D19</f>
        <v>0</v>
      </c>
      <c r="R19" s="86">
        <f t="shared" si="5"/>
        <v>0</v>
      </c>
      <c r="S19" s="48">
        <f t="shared" si="6"/>
        <v>0</v>
      </c>
      <c r="T19" s="87">
        <f t="shared" si="7"/>
        <v>0</v>
      </c>
    </row>
    <row r="20" spans="1:20" x14ac:dyDescent="0.25">
      <c r="A20" s="83"/>
      <c r="B20" s="320"/>
      <c r="C20" s="292"/>
      <c r="D20" s="324"/>
      <c r="E20" s="328"/>
      <c r="F20" s="306">
        <f t="shared" si="0"/>
        <v>0</v>
      </c>
      <c r="G20" s="309"/>
      <c r="H20" s="313">
        <f t="shared" si="0"/>
        <v>0</v>
      </c>
      <c r="I20" s="299"/>
      <c r="J20" s="300">
        <f t="shared" ref="J20" si="32">I20*$D20</f>
        <v>0</v>
      </c>
      <c r="K20" s="309"/>
      <c r="L20" s="313">
        <f t="shared" ref="L20" si="33">K20*$D20</f>
        <v>0</v>
      </c>
      <c r="M20" s="299"/>
      <c r="N20" s="300">
        <f t="shared" ref="N20" si="34">M20*$D20</f>
        <v>0</v>
      </c>
      <c r="O20" s="309"/>
      <c r="P20" s="300">
        <f t="shared" ref="P20" si="35">O20*$D20</f>
        <v>0</v>
      </c>
      <c r="R20" s="86">
        <f t="shared" si="5"/>
        <v>0</v>
      </c>
      <c r="S20" s="48">
        <f t="shared" si="6"/>
        <v>0</v>
      </c>
      <c r="T20" s="87">
        <f t="shared" si="7"/>
        <v>0</v>
      </c>
    </row>
    <row r="21" spans="1:20" x14ac:dyDescent="0.25">
      <c r="A21" s="83"/>
      <c r="B21" s="320"/>
      <c r="C21" s="292"/>
      <c r="D21" s="321"/>
      <c r="E21" s="328"/>
      <c r="F21" s="306">
        <f t="shared" si="0"/>
        <v>0</v>
      </c>
      <c r="G21" s="309"/>
      <c r="H21" s="313">
        <f t="shared" si="0"/>
        <v>0</v>
      </c>
      <c r="I21" s="299"/>
      <c r="J21" s="300">
        <f t="shared" ref="J21" si="36">I21*$D21</f>
        <v>0</v>
      </c>
      <c r="K21" s="309"/>
      <c r="L21" s="313">
        <f t="shared" ref="L21" si="37">K21*$D21</f>
        <v>0</v>
      </c>
      <c r="M21" s="299"/>
      <c r="N21" s="300">
        <f t="shared" ref="N21" si="38">M21*$D21</f>
        <v>0</v>
      </c>
      <c r="O21" s="309"/>
      <c r="P21" s="300">
        <f t="shared" ref="P21" si="39">O21*$D21</f>
        <v>0</v>
      </c>
      <c r="R21" s="86">
        <f t="shared" si="5"/>
        <v>0</v>
      </c>
      <c r="S21" s="48">
        <f t="shared" si="6"/>
        <v>0</v>
      </c>
      <c r="T21" s="87">
        <f t="shared" si="7"/>
        <v>0</v>
      </c>
    </row>
    <row r="22" spans="1:20" x14ac:dyDescent="0.25">
      <c r="A22" s="83"/>
      <c r="B22" s="320"/>
      <c r="C22" s="292"/>
      <c r="D22" s="324"/>
      <c r="E22" s="328"/>
      <c r="F22" s="306">
        <f t="shared" si="0"/>
        <v>0</v>
      </c>
      <c r="G22" s="309"/>
      <c r="H22" s="313">
        <f t="shared" si="0"/>
        <v>0</v>
      </c>
      <c r="I22" s="299"/>
      <c r="J22" s="300">
        <f t="shared" ref="J22" si="40">I22*$D22</f>
        <v>0</v>
      </c>
      <c r="K22" s="309"/>
      <c r="L22" s="313">
        <f t="shared" ref="L22" si="41">K22*$D22</f>
        <v>0</v>
      </c>
      <c r="M22" s="299"/>
      <c r="N22" s="300">
        <f t="shared" ref="N22" si="42">M22*$D22</f>
        <v>0</v>
      </c>
      <c r="O22" s="309"/>
      <c r="P22" s="300">
        <f t="shared" ref="P22" si="43">O22*$D22</f>
        <v>0</v>
      </c>
      <c r="R22" s="86">
        <f t="shared" si="5"/>
        <v>0</v>
      </c>
      <c r="S22" s="48">
        <f t="shared" si="6"/>
        <v>0</v>
      </c>
      <c r="T22" s="87">
        <f t="shared" si="7"/>
        <v>0</v>
      </c>
    </row>
    <row r="23" spans="1:20" x14ac:dyDescent="0.25">
      <c r="A23" s="83"/>
      <c r="B23" s="320"/>
      <c r="C23" s="292"/>
      <c r="D23" s="321"/>
      <c r="E23" s="328"/>
      <c r="F23" s="306">
        <f t="shared" si="0"/>
        <v>0</v>
      </c>
      <c r="G23" s="309"/>
      <c r="H23" s="313">
        <f t="shared" si="0"/>
        <v>0</v>
      </c>
      <c r="I23" s="299"/>
      <c r="J23" s="300">
        <f t="shared" ref="J23" si="44">I23*$D23</f>
        <v>0</v>
      </c>
      <c r="K23" s="309"/>
      <c r="L23" s="313">
        <f t="shared" ref="L23" si="45">K23*$D23</f>
        <v>0</v>
      </c>
      <c r="M23" s="299"/>
      <c r="N23" s="300">
        <f t="shared" ref="N23" si="46">M23*$D23</f>
        <v>0</v>
      </c>
      <c r="O23" s="309"/>
      <c r="P23" s="300">
        <f t="shared" ref="P23" si="47">O23*$D23</f>
        <v>0</v>
      </c>
      <c r="R23" s="86">
        <f t="shared" si="5"/>
        <v>0</v>
      </c>
      <c r="S23" s="48">
        <f t="shared" si="6"/>
        <v>0</v>
      </c>
      <c r="T23" s="87">
        <f t="shared" si="7"/>
        <v>0</v>
      </c>
    </row>
    <row r="24" spans="1:20" x14ac:dyDescent="0.25">
      <c r="A24" s="83"/>
      <c r="B24" s="320"/>
      <c r="C24" s="292"/>
      <c r="D24" s="324"/>
      <c r="E24" s="328"/>
      <c r="F24" s="306">
        <f t="shared" si="0"/>
        <v>0</v>
      </c>
      <c r="G24" s="309"/>
      <c r="H24" s="313">
        <f t="shared" si="0"/>
        <v>0</v>
      </c>
      <c r="I24" s="299"/>
      <c r="J24" s="300">
        <f t="shared" ref="J24" si="48">I24*$D24</f>
        <v>0</v>
      </c>
      <c r="K24" s="309"/>
      <c r="L24" s="313">
        <f t="shared" ref="L24" si="49">K24*$D24</f>
        <v>0</v>
      </c>
      <c r="M24" s="299"/>
      <c r="N24" s="300">
        <f t="shared" ref="N24" si="50">M24*$D24</f>
        <v>0</v>
      </c>
      <c r="O24" s="309"/>
      <c r="P24" s="300">
        <f t="shared" ref="P24" si="51">O24*$D24</f>
        <v>0</v>
      </c>
      <c r="R24" s="86">
        <f t="shared" si="5"/>
        <v>0</v>
      </c>
      <c r="S24" s="48">
        <f t="shared" si="6"/>
        <v>0</v>
      </c>
      <c r="T24" s="87">
        <f t="shared" si="7"/>
        <v>0</v>
      </c>
    </row>
    <row r="25" spans="1:20" x14ac:dyDescent="0.25">
      <c r="A25" s="83"/>
      <c r="B25" s="320"/>
      <c r="C25" s="292"/>
      <c r="D25" s="321"/>
      <c r="E25" s="328"/>
      <c r="F25" s="306">
        <f t="shared" si="0"/>
        <v>0</v>
      </c>
      <c r="G25" s="309"/>
      <c r="H25" s="313">
        <f t="shared" si="0"/>
        <v>0</v>
      </c>
      <c r="I25" s="299"/>
      <c r="J25" s="300">
        <f t="shared" ref="J25" si="52">I25*$D25</f>
        <v>0</v>
      </c>
      <c r="K25" s="309"/>
      <c r="L25" s="313">
        <f t="shared" ref="L25" si="53">K25*$D25</f>
        <v>0</v>
      </c>
      <c r="M25" s="299"/>
      <c r="N25" s="300">
        <f t="shared" ref="N25" si="54">M25*$D25</f>
        <v>0</v>
      </c>
      <c r="O25" s="309"/>
      <c r="P25" s="300">
        <f t="shared" ref="P25" si="55">O25*$D25</f>
        <v>0</v>
      </c>
      <c r="R25" s="86">
        <f t="shared" si="5"/>
        <v>0</v>
      </c>
      <c r="S25" s="48">
        <f t="shared" si="6"/>
        <v>0</v>
      </c>
      <c r="T25" s="87">
        <f t="shared" si="7"/>
        <v>0</v>
      </c>
    </row>
    <row r="26" spans="1:20" x14ac:dyDescent="0.25">
      <c r="A26" s="83"/>
      <c r="B26" s="320"/>
      <c r="C26" s="292"/>
      <c r="D26" s="324"/>
      <c r="E26" s="328"/>
      <c r="F26" s="306">
        <f t="shared" si="0"/>
        <v>0</v>
      </c>
      <c r="G26" s="309"/>
      <c r="H26" s="313">
        <f t="shared" si="0"/>
        <v>0</v>
      </c>
      <c r="I26" s="299"/>
      <c r="J26" s="300">
        <f t="shared" ref="J26" si="56">I26*$D26</f>
        <v>0</v>
      </c>
      <c r="K26" s="309"/>
      <c r="L26" s="313">
        <f t="shared" ref="L26" si="57">K26*$D26</f>
        <v>0</v>
      </c>
      <c r="M26" s="299"/>
      <c r="N26" s="300">
        <f t="shared" ref="N26" si="58">M26*$D26</f>
        <v>0</v>
      </c>
      <c r="O26" s="309"/>
      <c r="P26" s="300">
        <f t="shared" ref="P26" si="59">O26*$D26</f>
        <v>0</v>
      </c>
      <c r="R26" s="86">
        <f t="shared" si="5"/>
        <v>0</v>
      </c>
      <c r="S26" s="48">
        <f t="shared" si="6"/>
        <v>0</v>
      </c>
      <c r="T26" s="87">
        <f t="shared" si="7"/>
        <v>0</v>
      </c>
    </row>
    <row r="27" spans="1:20" x14ac:dyDescent="0.25">
      <c r="A27" s="83"/>
      <c r="B27" s="320"/>
      <c r="C27" s="292"/>
      <c r="D27" s="324"/>
      <c r="E27" s="328"/>
      <c r="F27" s="306">
        <f t="shared" si="0"/>
        <v>0</v>
      </c>
      <c r="G27" s="309"/>
      <c r="H27" s="313">
        <f t="shared" si="0"/>
        <v>0</v>
      </c>
      <c r="I27" s="299"/>
      <c r="J27" s="300">
        <f t="shared" ref="J27" si="60">I27*$D27</f>
        <v>0</v>
      </c>
      <c r="K27" s="309"/>
      <c r="L27" s="313">
        <f t="shared" ref="L27" si="61">K27*$D27</f>
        <v>0</v>
      </c>
      <c r="M27" s="299"/>
      <c r="N27" s="300">
        <f t="shared" ref="N27" si="62">M27*$D27</f>
        <v>0</v>
      </c>
      <c r="O27" s="309"/>
      <c r="P27" s="300">
        <f t="shared" ref="P27" si="63">O27*$D27</f>
        <v>0</v>
      </c>
      <c r="R27" s="86">
        <f t="shared" si="5"/>
        <v>0</v>
      </c>
      <c r="S27" s="48">
        <f t="shared" si="6"/>
        <v>0</v>
      </c>
      <c r="T27" s="87">
        <f t="shared" si="7"/>
        <v>0</v>
      </c>
    </row>
    <row r="28" spans="1:20" x14ac:dyDescent="0.25">
      <c r="A28" s="83"/>
      <c r="B28" s="320"/>
      <c r="C28" s="292"/>
      <c r="D28" s="321"/>
      <c r="E28" s="328"/>
      <c r="F28" s="306">
        <f t="shared" si="0"/>
        <v>0</v>
      </c>
      <c r="G28" s="309"/>
      <c r="H28" s="313">
        <f t="shared" si="0"/>
        <v>0</v>
      </c>
      <c r="I28" s="299"/>
      <c r="J28" s="300">
        <f t="shared" ref="J28" si="64">I28*$D28</f>
        <v>0</v>
      </c>
      <c r="K28" s="309"/>
      <c r="L28" s="313">
        <f t="shared" ref="L28" si="65">K28*$D28</f>
        <v>0</v>
      </c>
      <c r="M28" s="299"/>
      <c r="N28" s="300">
        <f t="shared" ref="N28" si="66">M28*$D28</f>
        <v>0</v>
      </c>
      <c r="O28" s="309"/>
      <c r="P28" s="300">
        <f t="shared" ref="P28" si="67">O28*$D28</f>
        <v>0</v>
      </c>
      <c r="R28" s="86">
        <f t="shared" si="5"/>
        <v>0</v>
      </c>
      <c r="S28" s="48">
        <f t="shared" si="6"/>
        <v>0</v>
      </c>
      <c r="T28" s="87">
        <f t="shared" si="7"/>
        <v>0</v>
      </c>
    </row>
    <row r="29" spans="1:20" ht="15.75" thickBot="1" x14ac:dyDescent="0.3">
      <c r="A29" s="83"/>
      <c r="B29" s="325"/>
      <c r="C29" s="326"/>
      <c r="D29" s="327"/>
      <c r="E29" s="329"/>
      <c r="F29" s="307">
        <f t="shared" si="0"/>
        <v>0</v>
      </c>
      <c r="G29" s="310"/>
      <c r="H29" s="314">
        <f t="shared" si="0"/>
        <v>0</v>
      </c>
      <c r="I29" s="311"/>
      <c r="J29" s="302">
        <f t="shared" ref="J29" si="68">I29*$D29</f>
        <v>0</v>
      </c>
      <c r="K29" s="310"/>
      <c r="L29" s="314">
        <f t="shared" ref="L29" si="69">K29*$D29</f>
        <v>0</v>
      </c>
      <c r="M29" s="311"/>
      <c r="N29" s="302">
        <f t="shared" ref="N29" si="70">M29*$D29</f>
        <v>0</v>
      </c>
      <c r="O29" s="310"/>
      <c r="P29" s="302">
        <f t="shared" ref="P29" si="71">O29*$D29</f>
        <v>0</v>
      </c>
      <c r="R29" s="86">
        <f t="shared" si="5"/>
        <v>0</v>
      </c>
      <c r="S29" s="48">
        <f t="shared" si="6"/>
        <v>0</v>
      </c>
      <c r="T29" s="87">
        <f t="shared" si="7"/>
        <v>0</v>
      </c>
    </row>
    <row r="30" spans="1:20" hidden="1" x14ac:dyDescent="0.25">
      <c r="A30" s="83"/>
      <c r="E30" s="294">
        <v>0</v>
      </c>
      <c r="F30" s="116">
        <f t="shared" si="0"/>
        <v>0</v>
      </c>
      <c r="G30" s="294">
        <v>0</v>
      </c>
      <c r="H30" s="116">
        <f t="shared" si="0"/>
        <v>0</v>
      </c>
      <c r="I30" s="294">
        <v>0</v>
      </c>
      <c r="J30" s="116">
        <f t="shared" ref="J30" si="72">I30*$D30</f>
        <v>0</v>
      </c>
      <c r="K30" s="294">
        <v>0</v>
      </c>
      <c r="L30" s="116">
        <f t="shared" ref="L30" si="73">K30*$D30</f>
        <v>0</v>
      </c>
      <c r="M30" s="294">
        <v>0</v>
      </c>
      <c r="N30" s="116">
        <f t="shared" ref="N30" si="74">M30*$D30</f>
        <v>0</v>
      </c>
      <c r="O30" s="294">
        <v>0</v>
      </c>
      <c r="P30" s="116">
        <f t="shared" ref="P30" si="75">O30*$D30</f>
        <v>0</v>
      </c>
      <c r="R30" s="86">
        <f t="shared" si="5"/>
        <v>0</v>
      </c>
      <c r="S30" s="48">
        <f t="shared" si="6"/>
        <v>0</v>
      </c>
      <c r="T30" s="87">
        <f t="shared" si="7"/>
        <v>0</v>
      </c>
    </row>
    <row r="31" spans="1:20" hidden="1" x14ac:dyDescent="0.25">
      <c r="A31" s="83"/>
      <c r="E31" s="85">
        <v>0</v>
      </c>
      <c r="F31" s="57">
        <f t="shared" si="0"/>
        <v>0</v>
      </c>
      <c r="G31" s="85">
        <v>0</v>
      </c>
      <c r="H31" s="57">
        <f t="shared" si="0"/>
        <v>0</v>
      </c>
      <c r="I31" s="85">
        <v>0</v>
      </c>
      <c r="J31" s="57">
        <f t="shared" ref="J31" si="76">I31*$D31</f>
        <v>0</v>
      </c>
      <c r="K31" s="85">
        <v>0</v>
      </c>
      <c r="L31" s="57">
        <f t="shared" ref="L31" si="77">K31*$D31</f>
        <v>0</v>
      </c>
      <c r="M31" s="85">
        <v>0</v>
      </c>
      <c r="N31" s="57">
        <f t="shared" ref="N31" si="78">M31*$D31</f>
        <v>0</v>
      </c>
      <c r="O31" s="85">
        <v>0</v>
      </c>
      <c r="P31" s="57">
        <f t="shared" ref="P31" si="79">O31*$D31</f>
        <v>0</v>
      </c>
      <c r="R31" s="86">
        <f t="shared" si="5"/>
        <v>0</v>
      </c>
      <c r="S31" s="48">
        <f t="shared" si="6"/>
        <v>0</v>
      </c>
      <c r="T31" s="87">
        <f t="shared" si="7"/>
        <v>0</v>
      </c>
    </row>
    <row r="32" spans="1:20" hidden="1" x14ac:dyDescent="0.25">
      <c r="A32" s="83"/>
      <c r="E32" s="85">
        <v>0</v>
      </c>
      <c r="F32" s="57">
        <f t="shared" si="0"/>
        <v>0</v>
      </c>
      <c r="G32" s="85">
        <v>0</v>
      </c>
      <c r="H32" s="57">
        <f t="shared" si="0"/>
        <v>0</v>
      </c>
      <c r="I32" s="85">
        <v>0</v>
      </c>
      <c r="J32" s="57">
        <f t="shared" ref="J32" si="80">I32*$D32</f>
        <v>0</v>
      </c>
      <c r="K32" s="85">
        <v>0</v>
      </c>
      <c r="L32" s="57">
        <f t="shared" ref="L32" si="81">K32*$D32</f>
        <v>0</v>
      </c>
      <c r="M32" s="85">
        <v>0</v>
      </c>
      <c r="N32" s="57">
        <f t="shared" ref="N32" si="82">M32*$D32</f>
        <v>0</v>
      </c>
      <c r="O32" s="85">
        <v>0</v>
      </c>
      <c r="P32" s="57">
        <f t="shared" ref="P32" si="83">O32*$D32</f>
        <v>0</v>
      </c>
      <c r="R32" s="86">
        <f t="shared" si="5"/>
        <v>0</v>
      </c>
      <c r="S32" s="48">
        <f t="shared" si="6"/>
        <v>0</v>
      </c>
      <c r="T32" s="87">
        <f t="shared" si="7"/>
        <v>0</v>
      </c>
    </row>
    <row r="33" spans="1:20" hidden="1" x14ac:dyDescent="0.25">
      <c r="A33" s="83"/>
      <c r="E33" s="85">
        <v>0</v>
      </c>
      <c r="F33" s="57">
        <f t="shared" si="0"/>
        <v>0</v>
      </c>
      <c r="G33" s="85">
        <v>0</v>
      </c>
      <c r="H33" s="57">
        <f t="shared" si="0"/>
        <v>0</v>
      </c>
      <c r="I33" s="85">
        <v>0</v>
      </c>
      <c r="J33" s="57">
        <f t="shared" ref="J33" si="84">I33*$D33</f>
        <v>0</v>
      </c>
      <c r="K33" s="85">
        <v>0</v>
      </c>
      <c r="L33" s="57">
        <f t="shared" ref="L33" si="85">K33*$D33</f>
        <v>0</v>
      </c>
      <c r="M33" s="85">
        <v>0</v>
      </c>
      <c r="N33" s="57">
        <f t="shared" ref="N33" si="86">M33*$D33</f>
        <v>0</v>
      </c>
      <c r="O33" s="85">
        <v>0</v>
      </c>
      <c r="P33" s="57">
        <f t="shared" ref="P33" si="87">O33*$D33</f>
        <v>0</v>
      </c>
      <c r="R33" s="86">
        <f t="shared" si="5"/>
        <v>0</v>
      </c>
      <c r="S33" s="48">
        <f t="shared" si="6"/>
        <v>0</v>
      </c>
      <c r="T33" s="87">
        <f t="shared" si="7"/>
        <v>0</v>
      </c>
    </row>
    <row r="34" spans="1:20" hidden="1" x14ac:dyDescent="0.25">
      <c r="A34" s="83"/>
      <c r="E34" s="85">
        <v>0</v>
      </c>
      <c r="F34" s="57">
        <f t="shared" si="0"/>
        <v>0</v>
      </c>
      <c r="G34" s="85">
        <v>0</v>
      </c>
      <c r="H34" s="57">
        <f t="shared" si="0"/>
        <v>0</v>
      </c>
      <c r="I34" s="85">
        <v>0</v>
      </c>
      <c r="J34" s="57">
        <f t="shared" ref="J34" si="88">I34*$D34</f>
        <v>0</v>
      </c>
      <c r="K34" s="85">
        <v>0</v>
      </c>
      <c r="L34" s="57">
        <f t="shared" ref="L34" si="89">K34*$D34</f>
        <v>0</v>
      </c>
      <c r="M34" s="85">
        <v>0</v>
      </c>
      <c r="N34" s="57">
        <f t="shared" ref="N34" si="90">M34*$D34</f>
        <v>0</v>
      </c>
      <c r="O34" s="85">
        <v>0</v>
      </c>
      <c r="P34" s="57">
        <f t="shared" ref="P34" si="91">O34*$D34</f>
        <v>0</v>
      </c>
      <c r="R34" s="86">
        <f t="shared" si="5"/>
        <v>0</v>
      </c>
      <c r="S34" s="48">
        <f t="shared" si="6"/>
        <v>0</v>
      </c>
      <c r="T34" s="87">
        <f t="shared" si="7"/>
        <v>0</v>
      </c>
    </row>
    <row r="35" spans="1:20" hidden="1" x14ac:dyDescent="0.25">
      <c r="A35" s="83"/>
      <c r="E35" s="85">
        <v>0</v>
      </c>
      <c r="F35" s="57">
        <f t="shared" si="0"/>
        <v>0</v>
      </c>
      <c r="G35" s="85">
        <v>0</v>
      </c>
      <c r="H35" s="57">
        <f t="shared" si="0"/>
        <v>0</v>
      </c>
      <c r="I35" s="85">
        <v>0</v>
      </c>
      <c r="J35" s="57">
        <f t="shared" ref="J35" si="92">I35*$D35</f>
        <v>0</v>
      </c>
      <c r="K35" s="85">
        <v>0</v>
      </c>
      <c r="L35" s="57">
        <f t="shared" ref="L35" si="93">K35*$D35</f>
        <v>0</v>
      </c>
      <c r="M35" s="85">
        <v>0</v>
      </c>
      <c r="N35" s="57">
        <f t="shared" ref="N35" si="94">M35*$D35</f>
        <v>0</v>
      </c>
      <c r="O35" s="85">
        <v>0</v>
      </c>
      <c r="P35" s="57">
        <f t="shared" ref="P35" si="95">O35*$D35</f>
        <v>0</v>
      </c>
      <c r="R35" s="86">
        <f t="shared" si="5"/>
        <v>0</v>
      </c>
      <c r="S35" s="48">
        <f t="shared" si="6"/>
        <v>0</v>
      </c>
      <c r="T35" s="87">
        <f t="shared" si="7"/>
        <v>0</v>
      </c>
    </row>
    <row r="36" spans="1:20" hidden="1" x14ac:dyDescent="0.25">
      <c r="A36" s="83"/>
      <c r="E36" s="85">
        <v>0</v>
      </c>
      <c r="F36" s="57">
        <f t="shared" si="0"/>
        <v>0</v>
      </c>
      <c r="G36" s="85">
        <v>0</v>
      </c>
      <c r="H36" s="57">
        <f t="shared" si="0"/>
        <v>0</v>
      </c>
      <c r="I36" s="85">
        <v>0</v>
      </c>
      <c r="J36" s="57">
        <f t="shared" ref="J36" si="96">I36*$D36</f>
        <v>0</v>
      </c>
      <c r="K36" s="85">
        <v>0</v>
      </c>
      <c r="L36" s="57">
        <f t="shared" ref="L36" si="97">K36*$D36</f>
        <v>0</v>
      </c>
      <c r="M36" s="85">
        <v>0</v>
      </c>
      <c r="N36" s="57">
        <f t="shared" ref="N36" si="98">M36*$D36</f>
        <v>0</v>
      </c>
      <c r="O36" s="85">
        <v>0</v>
      </c>
      <c r="P36" s="57">
        <f t="shared" ref="P36" si="99">O36*$D36</f>
        <v>0</v>
      </c>
      <c r="R36" s="86">
        <f t="shared" si="5"/>
        <v>0</v>
      </c>
      <c r="S36" s="48">
        <f t="shared" si="6"/>
        <v>0</v>
      </c>
      <c r="T36" s="87">
        <f t="shared" si="7"/>
        <v>0</v>
      </c>
    </row>
    <row r="37" spans="1:20" hidden="1" x14ac:dyDescent="0.25">
      <c r="A37" s="83"/>
      <c r="E37" s="85">
        <v>0</v>
      </c>
      <c r="F37" s="57">
        <f t="shared" si="0"/>
        <v>0</v>
      </c>
      <c r="G37" s="85">
        <v>0</v>
      </c>
      <c r="H37" s="57">
        <f t="shared" si="0"/>
        <v>0</v>
      </c>
      <c r="I37" s="85">
        <v>0</v>
      </c>
      <c r="J37" s="57">
        <f t="shared" ref="J37" si="100">I37*$D37</f>
        <v>0</v>
      </c>
      <c r="K37" s="85">
        <v>0</v>
      </c>
      <c r="L37" s="57">
        <f t="shared" ref="L37" si="101">K37*$D37</f>
        <v>0</v>
      </c>
      <c r="M37" s="85">
        <v>0</v>
      </c>
      <c r="N37" s="57">
        <f t="shared" ref="N37" si="102">M37*$D37</f>
        <v>0</v>
      </c>
      <c r="O37" s="85">
        <v>0</v>
      </c>
      <c r="P37" s="57">
        <f t="shared" ref="P37" si="103">O37*$D37</f>
        <v>0</v>
      </c>
      <c r="R37" s="86">
        <f t="shared" si="5"/>
        <v>0</v>
      </c>
      <c r="S37" s="48">
        <f t="shared" si="6"/>
        <v>0</v>
      </c>
      <c r="T37" s="87">
        <f t="shared" si="7"/>
        <v>0</v>
      </c>
    </row>
    <row r="38" spans="1:20" hidden="1" x14ac:dyDescent="0.25">
      <c r="A38" s="83"/>
      <c r="E38" s="85">
        <v>0</v>
      </c>
      <c r="F38" s="57">
        <f t="shared" si="0"/>
        <v>0</v>
      </c>
      <c r="G38" s="85">
        <v>0</v>
      </c>
      <c r="H38" s="57">
        <f t="shared" si="0"/>
        <v>0</v>
      </c>
      <c r="I38" s="85">
        <v>0</v>
      </c>
      <c r="J38" s="57">
        <f t="shared" ref="J38" si="104">I38*$D38</f>
        <v>0</v>
      </c>
      <c r="K38" s="85">
        <v>0</v>
      </c>
      <c r="L38" s="57">
        <f t="shared" ref="L38" si="105">K38*$D38</f>
        <v>0</v>
      </c>
      <c r="M38" s="85">
        <v>0</v>
      </c>
      <c r="N38" s="57">
        <f t="shared" ref="N38" si="106">M38*$D38</f>
        <v>0</v>
      </c>
      <c r="O38" s="85">
        <v>0</v>
      </c>
      <c r="P38" s="57">
        <f t="shared" ref="P38" si="107">O38*$D38</f>
        <v>0</v>
      </c>
      <c r="R38" s="86">
        <f t="shared" si="5"/>
        <v>0</v>
      </c>
      <c r="S38" s="48">
        <f t="shared" si="6"/>
        <v>0</v>
      </c>
      <c r="T38" s="87">
        <f t="shared" si="7"/>
        <v>0</v>
      </c>
    </row>
    <row r="39" spans="1:20" ht="15.75" thickBot="1" x14ac:dyDescent="0.3">
      <c r="A39" s="83"/>
    </row>
    <row r="40" spans="1:20" ht="16.5" thickBot="1" x14ac:dyDescent="0.3">
      <c r="A40" s="479" t="s">
        <v>272</v>
      </c>
      <c r="B40" s="480"/>
      <c r="C40" s="481"/>
      <c r="D40" s="46">
        <f>SUM(D12:D38)</f>
        <v>0</v>
      </c>
      <c r="E40" s="88"/>
      <c r="F40" s="46">
        <f>SUM(F12:F38)</f>
        <v>0</v>
      </c>
      <c r="G40" s="89"/>
      <c r="H40" s="46">
        <f>SUM(H12:H38)</f>
        <v>0</v>
      </c>
      <c r="I40" s="89"/>
      <c r="J40" s="46">
        <f>SUM(J12:J38)</f>
        <v>0</v>
      </c>
      <c r="K40" s="89"/>
      <c r="L40" s="46">
        <f>SUM(L12:L38)</f>
        <v>0</v>
      </c>
      <c r="M40" s="89"/>
      <c r="N40" s="46">
        <f>SUM(N12:N38)</f>
        <v>0</v>
      </c>
      <c r="O40" s="89"/>
      <c r="P40" s="46">
        <f>SUM(P12:P38)</f>
        <v>0</v>
      </c>
      <c r="S40" s="48">
        <f>F40+H40+J40+L40+N40+P40</f>
        <v>0</v>
      </c>
      <c r="T40" s="87">
        <f>S40-D40</f>
        <v>0</v>
      </c>
    </row>
    <row r="41" spans="1:20" x14ac:dyDescent="0.25">
      <c r="A41" s="13" t="s">
        <v>273</v>
      </c>
      <c r="D41" s="90"/>
      <c r="E41" s="90"/>
      <c r="F41" s="90"/>
      <c r="G41" s="90"/>
      <c r="H41" s="90"/>
      <c r="I41" s="90"/>
      <c r="J41" s="90"/>
      <c r="K41" s="90"/>
      <c r="L41" s="90"/>
      <c r="M41" s="90"/>
      <c r="N41" s="90"/>
      <c r="O41" s="90"/>
      <c r="P41" s="90"/>
    </row>
    <row r="42" spans="1:20" ht="15.75" thickBot="1" x14ac:dyDescent="0.3"/>
    <row r="43" spans="1:20" ht="30.75" customHeight="1" x14ac:dyDescent="0.25">
      <c r="A43" s="604" t="s">
        <v>274</v>
      </c>
      <c r="B43" s="605"/>
      <c r="C43" s="605"/>
      <c r="D43" s="605"/>
      <c r="E43" s="537" t="s">
        <v>191</v>
      </c>
      <c r="F43" s="539"/>
      <c r="G43" s="521" t="s">
        <v>192</v>
      </c>
      <c r="H43" s="521"/>
      <c r="I43" s="537" t="s">
        <v>193</v>
      </c>
      <c r="J43" s="539"/>
      <c r="K43" s="521" t="s">
        <v>194</v>
      </c>
      <c r="L43" s="521"/>
      <c r="M43" s="537" t="s">
        <v>195</v>
      </c>
      <c r="N43" s="539"/>
      <c r="O43" s="521" t="s">
        <v>196</v>
      </c>
      <c r="P43" s="522"/>
      <c r="R43" s="80" t="s">
        <v>197</v>
      </c>
      <c r="S43" s="588" t="s">
        <v>265</v>
      </c>
      <c r="T43" s="588" t="s">
        <v>266</v>
      </c>
    </row>
    <row r="44" spans="1:20" ht="28.5" customHeight="1" x14ac:dyDescent="0.25">
      <c r="A44" s="606"/>
      <c r="B44" s="609"/>
      <c r="C44" s="609"/>
      <c r="D44" s="609"/>
      <c r="E44" s="574" t="str">
        <f>IF(Usage!$B$8=0, "", Usage!$B$8)</f>
        <v>Center Overhead</v>
      </c>
      <c r="F44" s="589"/>
      <c r="G44" s="596" t="str">
        <f>IF(Usage!$B$9=0, "", Usage!$B$9)</f>
        <v/>
      </c>
      <c r="H44" s="596"/>
      <c r="I44" s="574" t="str">
        <f>IF(Usage!$B$10=0, "", Usage!$B$10)</f>
        <v/>
      </c>
      <c r="J44" s="589"/>
      <c r="K44" s="596" t="str">
        <f>IF(Usage!$B$11=0, "", Usage!$B$11)</f>
        <v/>
      </c>
      <c r="L44" s="596"/>
      <c r="M44" s="574" t="str">
        <f>IF(Usage!$B$12=0, "", Usage!$B$12)</f>
        <v/>
      </c>
      <c r="N44" s="589"/>
      <c r="O44" s="596" t="str">
        <f>IF(Usage!$B$13=0, "", Usage!$B$13)</f>
        <v/>
      </c>
      <c r="P44" s="575"/>
      <c r="R44" s="588" t="s">
        <v>200</v>
      </c>
      <c r="S44" s="588"/>
      <c r="T44" s="588"/>
    </row>
    <row r="45" spans="1:20" x14ac:dyDescent="0.25">
      <c r="A45" s="303" t="s">
        <v>267</v>
      </c>
      <c r="B45" s="315" t="s">
        <v>268</v>
      </c>
      <c r="C45" s="316" t="s">
        <v>2</v>
      </c>
      <c r="D45" s="317" t="s">
        <v>269</v>
      </c>
      <c r="E45" s="308" t="s">
        <v>256</v>
      </c>
      <c r="F45" s="298" t="s">
        <v>203</v>
      </c>
      <c r="G45" s="308" t="s">
        <v>270</v>
      </c>
      <c r="H45" s="312" t="s">
        <v>203</v>
      </c>
      <c r="I45" s="297" t="s">
        <v>256</v>
      </c>
      <c r="J45" s="298" t="s">
        <v>203</v>
      </c>
      <c r="K45" s="308" t="s">
        <v>256</v>
      </c>
      <c r="L45" s="312" t="s">
        <v>203</v>
      </c>
      <c r="M45" s="297" t="s">
        <v>270</v>
      </c>
      <c r="N45" s="298" t="s">
        <v>203</v>
      </c>
      <c r="O45" s="308" t="s">
        <v>256</v>
      </c>
      <c r="P45" s="298" t="s">
        <v>203</v>
      </c>
      <c r="R45" s="588"/>
      <c r="S45" s="588"/>
      <c r="T45" s="588"/>
    </row>
    <row r="46" spans="1:20" x14ac:dyDescent="0.25">
      <c r="A46" s="83"/>
      <c r="B46" s="318" t="s">
        <v>271</v>
      </c>
      <c r="C46" s="84"/>
      <c r="D46" s="319"/>
      <c r="E46" s="309"/>
      <c r="F46" s="332"/>
      <c r="G46" s="309"/>
      <c r="H46" s="334"/>
      <c r="I46" s="299"/>
      <c r="J46" s="332"/>
      <c r="K46" s="309"/>
      <c r="L46" s="313"/>
      <c r="M46" s="299"/>
      <c r="N46" s="332"/>
      <c r="O46" s="309"/>
      <c r="P46" s="332"/>
      <c r="R46" s="86"/>
      <c r="S46" s="48"/>
      <c r="T46" s="87"/>
    </row>
    <row r="47" spans="1:20" x14ac:dyDescent="0.25">
      <c r="A47" s="83"/>
      <c r="B47" s="320"/>
      <c r="C47" s="292"/>
      <c r="D47" s="321"/>
      <c r="E47" s="309"/>
      <c r="F47" s="332">
        <f t="shared" ref="F47:F68" si="108">E47*$D47</f>
        <v>0</v>
      </c>
      <c r="G47" s="309"/>
      <c r="H47" s="334">
        <f t="shared" ref="H47" si="109">G47*$D47</f>
        <v>0</v>
      </c>
      <c r="I47" s="299"/>
      <c r="J47" s="332">
        <f t="shared" ref="J47" si="110">I47*$D47</f>
        <v>0</v>
      </c>
      <c r="K47" s="309"/>
      <c r="L47" s="313">
        <f t="shared" ref="L47" si="111">K47*$D47</f>
        <v>0</v>
      </c>
      <c r="M47" s="299"/>
      <c r="N47" s="332">
        <f t="shared" ref="N47" si="112">M47*$D47</f>
        <v>0</v>
      </c>
      <c r="O47" s="309"/>
      <c r="P47" s="332">
        <f t="shared" ref="P47" si="113">O47*$D47</f>
        <v>0</v>
      </c>
      <c r="R47" s="86">
        <f t="shared" ref="R47:R59" si="114">E47+G47+I47+K47+M47+O47</f>
        <v>0</v>
      </c>
      <c r="S47" s="48">
        <f t="shared" ref="S47:S58" si="115">F47+H47+J47+L47+N47+P47</f>
        <v>0</v>
      </c>
      <c r="T47" s="87">
        <f t="shared" ref="T47:T68" si="116">S47-D47</f>
        <v>0</v>
      </c>
    </row>
    <row r="48" spans="1:20" x14ac:dyDescent="0.25">
      <c r="A48" s="83"/>
      <c r="B48" s="320"/>
      <c r="C48" s="292"/>
      <c r="D48" s="324"/>
      <c r="E48" s="309"/>
      <c r="F48" s="332">
        <f t="shared" si="108"/>
        <v>0</v>
      </c>
      <c r="G48" s="309"/>
      <c r="H48" s="334">
        <f t="shared" ref="H48" si="117">G48*$D48</f>
        <v>0</v>
      </c>
      <c r="I48" s="299"/>
      <c r="J48" s="332">
        <f t="shared" ref="J48" si="118">I48*$D48</f>
        <v>0</v>
      </c>
      <c r="K48" s="309"/>
      <c r="L48" s="313">
        <f t="shared" ref="L48" si="119">K48*$D48</f>
        <v>0</v>
      </c>
      <c r="M48" s="299"/>
      <c r="N48" s="332">
        <f t="shared" ref="N48" si="120">M48*$D48</f>
        <v>0</v>
      </c>
      <c r="O48" s="309"/>
      <c r="P48" s="332">
        <f t="shared" ref="P48" si="121">O48*$D48</f>
        <v>0</v>
      </c>
      <c r="R48" s="86">
        <f t="shared" si="114"/>
        <v>0</v>
      </c>
      <c r="S48" s="48">
        <f t="shared" si="115"/>
        <v>0</v>
      </c>
      <c r="T48" s="87">
        <f t="shared" si="116"/>
        <v>0</v>
      </c>
    </row>
    <row r="49" spans="1:20" x14ac:dyDescent="0.25">
      <c r="A49" s="83"/>
      <c r="B49" s="320"/>
      <c r="C49" s="292"/>
      <c r="D49" s="321"/>
      <c r="E49" s="309"/>
      <c r="F49" s="332">
        <f t="shared" si="108"/>
        <v>0</v>
      </c>
      <c r="G49" s="309"/>
      <c r="H49" s="334">
        <f t="shared" ref="H49" si="122">G49*$D49</f>
        <v>0</v>
      </c>
      <c r="I49" s="299"/>
      <c r="J49" s="332">
        <f t="shared" ref="J49" si="123">I49*$D49</f>
        <v>0</v>
      </c>
      <c r="K49" s="309"/>
      <c r="L49" s="313">
        <f t="shared" ref="L49" si="124">K49*$D49</f>
        <v>0</v>
      </c>
      <c r="M49" s="299"/>
      <c r="N49" s="332">
        <f t="shared" ref="N49" si="125">M49*$D49</f>
        <v>0</v>
      </c>
      <c r="O49" s="309"/>
      <c r="P49" s="332">
        <f t="shared" ref="P49" si="126">O49*$D49</f>
        <v>0</v>
      </c>
      <c r="R49" s="86">
        <f t="shared" si="114"/>
        <v>0</v>
      </c>
      <c r="S49" s="48">
        <f t="shared" si="115"/>
        <v>0</v>
      </c>
      <c r="T49" s="87">
        <f t="shared" si="116"/>
        <v>0</v>
      </c>
    </row>
    <row r="50" spans="1:20" x14ac:dyDescent="0.25">
      <c r="A50" s="83"/>
      <c r="B50" s="320"/>
      <c r="C50" s="292"/>
      <c r="D50" s="324"/>
      <c r="E50" s="309"/>
      <c r="F50" s="332">
        <f t="shared" si="108"/>
        <v>0</v>
      </c>
      <c r="G50" s="309"/>
      <c r="H50" s="334">
        <f t="shared" ref="H50" si="127">G50*$D50</f>
        <v>0</v>
      </c>
      <c r="I50" s="299"/>
      <c r="J50" s="332">
        <f t="shared" ref="J50" si="128">I50*$D50</f>
        <v>0</v>
      </c>
      <c r="K50" s="309"/>
      <c r="L50" s="313">
        <f t="shared" ref="L50" si="129">K50*$D50</f>
        <v>0</v>
      </c>
      <c r="M50" s="299"/>
      <c r="N50" s="332">
        <f t="shared" ref="N50" si="130">M50*$D50</f>
        <v>0</v>
      </c>
      <c r="O50" s="309"/>
      <c r="P50" s="332">
        <f t="shared" ref="P50" si="131">O50*$D50</f>
        <v>0</v>
      </c>
      <c r="R50" s="86">
        <f t="shared" si="114"/>
        <v>0</v>
      </c>
      <c r="S50" s="48">
        <f t="shared" si="115"/>
        <v>0</v>
      </c>
      <c r="T50" s="87">
        <f t="shared" si="116"/>
        <v>0</v>
      </c>
    </row>
    <row r="51" spans="1:20" x14ac:dyDescent="0.25">
      <c r="A51" s="83"/>
      <c r="B51" s="320"/>
      <c r="C51" s="292"/>
      <c r="D51" s="324"/>
      <c r="E51" s="309"/>
      <c r="F51" s="332">
        <f t="shared" si="108"/>
        <v>0</v>
      </c>
      <c r="G51" s="309"/>
      <c r="H51" s="334">
        <f t="shared" ref="H51" si="132">G51*$D51</f>
        <v>0</v>
      </c>
      <c r="I51" s="299"/>
      <c r="J51" s="332">
        <f t="shared" ref="J51" si="133">I51*$D51</f>
        <v>0</v>
      </c>
      <c r="K51" s="309"/>
      <c r="L51" s="313">
        <f t="shared" ref="L51" si="134">K51*$D51</f>
        <v>0</v>
      </c>
      <c r="M51" s="299"/>
      <c r="N51" s="332">
        <f t="shared" ref="N51" si="135">M51*$D51</f>
        <v>0</v>
      </c>
      <c r="O51" s="309"/>
      <c r="P51" s="332">
        <f t="shared" ref="P51" si="136">O51*$D51</f>
        <v>0</v>
      </c>
      <c r="R51" s="86">
        <f t="shared" si="114"/>
        <v>0</v>
      </c>
      <c r="S51" s="48">
        <f t="shared" si="115"/>
        <v>0</v>
      </c>
      <c r="T51" s="87">
        <f t="shared" si="116"/>
        <v>0</v>
      </c>
    </row>
    <row r="52" spans="1:20" x14ac:dyDescent="0.25">
      <c r="A52" s="83"/>
      <c r="B52" s="320"/>
      <c r="C52" s="292"/>
      <c r="D52" s="321"/>
      <c r="E52" s="309"/>
      <c r="F52" s="332">
        <f t="shared" si="108"/>
        <v>0</v>
      </c>
      <c r="G52" s="309"/>
      <c r="H52" s="334">
        <f t="shared" ref="H52" si="137">G52*$D52</f>
        <v>0</v>
      </c>
      <c r="I52" s="299"/>
      <c r="J52" s="332">
        <f t="shared" ref="J52" si="138">I52*$D52</f>
        <v>0</v>
      </c>
      <c r="K52" s="309"/>
      <c r="L52" s="313">
        <f t="shared" ref="L52" si="139">K52*$D52</f>
        <v>0</v>
      </c>
      <c r="M52" s="299"/>
      <c r="N52" s="332">
        <f t="shared" ref="N52" si="140">M52*$D52</f>
        <v>0</v>
      </c>
      <c r="O52" s="309"/>
      <c r="P52" s="332">
        <f t="shared" ref="P52" si="141">O52*$D52</f>
        <v>0</v>
      </c>
      <c r="R52" s="86">
        <f t="shared" si="114"/>
        <v>0</v>
      </c>
      <c r="S52" s="48">
        <f t="shared" si="115"/>
        <v>0</v>
      </c>
      <c r="T52" s="87">
        <f t="shared" si="116"/>
        <v>0</v>
      </c>
    </row>
    <row r="53" spans="1:20" x14ac:dyDescent="0.25">
      <c r="A53" s="83"/>
      <c r="B53" s="320"/>
      <c r="C53" s="292"/>
      <c r="D53" s="324"/>
      <c r="E53" s="309"/>
      <c r="F53" s="332">
        <f t="shared" si="108"/>
        <v>0</v>
      </c>
      <c r="G53" s="309"/>
      <c r="H53" s="334">
        <f t="shared" ref="H53" si="142">G53*$D53</f>
        <v>0</v>
      </c>
      <c r="I53" s="299"/>
      <c r="J53" s="332">
        <f t="shared" ref="J53" si="143">I53*$D53</f>
        <v>0</v>
      </c>
      <c r="K53" s="309"/>
      <c r="L53" s="313">
        <f t="shared" ref="L53" si="144">K53*$D53</f>
        <v>0</v>
      </c>
      <c r="M53" s="299"/>
      <c r="N53" s="332">
        <f t="shared" ref="N53" si="145">M53*$D53</f>
        <v>0</v>
      </c>
      <c r="O53" s="309"/>
      <c r="P53" s="332">
        <f t="shared" ref="P53" si="146">O53*$D53</f>
        <v>0</v>
      </c>
      <c r="R53" s="86">
        <f t="shared" si="114"/>
        <v>0</v>
      </c>
      <c r="S53" s="48">
        <f t="shared" si="115"/>
        <v>0</v>
      </c>
      <c r="T53" s="87">
        <f t="shared" si="116"/>
        <v>0</v>
      </c>
    </row>
    <row r="54" spans="1:20" x14ac:dyDescent="0.25">
      <c r="A54" s="83"/>
      <c r="B54" s="320"/>
      <c r="C54" s="292"/>
      <c r="D54" s="324"/>
      <c r="E54" s="309"/>
      <c r="F54" s="332">
        <f t="shared" si="108"/>
        <v>0</v>
      </c>
      <c r="G54" s="309"/>
      <c r="H54" s="334">
        <f t="shared" ref="H54" si="147">G54*$D54</f>
        <v>0</v>
      </c>
      <c r="I54" s="299"/>
      <c r="J54" s="332">
        <f t="shared" ref="J54" si="148">I54*$D54</f>
        <v>0</v>
      </c>
      <c r="K54" s="309"/>
      <c r="L54" s="313">
        <f t="shared" ref="L54" si="149">K54*$D54</f>
        <v>0</v>
      </c>
      <c r="M54" s="299"/>
      <c r="N54" s="332">
        <f t="shared" ref="N54" si="150">M54*$D54</f>
        <v>0</v>
      </c>
      <c r="O54" s="309"/>
      <c r="P54" s="332">
        <f t="shared" ref="P54" si="151">O54*$D54</f>
        <v>0</v>
      </c>
      <c r="R54" s="86">
        <f t="shared" si="114"/>
        <v>0</v>
      </c>
      <c r="S54" s="48">
        <f t="shared" si="115"/>
        <v>0</v>
      </c>
      <c r="T54" s="87">
        <f t="shared" si="116"/>
        <v>0</v>
      </c>
    </row>
    <row r="55" spans="1:20" x14ac:dyDescent="0.25">
      <c r="A55" s="83"/>
      <c r="B55" s="320"/>
      <c r="C55" s="292"/>
      <c r="D55" s="321"/>
      <c r="E55" s="309"/>
      <c r="F55" s="332">
        <f t="shared" si="108"/>
        <v>0</v>
      </c>
      <c r="G55" s="309"/>
      <c r="H55" s="334">
        <f t="shared" ref="H55" si="152">G55*$D55</f>
        <v>0</v>
      </c>
      <c r="I55" s="299"/>
      <c r="J55" s="332">
        <f t="shared" ref="J55" si="153">I55*$D55</f>
        <v>0</v>
      </c>
      <c r="K55" s="309"/>
      <c r="L55" s="313">
        <f t="shared" ref="L55" si="154">K55*$D55</f>
        <v>0</v>
      </c>
      <c r="M55" s="299"/>
      <c r="N55" s="332">
        <f t="shared" ref="N55" si="155">M55*$D55</f>
        <v>0</v>
      </c>
      <c r="O55" s="309"/>
      <c r="P55" s="332">
        <f t="shared" ref="P55" si="156">O55*$D55</f>
        <v>0</v>
      </c>
      <c r="R55" s="86">
        <f t="shared" si="114"/>
        <v>0</v>
      </c>
      <c r="S55" s="48">
        <f t="shared" si="115"/>
        <v>0</v>
      </c>
      <c r="T55" s="87">
        <f t="shared" si="116"/>
        <v>0</v>
      </c>
    </row>
    <row r="56" spans="1:20" x14ac:dyDescent="0.25">
      <c r="A56" s="83"/>
      <c r="B56" s="320"/>
      <c r="C56" s="292"/>
      <c r="D56" s="324"/>
      <c r="E56" s="309"/>
      <c r="F56" s="332">
        <f t="shared" si="108"/>
        <v>0</v>
      </c>
      <c r="G56" s="309"/>
      <c r="H56" s="334">
        <f t="shared" ref="H56" si="157">G56*$D56</f>
        <v>0</v>
      </c>
      <c r="I56" s="299"/>
      <c r="J56" s="332">
        <f t="shared" ref="J56" si="158">I56*$D56</f>
        <v>0</v>
      </c>
      <c r="K56" s="309"/>
      <c r="L56" s="313">
        <f t="shared" ref="L56" si="159">K56*$D56</f>
        <v>0</v>
      </c>
      <c r="M56" s="299"/>
      <c r="N56" s="332">
        <f t="shared" ref="N56" si="160">M56*$D56</f>
        <v>0</v>
      </c>
      <c r="O56" s="309"/>
      <c r="P56" s="332">
        <f t="shared" ref="P56" si="161">O56*$D56</f>
        <v>0</v>
      </c>
      <c r="R56" s="86">
        <f t="shared" si="114"/>
        <v>0</v>
      </c>
      <c r="S56" s="48">
        <f t="shared" si="115"/>
        <v>0</v>
      </c>
      <c r="T56" s="87">
        <f t="shared" si="116"/>
        <v>0</v>
      </c>
    </row>
    <row r="57" spans="1:20" x14ac:dyDescent="0.25">
      <c r="A57" s="83"/>
      <c r="B57" s="320"/>
      <c r="C57" s="292"/>
      <c r="D57" s="321"/>
      <c r="E57" s="309"/>
      <c r="F57" s="332">
        <f t="shared" si="108"/>
        <v>0</v>
      </c>
      <c r="G57" s="309"/>
      <c r="H57" s="334">
        <f t="shared" ref="H57" si="162">G57*$D57</f>
        <v>0</v>
      </c>
      <c r="I57" s="299"/>
      <c r="J57" s="332">
        <f t="shared" ref="J57" si="163">I57*$D57</f>
        <v>0</v>
      </c>
      <c r="K57" s="309"/>
      <c r="L57" s="313">
        <f t="shared" ref="L57" si="164">K57*$D57</f>
        <v>0</v>
      </c>
      <c r="M57" s="299"/>
      <c r="N57" s="332">
        <f t="shared" ref="N57" si="165">M57*$D57</f>
        <v>0</v>
      </c>
      <c r="O57" s="309"/>
      <c r="P57" s="332">
        <f t="shared" ref="P57" si="166">O57*$D57</f>
        <v>0</v>
      </c>
      <c r="R57" s="86">
        <f t="shared" si="114"/>
        <v>0</v>
      </c>
      <c r="S57" s="48">
        <f t="shared" si="115"/>
        <v>0</v>
      </c>
      <c r="T57" s="87">
        <f t="shared" si="116"/>
        <v>0</v>
      </c>
    </row>
    <row r="58" spans="1:20" x14ac:dyDescent="0.25">
      <c r="A58" s="83"/>
      <c r="B58" s="320"/>
      <c r="C58" s="292"/>
      <c r="D58" s="324"/>
      <c r="E58" s="295"/>
      <c r="F58" s="353">
        <f t="shared" si="108"/>
        <v>0</v>
      </c>
      <c r="G58" s="295"/>
      <c r="H58" s="352">
        <f t="shared" ref="H58" si="167">G58*$D58</f>
        <v>0</v>
      </c>
      <c r="I58" s="301"/>
      <c r="J58" s="353">
        <f t="shared" ref="J58" si="168">I58*$D58</f>
        <v>0</v>
      </c>
      <c r="K58" s="295"/>
      <c r="L58" s="344">
        <f t="shared" ref="L58" si="169">K58*$D58</f>
        <v>0</v>
      </c>
      <c r="M58" s="301"/>
      <c r="N58" s="353">
        <f t="shared" ref="N58" si="170">M58*$D58</f>
        <v>0</v>
      </c>
      <c r="O58" s="295"/>
      <c r="P58" s="353">
        <f t="shared" ref="P58" si="171">O58*$D58</f>
        <v>0</v>
      </c>
      <c r="R58" s="86">
        <f t="shared" si="114"/>
        <v>0</v>
      </c>
      <c r="S58" s="48">
        <f t="shared" si="115"/>
        <v>0</v>
      </c>
      <c r="T58" s="87">
        <f t="shared" si="116"/>
        <v>0</v>
      </c>
    </row>
    <row r="59" spans="1:20" x14ac:dyDescent="0.25">
      <c r="A59" s="83"/>
      <c r="B59" s="367"/>
      <c r="C59" s="349"/>
      <c r="D59" s="368"/>
      <c r="E59" s="340"/>
      <c r="F59" s="351">
        <f t="shared" si="108"/>
        <v>0</v>
      </c>
      <c r="G59" s="340"/>
      <c r="H59" s="350">
        <f t="shared" ref="H59" si="172">G59*$D59</f>
        <v>0</v>
      </c>
      <c r="I59" s="342"/>
      <c r="J59" s="351">
        <f t="shared" ref="J59" si="173">I59*$D59</f>
        <v>0</v>
      </c>
      <c r="K59" s="340"/>
      <c r="L59" s="341">
        <f t="shared" ref="L59" si="174">K59*$D59</f>
        <v>0</v>
      </c>
      <c r="M59" s="342"/>
      <c r="N59" s="351">
        <f t="shared" ref="N59" si="175">M59*$D59</f>
        <v>0</v>
      </c>
      <c r="O59" s="340"/>
      <c r="P59" s="351">
        <f t="shared" ref="P59" si="176">O59*$D59</f>
        <v>0</v>
      </c>
      <c r="R59" s="86">
        <f t="shared" si="114"/>
        <v>0</v>
      </c>
      <c r="S59" s="48">
        <f>F59+H59+J59+L59+N59+P59</f>
        <v>0</v>
      </c>
      <c r="T59" s="87">
        <f t="shared" si="116"/>
        <v>0</v>
      </c>
    </row>
    <row r="60" spans="1:20" x14ac:dyDescent="0.25">
      <c r="A60" s="83"/>
      <c r="B60" s="369"/>
      <c r="C60" s="338"/>
      <c r="D60" s="370"/>
      <c r="E60" s="339"/>
      <c r="F60" s="354">
        <f t="shared" si="108"/>
        <v>0</v>
      </c>
      <c r="G60" s="339"/>
      <c r="H60" s="356">
        <f t="shared" ref="H60" si="177">G60*$D60</f>
        <v>0</v>
      </c>
      <c r="I60" s="346"/>
      <c r="J60" s="354">
        <f t="shared" ref="J60" si="178">I60*$D60</f>
        <v>0</v>
      </c>
      <c r="K60" s="339"/>
      <c r="L60" s="348">
        <f t="shared" ref="L60" si="179">K60*$D60</f>
        <v>0</v>
      </c>
      <c r="M60" s="346"/>
      <c r="N60" s="354">
        <f t="shared" ref="N60" si="180">M60*$D60</f>
        <v>0</v>
      </c>
      <c r="O60" s="339"/>
      <c r="P60" s="354">
        <f t="shared" ref="P60" si="181">O60*$D60</f>
        <v>0</v>
      </c>
      <c r="R60" s="86">
        <f t="shared" ref="R60:R68" si="182">E60+G60+I60+K60+M60+O60</f>
        <v>0</v>
      </c>
      <c r="S60" s="48">
        <f>F60+H60+J60+L60+N60+P60</f>
        <v>0</v>
      </c>
      <c r="T60" s="87">
        <f t="shared" si="116"/>
        <v>0</v>
      </c>
    </row>
    <row r="61" spans="1:20" x14ac:dyDescent="0.25">
      <c r="A61" s="83"/>
      <c r="B61" s="369"/>
      <c r="C61" s="338"/>
      <c r="D61" s="370"/>
      <c r="E61" s="309"/>
      <c r="F61" s="332">
        <f t="shared" si="108"/>
        <v>0</v>
      </c>
      <c r="G61" s="309"/>
      <c r="H61" s="334">
        <f t="shared" ref="H61" si="183">G61*$D61</f>
        <v>0</v>
      </c>
      <c r="I61" s="299"/>
      <c r="J61" s="332">
        <f t="shared" ref="J61" si="184">I61*$D61</f>
        <v>0</v>
      </c>
      <c r="K61" s="309"/>
      <c r="L61" s="313">
        <f t="shared" ref="L61" si="185">K61*$D61</f>
        <v>0</v>
      </c>
      <c r="M61" s="299"/>
      <c r="N61" s="332">
        <f t="shared" ref="N61" si="186">M61*$D61</f>
        <v>0</v>
      </c>
      <c r="O61" s="309"/>
      <c r="P61" s="332">
        <f t="shared" ref="P61" si="187">O61*$D61</f>
        <v>0</v>
      </c>
      <c r="R61" s="86">
        <f t="shared" si="182"/>
        <v>0</v>
      </c>
      <c r="S61" s="48">
        <f t="shared" ref="S61:S68" si="188">F61+H61+J61+L61+N61+P61</f>
        <v>0</v>
      </c>
      <c r="T61" s="87">
        <f t="shared" si="116"/>
        <v>0</v>
      </c>
    </row>
    <row r="62" spans="1:20" x14ac:dyDescent="0.25">
      <c r="A62" s="83"/>
      <c r="B62" s="369"/>
      <c r="C62" s="338"/>
      <c r="D62" s="370"/>
      <c r="E62" s="309"/>
      <c r="F62" s="332">
        <f t="shared" si="108"/>
        <v>0</v>
      </c>
      <c r="G62" s="309"/>
      <c r="H62" s="334">
        <f t="shared" ref="H62" si="189">G62*$D62</f>
        <v>0</v>
      </c>
      <c r="I62" s="299"/>
      <c r="J62" s="332">
        <f t="shared" ref="J62" si="190">I62*$D62</f>
        <v>0</v>
      </c>
      <c r="K62" s="309"/>
      <c r="L62" s="313">
        <f t="shared" ref="L62" si="191">K62*$D62</f>
        <v>0</v>
      </c>
      <c r="M62" s="299"/>
      <c r="N62" s="332">
        <f t="shared" ref="N62" si="192">M62*$D62</f>
        <v>0</v>
      </c>
      <c r="O62" s="309"/>
      <c r="P62" s="332">
        <f t="shared" ref="P62" si="193">O62*$D62</f>
        <v>0</v>
      </c>
      <c r="R62" s="86">
        <f t="shared" si="182"/>
        <v>0</v>
      </c>
      <c r="S62" s="48">
        <f t="shared" si="188"/>
        <v>0</v>
      </c>
      <c r="T62" s="87">
        <f t="shared" si="116"/>
        <v>0</v>
      </c>
    </row>
    <row r="63" spans="1:20" x14ac:dyDescent="0.25">
      <c r="A63" s="83"/>
      <c r="B63" s="369"/>
      <c r="C63" s="338"/>
      <c r="D63" s="370"/>
      <c r="E63" s="309"/>
      <c r="F63" s="332">
        <f t="shared" si="108"/>
        <v>0</v>
      </c>
      <c r="G63" s="309"/>
      <c r="H63" s="334">
        <f t="shared" ref="H63" si="194">G63*$D63</f>
        <v>0</v>
      </c>
      <c r="I63" s="299"/>
      <c r="J63" s="332">
        <f t="shared" ref="J63" si="195">I63*$D63</f>
        <v>0</v>
      </c>
      <c r="K63" s="309"/>
      <c r="L63" s="313">
        <f t="shared" ref="L63" si="196">K63*$D63</f>
        <v>0</v>
      </c>
      <c r="M63" s="299"/>
      <c r="N63" s="332">
        <f t="shared" ref="N63" si="197">M63*$D63</f>
        <v>0</v>
      </c>
      <c r="O63" s="309"/>
      <c r="P63" s="332">
        <f t="shared" ref="P63" si="198">O63*$D63</f>
        <v>0</v>
      </c>
      <c r="R63" s="86">
        <f t="shared" si="182"/>
        <v>0</v>
      </c>
      <c r="S63" s="48">
        <f t="shared" si="188"/>
        <v>0</v>
      </c>
      <c r="T63" s="87">
        <f t="shared" si="116"/>
        <v>0</v>
      </c>
    </row>
    <row r="64" spans="1:20" x14ac:dyDescent="0.25">
      <c r="A64" s="83"/>
      <c r="B64" s="369"/>
      <c r="C64" s="338"/>
      <c r="D64" s="370"/>
      <c r="E64" s="309"/>
      <c r="F64" s="332">
        <f t="shared" si="108"/>
        <v>0</v>
      </c>
      <c r="G64" s="309"/>
      <c r="H64" s="334">
        <f t="shared" ref="H64" si="199">G64*$D64</f>
        <v>0</v>
      </c>
      <c r="I64" s="299"/>
      <c r="J64" s="332">
        <f t="shared" ref="J64" si="200">I64*$D64</f>
        <v>0</v>
      </c>
      <c r="K64" s="309"/>
      <c r="L64" s="313">
        <f t="shared" ref="L64" si="201">K64*$D64</f>
        <v>0</v>
      </c>
      <c r="M64" s="299"/>
      <c r="N64" s="332">
        <f t="shared" ref="N64" si="202">M64*$D64</f>
        <v>0</v>
      </c>
      <c r="O64" s="309"/>
      <c r="P64" s="332">
        <f t="shared" ref="P64" si="203">O64*$D64</f>
        <v>0</v>
      </c>
      <c r="R64" s="86">
        <f t="shared" si="182"/>
        <v>0</v>
      </c>
      <c r="S64" s="48">
        <f t="shared" si="188"/>
        <v>0</v>
      </c>
      <c r="T64" s="87">
        <f t="shared" si="116"/>
        <v>0</v>
      </c>
    </row>
    <row r="65" spans="1:20" x14ac:dyDescent="0.25">
      <c r="A65" s="83"/>
      <c r="B65" s="369"/>
      <c r="C65" s="338"/>
      <c r="D65" s="370"/>
      <c r="E65" s="309"/>
      <c r="F65" s="332">
        <f t="shared" si="108"/>
        <v>0</v>
      </c>
      <c r="G65" s="309"/>
      <c r="H65" s="334">
        <f t="shared" ref="H65" si="204">G65*$D65</f>
        <v>0</v>
      </c>
      <c r="I65" s="299"/>
      <c r="J65" s="332">
        <f t="shared" ref="J65" si="205">I65*$D65</f>
        <v>0</v>
      </c>
      <c r="K65" s="309"/>
      <c r="L65" s="313">
        <f t="shared" ref="L65" si="206">K65*$D65</f>
        <v>0</v>
      </c>
      <c r="M65" s="299"/>
      <c r="N65" s="332">
        <f t="shared" ref="N65" si="207">M65*$D65</f>
        <v>0</v>
      </c>
      <c r="O65" s="309"/>
      <c r="P65" s="332">
        <f t="shared" ref="P65" si="208">O65*$D65</f>
        <v>0</v>
      </c>
      <c r="R65" s="86">
        <f t="shared" si="182"/>
        <v>0</v>
      </c>
      <c r="S65" s="48">
        <f t="shared" si="188"/>
        <v>0</v>
      </c>
      <c r="T65" s="87">
        <f t="shared" si="116"/>
        <v>0</v>
      </c>
    </row>
    <row r="66" spans="1:20" x14ac:dyDescent="0.25">
      <c r="A66" s="83"/>
      <c r="B66" s="369"/>
      <c r="C66" s="338"/>
      <c r="D66" s="370"/>
      <c r="E66" s="309"/>
      <c r="F66" s="332">
        <f t="shared" si="108"/>
        <v>0</v>
      </c>
      <c r="G66" s="309"/>
      <c r="H66" s="334">
        <f t="shared" ref="H66" si="209">G66*$D66</f>
        <v>0</v>
      </c>
      <c r="I66" s="299"/>
      <c r="J66" s="332">
        <f t="shared" ref="J66" si="210">I66*$D66</f>
        <v>0</v>
      </c>
      <c r="K66" s="309"/>
      <c r="L66" s="313">
        <f t="shared" ref="L66" si="211">K66*$D66</f>
        <v>0</v>
      </c>
      <c r="M66" s="299"/>
      <c r="N66" s="332">
        <f t="shared" ref="N66" si="212">M66*$D66</f>
        <v>0</v>
      </c>
      <c r="O66" s="309"/>
      <c r="P66" s="332">
        <f t="shared" ref="P66" si="213">O66*$D66</f>
        <v>0</v>
      </c>
      <c r="R66" s="86">
        <f t="shared" si="182"/>
        <v>0</v>
      </c>
      <c r="S66" s="48">
        <f t="shared" si="188"/>
        <v>0</v>
      </c>
      <c r="T66" s="87">
        <f t="shared" si="116"/>
        <v>0</v>
      </c>
    </row>
    <row r="67" spans="1:20" x14ac:dyDescent="0.25">
      <c r="A67" s="83"/>
      <c r="B67" s="369"/>
      <c r="C67" s="338"/>
      <c r="D67" s="370"/>
      <c r="E67" s="309"/>
      <c r="F67" s="332">
        <f t="shared" si="108"/>
        <v>0</v>
      </c>
      <c r="G67" s="309"/>
      <c r="H67" s="334">
        <f t="shared" ref="H67" si="214">G67*$D67</f>
        <v>0</v>
      </c>
      <c r="I67" s="299"/>
      <c r="J67" s="332">
        <f t="shared" ref="J67" si="215">I67*$D67</f>
        <v>0</v>
      </c>
      <c r="K67" s="309"/>
      <c r="L67" s="313">
        <f t="shared" ref="L67" si="216">K67*$D67</f>
        <v>0</v>
      </c>
      <c r="M67" s="299"/>
      <c r="N67" s="332">
        <f t="shared" ref="N67" si="217">M67*$D67</f>
        <v>0</v>
      </c>
      <c r="O67" s="309"/>
      <c r="P67" s="332">
        <f t="shared" ref="P67" si="218">O67*$D67</f>
        <v>0</v>
      </c>
      <c r="R67" s="86">
        <f t="shared" si="182"/>
        <v>0</v>
      </c>
      <c r="S67" s="48">
        <f t="shared" si="188"/>
        <v>0</v>
      </c>
      <c r="T67" s="87">
        <f t="shared" si="116"/>
        <v>0</v>
      </c>
    </row>
    <row r="68" spans="1:20" x14ac:dyDescent="0.25">
      <c r="A68" s="83"/>
      <c r="B68" s="371"/>
      <c r="C68" s="372"/>
      <c r="D68" s="373"/>
      <c r="E68" s="310"/>
      <c r="F68" s="333">
        <f t="shared" si="108"/>
        <v>0</v>
      </c>
      <c r="G68" s="310"/>
      <c r="H68" s="335">
        <f t="shared" ref="H68" si="219">G68*$D68</f>
        <v>0</v>
      </c>
      <c r="I68" s="311"/>
      <c r="J68" s="333">
        <f t="shared" ref="J68" si="220">I68*$D68</f>
        <v>0</v>
      </c>
      <c r="K68" s="310"/>
      <c r="L68" s="314">
        <f t="shared" ref="L68" si="221">K68*$D68</f>
        <v>0</v>
      </c>
      <c r="M68" s="311"/>
      <c r="N68" s="333">
        <f t="shared" ref="N68" si="222">M68*$D68</f>
        <v>0</v>
      </c>
      <c r="O68" s="310"/>
      <c r="P68" s="333">
        <f t="shared" ref="P68" si="223">O68*$D68</f>
        <v>0</v>
      </c>
      <c r="R68" s="86">
        <f t="shared" si="182"/>
        <v>0</v>
      </c>
      <c r="S68" s="48">
        <f t="shared" si="188"/>
        <v>0</v>
      </c>
      <c r="T68" s="87">
        <f t="shared" si="116"/>
        <v>0</v>
      </c>
    </row>
    <row r="69" spans="1:20" x14ac:dyDescent="0.25">
      <c r="A69" s="83"/>
      <c r="F69" s="330"/>
      <c r="H69" s="330"/>
      <c r="J69" s="330"/>
      <c r="N69" s="330"/>
      <c r="P69" s="330"/>
    </row>
    <row r="70" spans="1:20" ht="15.75" x14ac:dyDescent="0.25">
      <c r="A70" s="479" t="s">
        <v>275</v>
      </c>
      <c r="B70" s="480"/>
      <c r="C70" s="481"/>
      <c r="D70" s="46">
        <f>SUM(D46:D68)</f>
        <v>0</v>
      </c>
      <c r="E70" s="88"/>
      <c r="F70" s="331">
        <f>SUM(F46:F68)</f>
        <v>0</v>
      </c>
      <c r="G70" s="89"/>
      <c r="H70" s="331">
        <f>SUM(H46:H68)</f>
        <v>0</v>
      </c>
      <c r="I70" s="89"/>
      <c r="J70" s="331">
        <f>SUM(J46:J68)</f>
        <v>0</v>
      </c>
      <c r="K70" s="89"/>
      <c r="L70" s="46">
        <f>SUM(L46:L68)</f>
        <v>0</v>
      </c>
      <c r="M70" s="89"/>
      <c r="N70" s="331">
        <f>SUM(N46:N68)</f>
        <v>0</v>
      </c>
      <c r="O70" s="89"/>
      <c r="P70" s="331">
        <f>SUM(P46:P68)</f>
        <v>0</v>
      </c>
      <c r="S70" s="48">
        <f>F70+H70+J70+L70+N70+P70</f>
        <v>0</v>
      </c>
      <c r="T70" s="87">
        <f>S70-D70</f>
        <v>0</v>
      </c>
    </row>
    <row r="72" spans="1:20" ht="15.75" thickBot="1" x14ac:dyDescent="0.3"/>
    <row r="73" spans="1:20" ht="30.75" customHeight="1" x14ac:dyDescent="0.25">
      <c r="A73" s="604" t="s">
        <v>276</v>
      </c>
      <c r="B73" s="605"/>
      <c r="C73" s="605"/>
      <c r="D73" s="608"/>
      <c r="E73" s="520" t="s">
        <v>191</v>
      </c>
      <c r="F73" s="522"/>
      <c r="G73" s="520" t="s">
        <v>192</v>
      </c>
      <c r="H73" s="522"/>
      <c r="I73" s="520" t="s">
        <v>193</v>
      </c>
      <c r="J73" s="522"/>
      <c r="K73" s="520" t="s">
        <v>194</v>
      </c>
      <c r="L73" s="521"/>
      <c r="M73" s="537" t="s">
        <v>195</v>
      </c>
      <c r="N73" s="539"/>
      <c r="O73" s="521" t="s">
        <v>196</v>
      </c>
      <c r="P73" s="522"/>
      <c r="R73" s="80" t="s">
        <v>197</v>
      </c>
      <c r="S73" s="588" t="s">
        <v>265</v>
      </c>
      <c r="T73" s="588" t="s">
        <v>266</v>
      </c>
    </row>
    <row r="74" spans="1:20" ht="28.5" customHeight="1" x14ac:dyDescent="0.25">
      <c r="A74" s="606"/>
      <c r="B74" s="607"/>
      <c r="C74" s="607"/>
      <c r="D74" s="611"/>
      <c r="E74" s="578" t="str">
        <f>IF(Usage!$B$8=0, "", Usage!$B$8)</f>
        <v>Center Overhead</v>
      </c>
      <c r="F74" s="575"/>
      <c r="G74" s="578" t="str">
        <f>IF(Usage!$B$9=0, "", Usage!$B$9)</f>
        <v/>
      </c>
      <c r="H74" s="596"/>
      <c r="I74" s="612" t="str">
        <f>IF(Usage!$B$10=0, "", Usage!$B$10)</f>
        <v/>
      </c>
      <c r="J74" s="613"/>
      <c r="K74" s="596" t="str">
        <f>IF(Usage!$B$11=0, "", Usage!$B$11)</f>
        <v/>
      </c>
      <c r="L74" s="596"/>
      <c r="M74" s="574" t="str">
        <f>IF(Usage!$B$12=0, "", Usage!$B$12)</f>
        <v/>
      </c>
      <c r="N74" s="589"/>
      <c r="O74" s="596" t="str">
        <f>IF(Usage!$B$13=0, "", Usage!$B$13)</f>
        <v/>
      </c>
      <c r="P74" s="575"/>
      <c r="R74" s="588" t="s">
        <v>200</v>
      </c>
      <c r="S74" s="588"/>
      <c r="T74" s="588"/>
    </row>
    <row r="75" spans="1:20" x14ac:dyDescent="0.25">
      <c r="A75" s="81" t="s">
        <v>267</v>
      </c>
      <c r="B75" s="380" t="s">
        <v>268</v>
      </c>
      <c r="C75" s="380" t="s">
        <v>2</v>
      </c>
      <c r="D75" s="381" t="s">
        <v>269</v>
      </c>
      <c r="E75" s="297" t="s">
        <v>256</v>
      </c>
      <c r="F75" s="298" t="s">
        <v>203</v>
      </c>
      <c r="G75" s="308" t="s">
        <v>270</v>
      </c>
      <c r="H75" s="312" t="s">
        <v>203</v>
      </c>
      <c r="I75" s="297" t="s">
        <v>256</v>
      </c>
      <c r="J75" s="298" t="s">
        <v>203</v>
      </c>
      <c r="K75" s="308" t="s">
        <v>256</v>
      </c>
      <c r="L75" s="312" t="s">
        <v>203</v>
      </c>
      <c r="M75" s="297" t="s">
        <v>270</v>
      </c>
      <c r="N75" s="298" t="s">
        <v>203</v>
      </c>
      <c r="O75" s="308" t="s">
        <v>256</v>
      </c>
      <c r="P75" s="298" t="s">
        <v>203</v>
      </c>
      <c r="R75" s="588"/>
      <c r="S75" s="588"/>
      <c r="T75" s="588"/>
    </row>
    <row r="76" spans="1:20" x14ac:dyDescent="0.25">
      <c r="A76" s="83"/>
      <c r="B76" s="374" t="s">
        <v>271</v>
      </c>
      <c r="C76" s="375"/>
      <c r="D76" s="376"/>
      <c r="E76" s="309"/>
      <c r="F76" s="300"/>
      <c r="G76" s="309"/>
      <c r="H76" s="313"/>
      <c r="I76" s="299"/>
      <c r="J76" s="300"/>
      <c r="K76" s="309"/>
      <c r="L76" s="313"/>
      <c r="M76" s="299"/>
      <c r="N76" s="300"/>
      <c r="O76" s="309"/>
      <c r="P76" s="300"/>
      <c r="R76" s="86"/>
      <c r="S76" s="48"/>
      <c r="T76" s="87"/>
    </row>
    <row r="77" spans="1:20" x14ac:dyDescent="0.25">
      <c r="A77" s="83"/>
      <c r="B77" s="320"/>
      <c r="C77" s="292"/>
      <c r="D77" s="377"/>
      <c r="E77" s="309"/>
      <c r="F77" s="300">
        <f t="shared" ref="F77:F88" si="224">E77*$D77</f>
        <v>0</v>
      </c>
      <c r="G77" s="309"/>
      <c r="H77" s="313">
        <f t="shared" ref="H77" si="225">G77*$D77</f>
        <v>0</v>
      </c>
      <c r="I77" s="299"/>
      <c r="J77" s="300">
        <f t="shared" ref="J77" si="226">I77*$D77</f>
        <v>0</v>
      </c>
      <c r="K77" s="309"/>
      <c r="L77" s="313">
        <f t="shared" ref="L77" si="227">K77*$D77</f>
        <v>0</v>
      </c>
      <c r="M77" s="299"/>
      <c r="N77" s="300">
        <f t="shared" ref="N77" si="228">M77*$D77</f>
        <v>0</v>
      </c>
      <c r="O77" s="309"/>
      <c r="P77" s="300">
        <f t="shared" ref="P77" si="229">O77*$D77</f>
        <v>0</v>
      </c>
      <c r="R77" s="86">
        <f t="shared" ref="R77:S88" si="230">E77+G77+I77+K77+M77+O77</f>
        <v>0</v>
      </c>
      <c r="S77" s="48">
        <f t="shared" si="230"/>
        <v>0</v>
      </c>
      <c r="T77" s="87">
        <f t="shared" ref="T77:T88" si="231">S77-D77</f>
        <v>0</v>
      </c>
    </row>
    <row r="78" spans="1:20" x14ac:dyDescent="0.25">
      <c r="A78" s="83"/>
      <c r="B78" s="320"/>
      <c r="C78" s="292"/>
      <c r="D78" s="377"/>
      <c r="E78" s="309"/>
      <c r="F78" s="300">
        <f t="shared" si="224"/>
        <v>0</v>
      </c>
      <c r="G78" s="309"/>
      <c r="H78" s="313">
        <f t="shared" ref="H78" si="232">G78*$D78</f>
        <v>0</v>
      </c>
      <c r="I78" s="299"/>
      <c r="J78" s="300">
        <f t="shared" ref="J78" si="233">I78*$D78</f>
        <v>0</v>
      </c>
      <c r="K78" s="309"/>
      <c r="L78" s="313">
        <f t="shared" ref="L78" si="234">K78*$D78</f>
        <v>0</v>
      </c>
      <c r="M78" s="299"/>
      <c r="N78" s="300">
        <f t="shared" ref="N78" si="235">M78*$D78</f>
        <v>0</v>
      </c>
      <c r="O78" s="309"/>
      <c r="P78" s="300">
        <f t="shared" ref="P78" si="236">O78*$D78</f>
        <v>0</v>
      </c>
      <c r="R78" s="86">
        <f t="shared" si="230"/>
        <v>0</v>
      </c>
      <c r="S78" s="48">
        <f t="shared" si="230"/>
        <v>0</v>
      </c>
      <c r="T78" s="87">
        <f t="shared" si="231"/>
        <v>0</v>
      </c>
    </row>
    <row r="79" spans="1:20" x14ac:dyDescent="0.25">
      <c r="A79" s="83"/>
      <c r="B79" s="320"/>
      <c r="C79" s="292"/>
      <c r="D79" s="377"/>
      <c r="E79" s="309"/>
      <c r="F79" s="300">
        <f t="shared" si="224"/>
        <v>0</v>
      </c>
      <c r="G79" s="309"/>
      <c r="H79" s="313">
        <f t="shared" ref="H79" si="237">G79*$D79</f>
        <v>0</v>
      </c>
      <c r="I79" s="299"/>
      <c r="J79" s="300">
        <f t="shared" ref="J79" si="238">I79*$D79</f>
        <v>0</v>
      </c>
      <c r="K79" s="309"/>
      <c r="L79" s="313">
        <f t="shared" ref="L79" si="239">K79*$D79</f>
        <v>0</v>
      </c>
      <c r="M79" s="299"/>
      <c r="N79" s="300">
        <f t="shared" ref="N79" si="240">M79*$D79</f>
        <v>0</v>
      </c>
      <c r="O79" s="309"/>
      <c r="P79" s="300">
        <f t="shared" ref="P79" si="241">O79*$D79</f>
        <v>0</v>
      </c>
      <c r="R79" s="86">
        <f t="shared" si="230"/>
        <v>0</v>
      </c>
      <c r="S79" s="48">
        <f t="shared" si="230"/>
        <v>0</v>
      </c>
      <c r="T79" s="87">
        <f t="shared" si="231"/>
        <v>0</v>
      </c>
    </row>
    <row r="80" spans="1:20" x14ac:dyDescent="0.25">
      <c r="A80" s="83"/>
      <c r="B80" s="320"/>
      <c r="C80" s="292"/>
      <c r="D80" s="377"/>
      <c r="E80" s="309"/>
      <c r="F80" s="300">
        <f t="shared" si="224"/>
        <v>0</v>
      </c>
      <c r="G80" s="309"/>
      <c r="H80" s="313">
        <f t="shared" ref="H80" si="242">G80*$D80</f>
        <v>0</v>
      </c>
      <c r="I80" s="299"/>
      <c r="J80" s="300">
        <f t="shared" ref="J80" si="243">I80*$D80</f>
        <v>0</v>
      </c>
      <c r="K80" s="309"/>
      <c r="L80" s="313">
        <f t="shared" ref="L80" si="244">K80*$D80</f>
        <v>0</v>
      </c>
      <c r="M80" s="299"/>
      <c r="N80" s="300">
        <f t="shared" ref="N80" si="245">M80*$D80</f>
        <v>0</v>
      </c>
      <c r="O80" s="309"/>
      <c r="P80" s="300">
        <f t="shared" ref="P80" si="246">O80*$D80</f>
        <v>0</v>
      </c>
      <c r="R80" s="86">
        <f t="shared" si="230"/>
        <v>0</v>
      </c>
      <c r="S80" s="48">
        <f t="shared" si="230"/>
        <v>0</v>
      </c>
      <c r="T80" s="87">
        <f t="shared" si="231"/>
        <v>0</v>
      </c>
    </row>
    <row r="81" spans="1:20" x14ac:dyDescent="0.25">
      <c r="A81" s="83"/>
      <c r="B81" s="320"/>
      <c r="C81" s="292"/>
      <c r="D81" s="377"/>
      <c r="E81" s="309"/>
      <c r="F81" s="300">
        <f t="shared" si="224"/>
        <v>0</v>
      </c>
      <c r="G81" s="309"/>
      <c r="H81" s="313">
        <f t="shared" ref="H81" si="247">G81*$D81</f>
        <v>0</v>
      </c>
      <c r="I81" s="299"/>
      <c r="J81" s="300">
        <f t="shared" ref="J81" si="248">I81*$D81</f>
        <v>0</v>
      </c>
      <c r="K81" s="309"/>
      <c r="L81" s="313">
        <f t="shared" ref="L81" si="249">K81*$D81</f>
        <v>0</v>
      </c>
      <c r="M81" s="299"/>
      <c r="N81" s="300">
        <f t="shared" ref="N81" si="250">M81*$D81</f>
        <v>0</v>
      </c>
      <c r="O81" s="309"/>
      <c r="P81" s="300">
        <f t="shared" ref="P81" si="251">O81*$D81</f>
        <v>0</v>
      </c>
      <c r="R81" s="86">
        <f t="shared" si="230"/>
        <v>0</v>
      </c>
      <c r="S81" s="48">
        <f t="shared" si="230"/>
        <v>0</v>
      </c>
      <c r="T81" s="87">
        <f t="shared" si="231"/>
        <v>0</v>
      </c>
    </row>
    <row r="82" spans="1:20" x14ac:dyDescent="0.25">
      <c r="A82" s="83"/>
      <c r="B82" s="320"/>
      <c r="C82" s="292"/>
      <c r="D82" s="377"/>
      <c r="E82" s="309"/>
      <c r="F82" s="300">
        <f t="shared" si="224"/>
        <v>0</v>
      </c>
      <c r="G82" s="309"/>
      <c r="H82" s="313">
        <f t="shared" ref="H82" si="252">G82*$D82</f>
        <v>0</v>
      </c>
      <c r="I82" s="299"/>
      <c r="J82" s="300">
        <f t="shared" ref="J82" si="253">I82*$D82</f>
        <v>0</v>
      </c>
      <c r="K82" s="309"/>
      <c r="L82" s="313">
        <f t="shared" ref="L82" si="254">K82*$D82</f>
        <v>0</v>
      </c>
      <c r="M82" s="299"/>
      <c r="N82" s="300">
        <f t="shared" ref="N82" si="255">M82*$D82</f>
        <v>0</v>
      </c>
      <c r="O82" s="309"/>
      <c r="P82" s="300">
        <f t="shared" ref="P82" si="256">O82*$D82</f>
        <v>0</v>
      </c>
      <c r="R82" s="86">
        <f t="shared" si="230"/>
        <v>0</v>
      </c>
      <c r="S82" s="48">
        <f t="shared" si="230"/>
        <v>0</v>
      </c>
      <c r="T82" s="87">
        <f t="shared" si="231"/>
        <v>0</v>
      </c>
    </row>
    <row r="83" spans="1:20" x14ac:dyDescent="0.25">
      <c r="A83" s="83"/>
      <c r="B83" s="320"/>
      <c r="C83" s="292"/>
      <c r="D83" s="377"/>
      <c r="E83" s="295"/>
      <c r="F83" s="345">
        <f t="shared" si="224"/>
        <v>0</v>
      </c>
      <c r="G83" s="295"/>
      <c r="H83" s="344">
        <f t="shared" ref="H83" si="257">G83*$D83</f>
        <v>0</v>
      </c>
      <c r="I83" s="301"/>
      <c r="J83" s="345">
        <f t="shared" ref="J83" si="258">I83*$D83</f>
        <v>0</v>
      </c>
      <c r="K83" s="295"/>
      <c r="L83" s="344">
        <f t="shared" ref="L83" si="259">K83*$D83</f>
        <v>0</v>
      </c>
      <c r="M83" s="301"/>
      <c r="N83" s="345">
        <f t="shared" ref="N83" si="260">M83*$D83</f>
        <v>0</v>
      </c>
      <c r="O83" s="295"/>
      <c r="P83" s="345">
        <f t="shared" ref="P83" si="261">O83*$D83</f>
        <v>0</v>
      </c>
      <c r="R83" s="86">
        <f t="shared" si="230"/>
        <v>0</v>
      </c>
      <c r="S83" s="48">
        <f t="shared" si="230"/>
        <v>0</v>
      </c>
      <c r="T83" s="87">
        <f t="shared" si="231"/>
        <v>0</v>
      </c>
    </row>
    <row r="84" spans="1:20" x14ac:dyDescent="0.25">
      <c r="A84" s="83"/>
      <c r="B84" s="320"/>
      <c r="C84" s="292"/>
      <c r="D84" s="377"/>
      <c r="E84" s="340"/>
      <c r="F84" s="343">
        <f t="shared" si="224"/>
        <v>0</v>
      </c>
      <c r="G84" s="340"/>
      <c r="H84" s="341">
        <f t="shared" ref="H84" si="262">G84*$D84</f>
        <v>0</v>
      </c>
      <c r="I84" s="342"/>
      <c r="J84" s="343">
        <f t="shared" ref="J84" si="263">I84*$D84</f>
        <v>0</v>
      </c>
      <c r="K84" s="340"/>
      <c r="L84" s="341">
        <f t="shared" ref="L84" si="264">K84*$D84</f>
        <v>0</v>
      </c>
      <c r="M84" s="342"/>
      <c r="N84" s="343">
        <f t="shared" ref="N84" si="265">M84*$D84</f>
        <v>0</v>
      </c>
      <c r="O84" s="340"/>
      <c r="P84" s="343">
        <f t="shared" ref="P84" si="266">O84*$D84</f>
        <v>0</v>
      </c>
      <c r="R84" s="86">
        <f t="shared" si="230"/>
        <v>0</v>
      </c>
      <c r="S84" s="48">
        <f t="shared" si="230"/>
        <v>0</v>
      </c>
      <c r="T84" s="87">
        <f t="shared" si="231"/>
        <v>0</v>
      </c>
    </row>
    <row r="85" spans="1:20" x14ac:dyDescent="0.25">
      <c r="A85" s="83"/>
      <c r="B85" s="320"/>
      <c r="C85" s="292"/>
      <c r="D85" s="377"/>
      <c r="E85" s="339"/>
      <c r="F85" s="347">
        <f t="shared" si="224"/>
        <v>0</v>
      </c>
      <c r="G85" s="339"/>
      <c r="H85" s="348">
        <f t="shared" ref="H85" si="267">G85*$D85</f>
        <v>0</v>
      </c>
      <c r="I85" s="346"/>
      <c r="J85" s="347">
        <f t="shared" ref="J85" si="268">I85*$D85</f>
        <v>0</v>
      </c>
      <c r="K85" s="339"/>
      <c r="L85" s="348">
        <f t="shared" ref="L85" si="269">K85*$D85</f>
        <v>0</v>
      </c>
      <c r="M85" s="346"/>
      <c r="N85" s="347">
        <f t="shared" ref="N85" si="270">M85*$D85</f>
        <v>0</v>
      </c>
      <c r="O85" s="339"/>
      <c r="P85" s="347">
        <f t="shared" ref="P85" si="271">O85*$D85</f>
        <v>0</v>
      </c>
      <c r="R85" s="86">
        <f t="shared" si="230"/>
        <v>0</v>
      </c>
      <c r="S85" s="48">
        <f t="shared" si="230"/>
        <v>0</v>
      </c>
      <c r="T85" s="87">
        <f t="shared" si="231"/>
        <v>0</v>
      </c>
    </row>
    <row r="86" spans="1:20" x14ac:dyDescent="0.25">
      <c r="A86" s="83"/>
      <c r="B86" s="369"/>
      <c r="C86" s="338"/>
      <c r="D86" s="378"/>
      <c r="E86" s="309"/>
      <c r="F86" s="300">
        <f t="shared" si="224"/>
        <v>0</v>
      </c>
      <c r="G86" s="309"/>
      <c r="H86" s="313">
        <f t="shared" ref="H86" si="272">G86*$D86</f>
        <v>0</v>
      </c>
      <c r="I86" s="299"/>
      <c r="J86" s="300">
        <f t="shared" ref="J86" si="273">I86*$D86</f>
        <v>0</v>
      </c>
      <c r="K86" s="309"/>
      <c r="L86" s="313">
        <f t="shared" ref="L86" si="274">K86*$D86</f>
        <v>0</v>
      </c>
      <c r="M86" s="299"/>
      <c r="N86" s="300">
        <f t="shared" ref="N86" si="275">M86*$D86</f>
        <v>0</v>
      </c>
      <c r="O86" s="309"/>
      <c r="P86" s="300">
        <f t="shared" ref="P86" si="276">O86*$D86</f>
        <v>0</v>
      </c>
      <c r="R86" s="86">
        <f t="shared" si="230"/>
        <v>0</v>
      </c>
      <c r="S86" s="48">
        <f t="shared" si="230"/>
        <v>0</v>
      </c>
      <c r="T86" s="87">
        <f t="shared" si="231"/>
        <v>0</v>
      </c>
    </row>
    <row r="87" spans="1:20" x14ac:dyDescent="0.25">
      <c r="A87" s="83"/>
      <c r="B87" s="369"/>
      <c r="C87" s="338"/>
      <c r="D87" s="378"/>
      <c r="E87" s="309"/>
      <c r="F87" s="300">
        <f t="shared" si="224"/>
        <v>0</v>
      </c>
      <c r="G87" s="309"/>
      <c r="H87" s="313">
        <f t="shared" ref="H87" si="277">G87*$D87</f>
        <v>0</v>
      </c>
      <c r="I87" s="299"/>
      <c r="J87" s="300">
        <f t="shared" ref="J87" si="278">I87*$D87</f>
        <v>0</v>
      </c>
      <c r="K87" s="309"/>
      <c r="L87" s="313">
        <f t="shared" ref="L87" si="279">K87*$D87</f>
        <v>0</v>
      </c>
      <c r="M87" s="299"/>
      <c r="N87" s="300">
        <f t="shared" ref="N87" si="280">M87*$D87</f>
        <v>0</v>
      </c>
      <c r="O87" s="309"/>
      <c r="P87" s="300">
        <f t="shared" ref="P87" si="281">O87*$D87</f>
        <v>0</v>
      </c>
      <c r="R87" s="86">
        <f t="shared" si="230"/>
        <v>0</v>
      </c>
      <c r="S87" s="48">
        <f t="shared" si="230"/>
        <v>0</v>
      </c>
      <c r="T87" s="87">
        <f t="shared" si="231"/>
        <v>0</v>
      </c>
    </row>
    <row r="88" spans="1:20" x14ac:dyDescent="0.25">
      <c r="A88" s="83"/>
      <c r="B88" s="371"/>
      <c r="C88" s="372"/>
      <c r="D88" s="379"/>
      <c r="E88" s="310"/>
      <c r="F88" s="302">
        <f t="shared" si="224"/>
        <v>0</v>
      </c>
      <c r="G88" s="310"/>
      <c r="H88" s="314">
        <f t="shared" ref="H88" si="282">G88*$D88</f>
        <v>0</v>
      </c>
      <c r="I88" s="311"/>
      <c r="J88" s="302">
        <f t="shared" ref="J88" si="283">I88*$D88</f>
        <v>0</v>
      </c>
      <c r="K88" s="310"/>
      <c r="L88" s="314">
        <f t="shared" ref="L88" si="284">K88*$D88</f>
        <v>0</v>
      </c>
      <c r="M88" s="311"/>
      <c r="N88" s="302">
        <f t="shared" ref="N88" si="285">M88*$D88</f>
        <v>0</v>
      </c>
      <c r="O88" s="310"/>
      <c r="P88" s="302">
        <f t="shared" ref="P88" si="286">O88*$D88</f>
        <v>0</v>
      </c>
      <c r="R88" s="86">
        <f t="shared" si="230"/>
        <v>0</v>
      </c>
      <c r="S88" s="48">
        <f t="shared" si="230"/>
        <v>0</v>
      </c>
      <c r="T88" s="87">
        <f t="shared" si="231"/>
        <v>0</v>
      </c>
    </row>
    <row r="89" spans="1:20" x14ac:dyDescent="0.25">
      <c r="A89" s="83"/>
      <c r="D89" s="336"/>
      <c r="F89" s="92"/>
      <c r="H89" s="92"/>
      <c r="J89" s="92"/>
      <c r="L89" s="92"/>
      <c r="N89" s="92"/>
      <c r="P89" s="92"/>
    </row>
    <row r="90" spans="1:20" ht="15.75" x14ac:dyDescent="0.25">
      <c r="A90" s="487" t="s">
        <v>277</v>
      </c>
      <c r="B90" s="614"/>
      <c r="C90" s="615"/>
      <c r="D90" s="337">
        <f>SUM(D76:D88)</f>
        <v>0</v>
      </c>
      <c r="E90" s="88"/>
      <c r="F90" s="233">
        <f>SUM(F76:F88)</f>
        <v>0</v>
      </c>
      <c r="G90" s="89"/>
      <c r="H90" s="233">
        <f>SUM(H76:H88)</f>
        <v>0</v>
      </c>
      <c r="I90" s="89"/>
      <c r="J90" s="233">
        <f>SUM(J76:J88)</f>
        <v>0</v>
      </c>
      <c r="K90" s="89"/>
      <c r="L90" s="233">
        <f>SUM(L76:L88)</f>
        <v>0</v>
      </c>
      <c r="M90" s="89"/>
      <c r="N90" s="233">
        <f>SUM(N76:N88)</f>
        <v>0</v>
      </c>
      <c r="O90" s="89"/>
      <c r="P90" s="233">
        <f>SUM(P76:P88)</f>
        <v>0</v>
      </c>
      <c r="S90" s="48">
        <f>F90+H90+J90+L90+N90+P90</f>
        <v>0</v>
      </c>
      <c r="T90" s="87">
        <f>S90-D90</f>
        <v>0</v>
      </c>
    </row>
    <row r="91" spans="1:20" ht="49.5" customHeight="1" x14ac:dyDescent="0.25">
      <c r="A91" s="599" t="s">
        <v>278</v>
      </c>
      <c r="B91" s="599"/>
      <c r="C91" s="190"/>
      <c r="D91" s="91"/>
      <c r="E91" s="91"/>
      <c r="F91" s="91"/>
      <c r="G91" s="91"/>
      <c r="H91" s="91"/>
      <c r="I91" s="91"/>
      <c r="J91" s="91"/>
      <c r="K91" s="91"/>
      <c r="L91" s="91"/>
      <c r="M91" s="91"/>
      <c r="N91" s="91"/>
      <c r="O91" s="91"/>
      <c r="P91" s="91"/>
      <c r="S91" s="92"/>
      <c r="T91" s="92"/>
    </row>
    <row r="93" spans="1:20" ht="39" customHeight="1" x14ac:dyDescent="0.25">
      <c r="A93" s="604" t="s">
        <v>279</v>
      </c>
      <c r="B93" s="605"/>
      <c r="C93" s="605"/>
      <c r="D93" s="605"/>
      <c r="E93" s="537" t="s">
        <v>191</v>
      </c>
      <c r="F93" s="572"/>
      <c r="G93" s="573" t="s">
        <v>192</v>
      </c>
      <c r="H93" s="538"/>
      <c r="I93" s="537" t="s">
        <v>193</v>
      </c>
      <c r="J93" s="539"/>
      <c r="K93" s="538" t="s">
        <v>194</v>
      </c>
      <c r="L93" s="538"/>
      <c r="M93" s="537" t="s">
        <v>195</v>
      </c>
      <c r="N93" s="539"/>
      <c r="O93" s="538" t="s">
        <v>196</v>
      </c>
      <c r="P93" s="539"/>
      <c r="R93" s="80" t="s">
        <v>197</v>
      </c>
      <c r="S93" s="588" t="s">
        <v>265</v>
      </c>
      <c r="T93" s="588" t="s">
        <v>266</v>
      </c>
    </row>
    <row r="94" spans="1:20" ht="28.5" customHeight="1" x14ac:dyDescent="0.25">
      <c r="A94" s="606"/>
      <c r="B94" s="607"/>
      <c r="C94" s="607"/>
      <c r="D94" s="607"/>
      <c r="E94" s="600" t="str">
        <f>IF(Usage!$B$8=0, "", Usage!$B$8)</f>
        <v>Center Overhead</v>
      </c>
      <c r="F94" s="601"/>
      <c r="G94" s="602" t="str">
        <f>IF(Usage!$B$9=0, "", Usage!$B$9)</f>
        <v/>
      </c>
      <c r="H94" s="602"/>
      <c r="I94" s="603" t="str">
        <f>IF(Usage!$B$10=0, "", Usage!$B$10)</f>
        <v/>
      </c>
      <c r="J94" s="579"/>
      <c r="K94" s="602" t="str">
        <f>IF(Usage!$B$11=0, "", Usage!$B$11)</f>
        <v/>
      </c>
      <c r="L94" s="602"/>
      <c r="M94" s="603" t="str">
        <f>IF(Usage!$B$12=0, "", Usage!$B$12)</f>
        <v/>
      </c>
      <c r="N94" s="579"/>
      <c r="O94" s="602" t="str">
        <f>IF(Usage!$B$13=0, "", Usage!$B$13)</f>
        <v/>
      </c>
      <c r="P94" s="579"/>
      <c r="R94" s="588" t="s">
        <v>200</v>
      </c>
      <c r="S94" s="588"/>
      <c r="T94" s="588"/>
    </row>
    <row r="95" spans="1:20" x14ac:dyDescent="0.25">
      <c r="A95" s="81" t="s">
        <v>267</v>
      </c>
      <c r="B95" s="380" t="s">
        <v>268</v>
      </c>
      <c r="C95" s="380" t="s">
        <v>2</v>
      </c>
      <c r="D95" s="381" t="s">
        <v>269</v>
      </c>
      <c r="E95" s="357" t="s">
        <v>256</v>
      </c>
      <c r="F95" s="358" t="s">
        <v>203</v>
      </c>
      <c r="G95" s="359" t="s">
        <v>270</v>
      </c>
      <c r="H95" s="360" t="s">
        <v>203</v>
      </c>
      <c r="I95" s="357" t="s">
        <v>256</v>
      </c>
      <c r="J95" s="358" t="s">
        <v>203</v>
      </c>
      <c r="K95" s="359" t="s">
        <v>256</v>
      </c>
      <c r="L95" s="360" t="s">
        <v>203</v>
      </c>
      <c r="M95" s="357" t="s">
        <v>270</v>
      </c>
      <c r="N95" s="358" t="s">
        <v>203</v>
      </c>
      <c r="O95" s="359" t="s">
        <v>256</v>
      </c>
      <c r="P95" s="358" t="s">
        <v>203</v>
      </c>
      <c r="R95" s="588"/>
      <c r="S95" s="588"/>
      <c r="T95" s="588"/>
    </row>
    <row r="96" spans="1:20" x14ac:dyDescent="0.25">
      <c r="A96" s="83"/>
      <c r="B96" s="374" t="s">
        <v>271</v>
      </c>
      <c r="C96" s="375"/>
      <c r="D96" s="376"/>
      <c r="E96" s="309"/>
      <c r="F96" s="300"/>
      <c r="G96" s="309"/>
      <c r="H96" s="313"/>
      <c r="I96" s="299"/>
      <c r="J96" s="300"/>
      <c r="K96" s="309"/>
      <c r="L96" s="313"/>
      <c r="M96" s="299"/>
      <c r="N96" s="300"/>
      <c r="O96" s="309"/>
      <c r="P96" s="300"/>
      <c r="R96" s="86"/>
      <c r="S96" s="48"/>
      <c r="T96" s="87"/>
    </row>
    <row r="97" spans="1:20" x14ac:dyDescent="0.25">
      <c r="A97" s="83"/>
      <c r="B97" s="320"/>
      <c r="C97" s="292"/>
      <c r="D97" s="321"/>
      <c r="E97" s="309"/>
      <c r="F97" s="300">
        <f t="shared" ref="F97:F134" si="287">E97*$D97</f>
        <v>0</v>
      </c>
      <c r="G97" s="309"/>
      <c r="H97" s="313">
        <f t="shared" ref="H97:J97" si="288">G97*$D97</f>
        <v>0</v>
      </c>
      <c r="I97" s="299"/>
      <c r="J97" s="300">
        <f t="shared" si="288"/>
        <v>0</v>
      </c>
      <c r="K97" s="309"/>
      <c r="L97" s="313">
        <f t="shared" ref="L97" si="289">K97*$D97</f>
        <v>0</v>
      </c>
      <c r="M97" s="299"/>
      <c r="N97" s="300">
        <f t="shared" ref="N97" si="290">M97*$D97</f>
        <v>0</v>
      </c>
      <c r="O97" s="309"/>
      <c r="P97" s="300">
        <f t="shared" ref="P97" si="291">O97*$D97</f>
        <v>0</v>
      </c>
      <c r="R97" s="86">
        <f t="shared" ref="R97:R134" si="292">E97+G97+I97+K97+M97+O97</f>
        <v>0</v>
      </c>
      <c r="S97" s="48">
        <f t="shared" ref="S97:S134" si="293">F97+H97+J97+L97+N97+P97</f>
        <v>0</v>
      </c>
      <c r="T97" s="87">
        <f t="shared" ref="T97:T134" si="294">S97-D97</f>
        <v>0</v>
      </c>
    </row>
    <row r="98" spans="1:20" x14ac:dyDescent="0.25">
      <c r="A98" s="83"/>
      <c r="B98" s="322"/>
      <c r="C98" s="296"/>
      <c r="D98" s="323"/>
      <c r="E98" s="309"/>
      <c r="F98" s="300">
        <f t="shared" si="287"/>
        <v>0</v>
      </c>
      <c r="G98" s="309"/>
      <c r="H98" s="313">
        <f t="shared" ref="H98:J98" si="295">G98*$D98</f>
        <v>0</v>
      </c>
      <c r="I98" s="299"/>
      <c r="J98" s="300">
        <f t="shared" si="295"/>
        <v>0</v>
      </c>
      <c r="K98" s="309"/>
      <c r="L98" s="313">
        <f t="shared" ref="L98" si="296">K98*$D98</f>
        <v>0</v>
      </c>
      <c r="M98" s="299"/>
      <c r="N98" s="300">
        <f t="shared" ref="N98" si="297">M98*$D98</f>
        <v>0</v>
      </c>
      <c r="O98" s="309"/>
      <c r="P98" s="300">
        <f t="shared" ref="P98" si="298">O98*$D98</f>
        <v>0</v>
      </c>
      <c r="R98" s="86">
        <f t="shared" si="292"/>
        <v>0</v>
      </c>
      <c r="S98" s="48">
        <f t="shared" si="293"/>
        <v>0</v>
      </c>
      <c r="T98" s="87">
        <f t="shared" si="294"/>
        <v>0</v>
      </c>
    </row>
    <row r="99" spans="1:20" x14ac:dyDescent="0.25">
      <c r="A99" s="83"/>
      <c r="B99" s="320"/>
      <c r="C99" s="292"/>
      <c r="D99" s="321"/>
      <c r="E99" s="309"/>
      <c r="F99" s="300">
        <f t="shared" si="287"/>
        <v>0</v>
      </c>
      <c r="G99" s="309"/>
      <c r="H99" s="313">
        <f t="shared" ref="H99:J99" si="299">G99*$D99</f>
        <v>0</v>
      </c>
      <c r="I99" s="299"/>
      <c r="J99" s="300">
        <f t="shared" si="299"/>
        <v>0</v>
      </c>
      <c r="K99" s="309"/>
      <c r="L99" s="313">
        <f t="shared" ref="L99" si="300">K99*$D99</f>
        <v>0</v>
      </c>
      <c r="M99" s="299"/>
      <c r="N99" s="300">
        <f t="shared" ref="N99" si="301">M99*$D99</f>
        <v>0</v>
      </c>
      <c r="O99" s="309"/>
      <c r="P99" s="300">
        <f t="shared" ref="P99" si="302">O99*$D99</f>
        <v>0</v>
      </c>
      <c r="R99" s="86">
        <f t="shared" si="292"/>
        <v>0</v>
      </c>
      <c r="S99" s="48">
        <f t="shared" si="293"/>
        <v>0</v>
      </c>
      <c r="T99" s="87">
        <f t="shared" si="294"/>
        <v>0</v>
      </c>
    </row>
    <row r="100" spans="1:20" x14ac:dyDescent="0.25">
      <c r="A100" s="83"/>
      <c r="B100" s="320"/>
      <c r="C100" s="292"/>
      <c r="D100" s="324"/>
      <c r="E100" s="309"/>
      <c r="F100" s="300">
        <f t="shared" si="287"/>
        <v>0</v>
      </c>
      <c r="G100" s="309"/>
      <c r="H100" s="313">
        <f t="shared" ref="H100:J100" si="303">G100*$D100</f>
        <v>0</v>
      </c>
      <c r="I100" s="299"/>
      <c r="J100" s="300">
        <f t="shared" si="303"/>
        <v>0</v>
      </c>
      <c r="K100" s="309"/>
      <c r="L100" s="313">
        <f t="shared" ref="L100" si="304">K100*$D100</f>
        <v>0</v>
      </c>
      <c r="M100" s="299"/>
      <c r="N100" s="300">
        <f t="shared" ref="N100" si="305">M100*$D100</f>
        <v>0</v>
      </c>
      <c r="O100" s="309"/>
      <c r="P100" s="300">
        <f t="shared" ref="P100" si="306">O100*$D100</f>
        <v>0</v>
      </c>
      <c r="R100" s="86">
        <f t="shared" si="292"/>
        <v>0</v>
      </c>
      <c r="S100" s="48">
        <f t="shared" si="293"/>
        <v>0</v>
      </c>
      <c r="T100" s="87">
        <f t="shared" si="294"/>
        <v>0</v>
      </c>
    </row>
    <row r="101" spans="1:20" x14ac:dyDescent="0.25">
      <c r="A101" s="83"/>
      <c r="B101" s="320"/>
      <c r="C101" s="292"/>
      <c r="D101" s="324"/>
      <c r="E101" s="309"/>
      <c r="F101" s="300">
        <f t="shared" si="287"/>
        <v>0</v>
      </c>
      <c r="G101" s="309"/>
      <c r="H101" s="313">
        <f t="shared" ref="H101:J101" si="307">G101*$D101</f>
        <v>0</v>
      </c>
      <c r="I101" s="299"/>
      <c r="J101" s="300">
        <f t="shared" si="307"/>
        <v>0</v>
      </c>
      <c r="K101" s="309"/>
      <c r="L101" s="313">
        <f t="shared" ref="L101" si="308">K101*$D101</f>
        <v>0</v>
      </c>
      <c r="M101" s="299"/>
      <c r="N101" s="300">
        <f t="shared" ref="N101" si="309">M101*$D101</f>
        <v>0</v>
      </c>
      <c r="O101" s="309"/>
      <c r="P101" s="300">
        <f t="shared" ref="P101" si="310">O101*$D101</f>
        <v>0</v>
      </c>
      <c r="R101" s="86">
        <f t="shared" si="292"/>
        <v>0</v>
      </c>
      <c r="S101" s="48">
        <f t="shared" si="293"/>
        <v>0</v>
      </c>
      <c r="T101" s="87">
        <f t="shared" si="294"/>
        <v>0</v>
      </c>
    </row>
    <row r="102" spans="1:20" x14ac:dyDescent="0.25">
      <c r="A102" s="83"/>
      <c r="B102" s="320"/>
      <c r="C102" s="292"/>
      <c r="D102" s="321"/>
      <c r="E102" s="309"/>
      <c r="F102" s="300">
        <f t="shared" si="287"/>
        <v>0</v>
      </c>
      <c r="G102" s="309"/>
      <c r="H102" s="313">
        <f t="shared" ref="H102:J102" si="311">G102*$D102</f>
        <v>0</v>
      </c>
      <c r="I102" s="299"/>
      <c r="J102" s="300">
        <f t="shared" si="311"/>
        <v>0</v>
      </c>
      <c r="K102" s="309"/>
      <c r="L102" s="313">
        <f t="shared" ref="L102" si="312">K102*$D102</f>
        <v>0</v>
      </c>
      <c r="M102" s="299"/>
      <c r="N102" s="300">
        <f t="shared" ref="N102" si="313">M102*$D102</f>
        <v>0</v>
      </c>
      <c r="O102" s="309"/>
      <c r="P102" s="300">
        <f t="shared" ref="P102" si="314">O102*$D102</f>
        <v>0</v>
      </c>
      <c r="R102" s="86">
        <f t="shared" si="292"/>
        <v>0</v>
      </c>
      <c r="S102" s="48">
        <f t="shared" si="293"/>
        <v>0</v>
      </c>
      <c r="T102" s="87">
        <f t="shared" si="294"/>
        <v>0</v>
      </c>
    </row>
    <row r="103" spans="1:20" x14ac:dyDescent="0.25">
      <c r="A103" s="83"/>
      <c r="B103" s="320"/>
      <c r="C103" s="292"/>
      <c r="D103" s="324"/>
      <c r="E103" s="309"/>
      <c r="F103" s="300">
        <f t="shared" si="287"/>
        <v>0</v>
      </c>
      <c r="G103" s="309"/>
      <c r="H103" s="313">
        <f t="shared" ref="H103:J103" si="315">G103*$D103</f>
        <v>0</v>
      </c>
      <c r="I103" s="299"/>
      <c r="J103" s="300">
        <f t="shared" si="315"/>
        <v>0</v>
      </c>
      <c r="K103" s="309"/>
      <c r="L103" s="313">
        <f t="shared" ref="L103" si="316">K103*$D103</f>
        <v>0</v>
      </c>
      <c r="M103" s="299"/>
      <c r="N103" s="300">
        <f t="shared" ref="N103" si="317">M103*$D103</f>
        <v>0</v>
      </c>
      <c r="O103" s="309"/>
      <c r="P103" s="300">
        <f t="shared" ref="P103" si="318">O103*$D103</f>
        <v>0</v>
      </c>
      <c r="R103" s="86">
        <f t="shared" si="292"/>
        <v>0</v>
      </c>
      <c r="S103" s="48">
        <f t="shared" si="293"/>
        <v>0</v>
      </c>
      <c r="T103" s="87">
        <f t="shared" si="294"/>
        <v>0</v>
      </c>
    </row>
    <row r="104" spans="1:20" x14ac:dyDescent="0.25">
      <c r="A104" s="83"/>
      <c r="B104" s="320"/>
      <c r="C104" s="292"/>
      <c r="D104" s="324"/>
      <c r="E104" s="309"/>
      <c r="F104" s="300">
        <f t="shared" si="287"/>
        <v>0</v>
      </c>
      <c r="G104" s="309"/>
      <c r="H104" s="313">
        <f t="shared" ref="H104:J104" si="319">G104*$D104</f>
        <v>0</v>
      </c>
      <c r="I104" s="299"/>
      <c r="J104" s="300">
        <f t="shared" si="319"/>
        <v>0</v>
      </c>
      <c r="K104" s="309"/>
      <c r="L104" s="313">
        <f t="shared" ref="L104" si="320">K104*$D104</f>
        <v>0</v>
      </c>
      <c r="M104" s="299"/>
      <c r="N104" s="300">
        <f t="shared" ref="N104" si="321">M104*$D104</f>
        <v>0</v>
      </c>
      <c r="O104" s="309"/>
      <c r="P104" s="300">
        <f t="shared" ref="P104" si="322">O104*$D104</f>
        <v>0</v>
      </c>
      <c r="R104" s="86">
        <f t="shared" si="292"/>
        <v>0</v>
      </c>
      <c r="S104" s="48">
        <f t="shared" si="293"/>
        <v>0</v>
      </c>
      <c r="T104" s="87">
        <f t="shared" si="294"/>
        <v>0</v>
      </c>
    </row>
    <row r="105" spans="1:20" x14ac:dyDescent="0.25">
      <c r="A105" s="83"/>
      <c r="B105" s="320"/>
      <c r="C105" s="292"/>
      <c r="D105" s="321"/>
      <c r="E105" s="309"/>
      <c r="F105" s="300">
        <f t="shared" si="287"/>
        <v>0</v>
      </c>
      <c r="G105" s="309"/>
      <c r="H105" s="313">
        <f t="shared" ref="H105:J105" si="323">G105*$D105</f>
        <v>0</v>
      </c>
      <c r="I105" s="299"/>
      <c r="J105" s="300">
        <f t="shared" si="323"/>
        <v>0</v>
      </c>
      <c r="K105" s="309"/>
      <c r="L105" s="313">
        <f t="shared" ref="L105" si="324">K105*$D105</f>
        <v>0</v>
      </c>
      <c r="M105" s="299"/>
      <c r="N105" s="300">
        <f t="shared" ref="N105" si="325">M105*$D105</f>
        <v>0</v>
      </c>
      <c r="O105" s="309"/>
      <c r="P105" s="300">
        <f t="shared" ref="P105" si="326">O105*$D105</f>
        <v>0</v>
      </c>
      <c r="R105" s="86">
        <f t="shared" si="292"/>
        <v>0</v>
      </c>
      <c r="S105" s="48">
        <f t="shared" si="293"/>
        <v>0</v>
      </c>
      <c r="T105" s="87">
        <f t="shared" si="294"/>
        <v>0</v>
      </c>
    </row>
    <row r="106" spans="1:20" x14ac:dyDescent="0.25">
      <c r="A106" s="83"/>
      <c r="B106" s="320"/>
      <c r="C106" s="292"/>
      <c r="D106" s="324"/>
      <c r="E106" s="309"/>
      <c r="F106" s="300">
        <f t="shared" si="287"/>
        <v>0</v>
      </c>
      <c r="G106" s="309"/>
      <c r="H106" s="313">
        <f t="shared" ref="H106:J106" si="327">G106*$D106</f>
        <v>0</v>
      </c>
      <c r="I106" s="299"/>
      <c r="J106" s="300">
        <f t="shared" si="327"/>
        <v>0</v>
      </c>
      <c r="K106" s="309"/>
      <c r="L106" s="313">
        <f t="shared" ref="L106" si="328">K106*$D106</f>
        <v>0</v>
      </c>
      <c r="M106" s="299"/>
      <c r="N106" s="300">
        <f t="shared" ref="N106" si="329">M106*$D106</f>
        <v>0</v>
      </c>
      <c r="O106" s="309"/>
      <c r="P106" s="300">
        <f t="shared" ref="P106" si="330">O106*$D106</f>
        <v>0</v>
      </c>
      <c r="R106" s="86">
        <f t="shared" si="292"/>
        <v>0</v>
      </c>
      <c r="S106" s="48">
        <f t="shared" si="293"/>
        <v>0</v>
      </c>
      <c r="T106" s="87">
        <f t="shared" si="294"/>
        <v>0</v>
      </c>
    </row>
    <row r="107" spans="1:20" x14ac:dyDescent="0.25">
      <c r="A107" s="83"/>
      <c r="B107" s="320"/>
      <c r="C107" s="292"/>
      <c r="D107" s="321"/>
      <c r="E107" s="309"/>
      <c r="F107" s="300">
        <f t="shared" si="287"/>
        <v>0</v>
      </c>
      <c r="G107" s="309"/>
      <c r="H107" s="313">
        <f t="shared" ref="H107:J107" si="331">G107*$D107</f>
        <v>0</v>
      </c>
      <c r="I107" s="299"/>
      <c r="J107" s="300">
        <f t="shared" si="331"/>
        <v>0</v>
      </c>
      <c r="K107" s="309"/>
      <c r="L107" s="313">
        <f t="shared" ref="L107" si="332">K107*$D107</f>
        <v>0</v>
      </c>
      <c r="M107" s="299"/>
      <c r="N107" s="300">
        <f t="shared" ref="N107" si="333">M107*$D107</f>
        <v>0</v>
      </c>
      <c r="O107" s="309"/>
      <c r="P107" s="300">
        <f t="shared" ref="P107" si="334">O107*$D107</f>
        <v>0</v>
      </c>
      <c r="R107" s="86">
        <f t="shared" si="292"/>
        <v>0</v>
      </c>
      <c r="S107" s="48">
        <f t="shared" si="293"/>
        <v>0</v>
      </c>
      <c r="T107" s="87">
        <f t="shared" si="294"/>
        <v>0</v>
      </c>
    </row>
    <row r="108" spans="1:20" x14ac:dyDescent="0.25">
      <c r="A108" s="83"/>
      <c r="B108" s="320"/>
      <c r="C108" s="292"/>
      <c r="D108" s="324"/>
      <c r="E108" s="309"/>
      <c r="F108" s="300">
        <f t="shared" si="287"/>
        <v>0</v>
      </c>
      <c r="G108" s="309"/>
      <c r="H108" s="313">
        <f t="shared" ref="H108:J108" si="335">G108*$D108</f>
        <v>0</v>
      </c>
      <c r="I108" s="299"/>
      <c r="J108" s="300">
        <f t="shared" si="335"/>
        <v>0</v>
      </c>
      <c r="K108" s="309"/>
      <c r="L108" s="313">
        <f t="shared" ref="L108" si="336">K108*$D108</f>
        <v>0</v>
      </c>
      <c r="M108" s="299"/>
      <c r="N108" s="300">
        <f t="shared" ref="N108" si="337">M108*$D108</f>
        <v>0</v>
      </c>
      <c r="O108" s="309"/>
      <c r="P108" s="300">
        <f t="shared" ref="P108" si="338">O108*$D108</f>
        <v>0</v>
      </c>
      <c r="R108" s="86">
        <f t="shared" si="292"/>
        <v>0</v>
      </c>
      <c r="S108" s="48">
        <f t="shared" si="293"/>
        <v>0</v>
      </c>
      <c r="T108" s="87">
        <f t="shared" si="294"/>
        <v>0</v>
      </c>
    </row>
    <row r="109" spans="1:20" x14ac:dyDescent="0.25">
      <c r="A109" s="83"/>
      <c r="B109" s="320"/>
      <c r="C109" s="292"/>
      <c r="D109" s="321"/>
      <c r="E109" s="309"/>
      <c r="F109" s="300">
        <f t="shared" si="287"/>
        <v>0</v>
      </c>
      <c r="G109" s="309"/>
      <c r="H109" s="313">
        <f t="shared" ref="H109:J109" si="339">G109*$D109</f>
        <v>0</v>
      </c>
      <c r="I109" s="299"/>
      <c r="J109" s="300">
        <f t="shared" si="339"/>
        <v>0</v>
      </c>
      <c r="K109" s="309"/>
      <c r="L109" s="313">
        <f t="shared" ref="L109" si="340">K109*$D109</f>
        <v>0</v>
      </c>
      <c r="M109" s="299"/>
      <c r="N109" s="300">
        <f t="shared" ref="N109" si="341">M109*$D109</f>
        <v>0</v>
      </c>
      <c r="O109" s="309"/>
      <c r="P109" s="300">
        <f t="shared" ref="P109" si="342">O109*$D109</f>
        <v>0</v>
      </c>
      <c r="R109" s="86">
        <f t="shared" si="292"/>
        <v>0</v>
      </c>
      <c r="S109" s="48">
        <f t="shared" si="293"/>
        <v>0</v>
      </c>
      <c r="T109" s="87">
        <f t="shared" si="294"/>
        <v>0</v>
      </c>
    </row>
    <row r="110" spans="1:20" x14ac:dyDescent="0.25">
      <c r="A110" s="83"/>
      <c r="B110" s="320"/>
      <c r="C110" s="292"/>
      <c r="D110" s="321"/>
      <c r="E110" s="309"/>
      <c r="F110" s="300">
        <f t="shared" si="287"/>
        <v>0</v>
      </c>
      <c r="G110" s="309"/>
      <c r="H110" s="313">
        <f t="shared" ref="H110:J110" si="343">G110*$D110</f>
        <v>0</v>
      </c>
      <c r="I110" s="299"/>
      <c r="J110" s="300">
        <f t="shared" si="343"/>
        <v>0</v>
      </c>
      <c r="K110" s="309"/>
      <c r="L110" s="313">
        <f t="shared" ref="L110" si="344">K110*$D110</f>
        <v>0</v>
      </c>
      <c r="M110" s="299"/>
      <c r="N110" s="300">
        <f t="shared" ref="N110" si="345">M110*$D110</f>
        <v>0</v>
      </c>
      <c r="O110" s="309"/>
      <c r="P110" s="300">
        <f t="shared" ref="P110" si="346">O110*$D110</f>
        <v>0</v>
      </c>
      <c r="R110" s="86">
        <f t="shared" si="292"/>
        <v>0</v>
      </c>
      <c r="S110" s="48">
        <f t="shared" si="293"/>
        <v>0</v>
      </c>
      <c r="T110" s="87">
        <f t="shared" si="294"/>
        <v>0</v>
      </c>
    </row>
    <row r="111" spans="1:20" x14ac:dyDescent="0.25">
      <c r="A111" s="83"/>
      <c r="B111" s="320"/>
      <c r="C111" s="292"/>
      <c r="D111" s="324"/>
      <c r="E111" s="309"/>
      <c r="F111" s="300">
        <f t="shared" si="287"/>
        <v>0</v>
      </c>
      <c r="G111" s="309"/>
      <c r="H111" s="313">
        <f t="shared" ref="H111:J111" si="347">G111*$D111</f>
        <v>0</v>
      </c>
      <c r="I111" s="299"/>
      <c r="J111" s="300">
        <f t="shared" si="347"/>
        <v>0</v>
      </c>
      <c r="K111" s="309"/>
      <c r="L111" s="313">
        <f t="shared" ref="L111" si="348">K111*$D111</f>
        <v>0</v>
      </c>
      <c r="M111" s="299"/>
      <c r="N111" s="300">
        <f t="shared" ref="N111" si="349">M111*$D111</f>
        <v>0</v>
      </c>
      <c r="O111" s="309"/>
      <c r="P111" s="300">
        <f t="shared" ref="P111" si="350">O111*$D111</f>
        <v>0</v>
      </c>
      <c r="R111" s="86">
        <f t="shared" si="292"/>
        <v>0</v>
      </c>
      <c r="S111" s="48">
        <f t="shared" si="293"/>
        <v>0</v>
      </c>
      <c r="T111" s="87">
        <f t="shared" si="294"/>
        <v>0</v>
      </c>
    </row>
    <row r="112" spans="1:20" x14ac:dyDescent="0.25">
      <c r="A112" s="83"/>
      <c r="B112" s="320"/>
      <c r="C112" s="292"/>
      <c r="D112" s="321"/>
      <c r="E112" s="309"/>
      <c r="F112" s="300">
        <f t="shared" si="287"/>
        <v>0</v>
      </c>
      <c r="G112" s="309"/>
      <c r="H112" s="313">
        <f t="shared" ref="H112:J112" si="351">G112*$D112</f>
        <v>0</v>
      </c>
      <c r="I112" s="299"/>
      <c r="J112" s="300">
        <f t="shared" si="351"/>
        <v>0</v>
      </c>
      <c r="K112" s="309"/>
      <c r="L112" s="313">
        <f t="shared" ref="L112" si="352">K112*$D112</f>
        <v>0</v>
      </c>
      <c r="M112" s="299"/>
      <c r="N112" s="300">
        <f t="shared" ref="N112" si="353">M112*$D112</f>
        <v>0</v>
      </c>
      <c r="O112" s="309"/>
      <c r="P112" s="300">
        <f t="shared" ref="P112" si="354">O112*$D112</f>
        <v>0</v>
      </c>
      <c r="R112" s="86">
        <f t="shared" si="292"/>
        <v>0</v>
      </c>
      <c r="S112" s="48">
        <f t="shared" si="293"/>
        <v>0</v>
      </c>
      <c r="T112" s="87">
        <f t="shared" si="294"/>
        <v>0</v>
      </c>
    </row>
    <row r="113" spans="1:20" x14ac:dyDescent="0.25">
      <c r="A113" s="83"/>
      <c r="B113" s="320"/>
      <c r="C113" s="292"/>
      <c r="D113" s="324"/>
      <c r="E113" s="309"/>
      <c r="F113" s="300">
        <f t="shared" si="287"/>
        <v>0</v>
      </c>
      <c r="G113" s="309"/>
      <c r="H113" s="313">
        <f t="shared" ref="H113:J113" si="355">G113*$D113</f>
        <v>0</v>
      </c>
      <c r="I113" s="299"/>
      <c r="J113" s="300">
        <f t="shared" si="355"/>
        <v>0</v>
      </c>
      <c r="K113" s="309"/>
      <c r="L113" s="313">
        <f t="shared" ref="L113" si="356">K113*$D113</f>
        <v>0</v>
      </c>
      <c r="M113" s="299"/>
      <c r="N113" s="300">
        <f t="shared" ref="N113" si="357">M113*$D113</f>
        <v>0</v>
      </c>
      <c r="O113" s="309"/>
      <c r="P113" s="300">
        <f t="shared" ref="P113" si="358">O113*$D113</f>
        <v>0</v>
      </c>
      <c r="R113" s="86">
        <f t="shared" si="292"/>
        <v>0</v>
      </c>
      <c r="S113" s="48">
        <f t="shared" si="293"/>
        <v>0</v>
      </c>
      <c r="T113" s="87">
        <f t="shared" si="294"/>
        <v>0</v>
      </c>
    </row>
    <row r="114" spans="1:20" x14ac:dyDescent="0.25">
      <c r="A114" s="83"/>
      <c r="B114" s="320"/>
      <c r="C114" s="292"/>
      <c r="D114" s="324"/>
      <c r="E114" s="309"/>
      <c r="F114" s="300">
        <f t="shared" si="287"/>
        <v>0</v>
      </c>
      <c r="G114" s="309"/>
      <c r="H114" s="313">
        <f t="shared" ref="H114:J114" si="359">G114*$D114</f>
        <v>0</v>
      </c>
      <c r="I114" s="299"/>
      <c r="J114" s="300">
        <f t="shared" si="359"/>
        <v>0</v>
      </c>
      <c r="K114" s="309"/>
      <c r="L114" s="313">
        <f t="shared" ref="L114" si="360">K114*$D114</f>
        <v>0</v>
      </c>
      <c r="M114" s="299"/>
      <c r="N114" s="300">
        <f t="shared" ref="N114" si="361">M114*$D114</f>
        <v>0</v>
      </c>
      <c r="O114" s="309"/>
      <c r="P114" s="300">
        <f t="shared" ref="P114" si="362">O114*$D114</f>
        <v>0</v>
      </c>
      <c r="R114" s="86">
        <f t="shared" si="292"/>
        <v>0</v>
      </c>
      <c r="S114" s="48">
        <f t="shared" si="293"/>
        <v>0</v>
      </c>
      <c r="T114" s="87">
        <f t="shared" si="294"/>
        <v>0</v>
      </c>
    </row>
    <row r="115" spans="1:20" x14ac:dyDescent="0.25">
      <c r="A115" s="83"/>
      <c r="B115" s="320"/>
      <c r="C115" s="292"/>
      <c r="D115" s="321"/>
      <c r="E115" s="309"/>
      <c r="F115" s="300">
        <f t="shared" si="287"/>
        <v>0</v>
      </c>
      <c r="G115" s="309"/>
      <c r="H115" s="313">
        <f t="shared" ref="H115:J115" si="363">G115*$D115</f>
        <v>0</v>
      </c>
      <c r="I115" s="299"/>
      <c r="J115" s="300">
        <f t="shared" si="363"/>
        <v>0</v>
      </c>
      <c r="K115" s="309"/>
      <c r="L115" s="313">
        <f t="shared" ref="L115" si="364">K115*$D115</f>
        <v>0</v>
      </c>
      <c r="M115" s="299"/>
      <c r="N115" s="300">
        <f t="shared" ref="N115" si="365">M115*$D115</f>
        <v>0</v>
      </c>
      <c r="O115" s="309"/>
      <c r="P115" s="300">
        <f t="shared" ref="P115" si="366">O115*$D115</f>
        <v>0</v>
      </c>
      <c r="R115" s="86">
        <f t="shared" si="292"/>
        <v>0</v>
      </c>
      <c r="S115" s="48">
        <f t="shared" si="293"/>
        <v>0</v>
      </c>
      <c r="T115" s="87">
        <f t="shared" si="294"/>
        <v>0</v>
      </c>
    </row>
    <row r="116" spans="1:20" x14ac:dyDescent="0.25">
      <c r="A116" s="83"/>
      <c r="B116" s="320"/>
      <c r="C116" s="292"/>
      <c r="D116" s="321"/>
      <c r="E116" s="309"/>
      <c r="F116" s="300">
        <f t="shared" si="287"/>
        <v>0</v>
      </c>
      <c r="G116" s="309"/>
      <c r="H116" s="313">
        <f t="shared" ref="H116:J116" si="367">G116*$D116</f>
        <v>0</v>
      </c>
      <c r="I116" s="299"/>
      <c r="J116" s="300">
        <f t="shared" si="367"/>
        <v>0</v>
      </c>
      <c r="K116" s="309"/>
      <c r="L116" s="313">
        <f t="shared" ref="L116" si="368">K116*$D116</f>
        <v>0</v>
      </c>
      <c r="M116" s="299"/>
      <c r="N116" s="300">
        <f t="shared" ref="N116" si="369">M116*$D116</f>
        <v>0</v>
      </c>
      <c r="O116" s="309"/>
      <c r="P116" s="300">
        <f t="shared" ref="P116" si="370">O116*$D116</f>
        <v>0</v>
      </c>
      <c r="R116" s="86">
        <f t="shared" si="292"/>
        <v>0</v>
      </c>
      <c r="S116" s="48">
        <f t="shared" si="293"/>
        <v>0</v>
      </c>
      <c r="T116" s="87">
        <f t="shared" si="294"/>
        <v>0</v>
      </c>
    </row>
    <row r="117" spans="1:20" x14ac:dyDescent="0.25">
      <c r="A117" s="83"/>
      <c r="B117" s="320"/>
      <c r="C117" s="292"/>
      <c r="D117" s="324"/>
      <c r="E117" s="309"/>
      <c r="F117" s="300">
        <f t="shared" si="287"/>
        <v>0</v>
      </c>
      <c r="G117" s="309"/>
      <c r="H117" s="313">
        <f t="shared" ref="H117:J117" si="371">G117*$D117</f>
        <v>0</v>
      </c>
      <c r="I117" s="299"/>
      <c r="J117" s="300">
        <f t="shared" si="371"/>
        <v>0</v>
      </c>
      <c r="K117" s="309"/>
      <c r="L117" s="313">
        <f t="shared" ref="L117" si="372">K117*$D117</f>
        <v>0</v>
      </c>
      <c r="M117" s="299"/>
      <c r="N117" s="300">
        <f t="shared" ref="N117" si="373">M117*$D117</f>
        <v>0</v>
      </c>
      <c r="O117" s="309"/>
      <c r="P117" s="300">
        <f t="shared" ref="P117" si="374">O117*$D117</f>
        <v>0</v>
      </c>
      <c r="R117" s="86">
        <f t="shared" si="292"/>
        <v>0</v>
      </c>
      <c r="S117" s="48">
        <f t="shared" si="293"/>
        <v>0</v>
      </c>
      <c r="T117" s="87">
        <f t="shared" si="294"/>
        <v>0</v>
      </c>
    </row>
    <row r="118" spans="1:20" x14ac:dyDescent="0.25">
      <c r="A118" s="83"/>
      <c r="B118" s="320"/>
      <c r="C118" s="292"/>
      <c r="D118" s="321"/>
      <c r="E118" s="309"/>
      <c r="F118" s="300">
        <f t="shared" si="287"/>
        <v>0</v>
      </c>
      <c r="G118" s="309"/>
      <c r="H118" s="313">
        <f t="shared" ref="H118:J118" si="375">G118*$D118</f>
        <v>0</v>
      </c>
      <c r="I118" s="299"/>
      <c r="J118" s="300">
        <f t="shared" si="375"/>
        <v>0</v>
      </c>
      <c r="K118" s="309"/>
      <c r="L118" s="313">
        <f t="shared" ref="L118" si="376">K118*$D118</f>
        <v>0</v>
      </c>
      <c r="M118" s="299"/>
      <c r="N118" s="300">
        <f t="shared" ref="N118" si="377">M118*$D118</f>
        <v>0</v>
      </c>
      <c r="O118" s="309"/>
      <c r="P118" s="300">
        <f t="shared" ref="P118" si="378">O118*$D118</f>
        <v>0</v>
      </c>
      <c r="R118" s="86">
        <f t="shared" si="292"/>
        <v>0</v>
      </c>
      <c r="S118" s="48">
        <f t="shared" si="293"/>
        <v>0</v>
      </c>
      <c r="T118" s="87">
        <f t="shared" si="294"/>
        <v>0</v>
      </c>
    </row>
    <row r="119" spans="1:20" x14ac:dyDescent="0.25">
      <c r="A119" s="83"/>
      <c r="B119" s="369"/>
      <c r="C119" s="338"/>
      <c r="D119" s="370"/>
      <c r="E119" s="309"/>
      <c r="F119" s="300">
        <f t="shared" si="287"/>
        <v>0</v>
      </c>
      <c r="G119" s="309"/>
      <c r="H119" s="313">
        <f t="shared" ref="H119:J119" si="379">G119*$D119</f>
        <v>0</v>
      </c>
      <c r="I119" s="299"/>
      <c r="J119" s="300">
        <f t="shared" si="379"/>
        <v>0</v>
      </c>
      <c r="K119" s="309"/>
      <c r="L119" s="313">
        <f t="shared" ref="L119" si="380">K119*$D119</f>
        <v>0</v>
      </c>
      <c r="M119" s="299"/>
      <c r="N119" s="300">
        <f t="shared" ref="N119" si="381">M119*$D119</f>
        <v>0</v>
      </c>
      <c r="O119" s="309"/>
      <c r="P119" s="300">
        <f t="shared" ref="P119" si="382">O119*$D119</f>
        <v>0</v>
      </c>
      <c r="R119" s="86">
        <f t="shared" si="292"/>
        <v>0</v>
      </c>
      <c r="S119" s="48">
        <f t="shared" si="293"/>
        <v>0</v>
      </c>
      <c r="T119" s="87">
        <f t="shared" si="294"/>
        <v>0</v>
      </c>
    </row>
    <row r="120" spans="1:20" x14ac:dyDescent="0.25">
      <c r="A120" s="83"/>
      <c r="B120" s="369"/>
      <c r="C120" s="338"/>
      <c r="D120" s="370"/>
      <c r="E120" s="309"/>
      <c r="F120" s="300">
        <f t="shared" si="287"/>
        <v>0</v>
      </c>
      <c r="G120" s="309"/>
      <c r="H120" s="313">
        <f t="shared" ref="H120:J120" si="383">G120*$D120</f>
        <v>0</v>
      </c>
      <c r="I120" s="299"/>
      <c r="J120" s="300">
        <f t="shared" si="383"/>
        <v>0</v>
      </c>
      <c r="K120" s="309"/>
      <c r="L120" s="313">
        <f t="shared" ref="L120" si="384">K120*$D120</f>
        <v>0</v>
      </c>
      <c r="M120" s="299"/>
      <c r="N120" s="300">
        <f t="shared" ref="N120" si="385">M120*$D120</f>
        <v>0</v>
      </c>
      <c r="O120" s="309"/>
      <c r="P120" s="300">
        <f t="shared" ref="P120" si="386">O120*$D120</f>
        <v>0</v>
      </c>
      <c r="R120" s="86">
        <f t="shared" si="292"/>
        <v>0</v>
      </c>
      <c r="S120" s="48">
        <f t="shared" si="293"/>
        <v>0</v>
      </c>
      <c r="T120" s="87">
        <f t="shared" si="294"/>
        <v>0</v>
      </c>
    </row>
    <row r="121" spans="1:20" x14ac:dyDescent="0.25">
      <c r="A121" s="83"/>
      <c r="B121" s="369"/>
      <c r="C121" s="338"/>
      <c r="D121" s="370"/>
      <c r="E121" s="309"/>
      <c r="F121" s="300">
        <f t="shared" si="287"/>
        <v>0</v>
      </c>
      <c r="G121" s="309"/>
      <c r="H121" s="313">
        <f t="shared" ref="H121:J121" si="387">G121*$D121</f>
        <v>0</v>
      </c>
      <c r="I121" s="299"/>
      <c r="J121" s="300">
        <f t="shared" si="387"/>
        <v>0</v>
      </c>
      <c r="K121" s="309"/>
      <c r="L121" s="313">
        <f t="shared" ref="L121" si="388">K121*$D121</f>
        <v>0</v>
      </c>
      <c r="M121" s="299"/>
      <c r="N121" s="300">
        <f t="shared" ref="N121" si="389">M121*$D121</f>
        <v>0</v>
      </c>
      <c r="O121" s="309"/>
      <c r="P121" s="300">
        <f t="shared" ref="P121" si="390">O121*$D121</f>
        <v>0</v>
      </c>
      <c r="R121" s="86">
        <f t="shared" si="292"/>
        <v>0</v>
      </c>
      <c r="S121" s="48">
        <f t="shared" si="293"/>
        <v>0</v>
      </c>
      <c r="T121" s="87">
        <f t="shared" si="294"/>
        <v>0</v>
      </c>
    </row>
    <row r="122" spans="1:20" x14ac:dyDescent="0.25">
      <c r="A122" s="83"/>
      <c r="B122" s="369"/>
      <c r="C122" s="338"/>
      <c r="D122" s="370"/>
      <c r="E122" s="309"/>
      <c r="F122" s="300">
        <f t="shared" si="287"/>
        <v>0</v>
      </c>
      <c r="G122" s="309"/>
      <c r="H122" s="313">
        <f t="shared" ref="H122:J122" si="391">G122*$D122</f>
        <v>0</v>
      </c>
      <c r="I122" s="299"/>
      <c r="J122" s="300">
        <f t="shared" si="391"/>
        <v>0</v>
      </c>
      <c r="K122" s="309"/>
      <c r="L122" s="313">
        <f t="shared" ref="L122" si="392">K122*$D122</f>
        <v>0</v>
      </c>
      <c r="M122" s="299"/>
      <c r="N122" s="300">
        <f t="shared" ref="N122" si="393">M122*$D122</f>
        <v>0</v>
      </c>
      <c r="O122" s="309"/>
      <c r="P122" s="300">
        <f t="shared" ref="P122" si="394">O122*$D122</f>
        <v>0</v>
      </c>
      <c r="R122" s="86">
        <f t="shared" si="292"/>
        <v>0</v>
      </c>
      <c r="S122" s="48">
        <f t="shared" si="293"/>
        <v>0</v>
      </c>
      <c r="T122" s="87">
        <f t="shared" si="294"/>
        <v>0</v>
      </c>
    </row>
    <row r="123" spans="1:20" x14ac:dyDescent="0.25">
      <c r="A123" s="83"/>
      <c r="B123" s="369"/>
      <c r="C123" s="338"/>
      <c r="D123" s="370"/>
      <c r="E123" s="309"/>
      <c r="F123" s="300">
        <f t="shared" si="287"/>
        <v>0</v>
      </c>
      <c r="G123" s="309"/>
      <c r="H123" s="313">
        <f t="shared" ref="H123:J123" si="395">G123*$D123</f>
        <v>0</v>
      </c>
      <c r="I123" s="299"/>
      <c r="J123" s="300">
        <f t="shared" si="395"/>
        <v>0</v>
      </c>
      <c r="K123" s="309"/>
      <c r="L123" s="313">
        <f t="shared" ref="L123" si="396">K123*$D123</f>
        <v>0</v>
      </c>
      <c r="M123" s="299"/>
      <c r="N123" s="300">
        <f t="shared" ref="N123" si="397">M123*$D123</f>
        <v>0</v>
      </c>
      <c r="O123" s="309"/>
      <c r="P123" s="300">
        <f t="shared" ref="P123" si="398">O123*$D123</f>
        <v>0</v>
      </c>
      <c r="R123" s="86">
        <f t="shared" si="292"/>
        <v>0</v>
      </c>
      <c r="S123" s="48">
        <f t="shared" si="293"/>
        <v>0</v>
      </c>
      <c r="T123" s="87">
        <f t="shared" si="294"/>
        <v>0</v>
      </c>
    </row>
    <row r="124" spans="1:20" x14ac:dyDescent="0.25">
      <c r="A124" s="83"/>
      <c r="B124" s="369"/>
      <c r="C124" s="338"/>
      <c r="D124" s="370"/>
      <c r="E124" s="309"/>
      <c r="F124" s="300">
        <f t="shared" si="287"/>
        <v>0</v>
      </c>
      <c r="G124" s="309"/>
      <c r="H124" s="313">
        <f t="shared" ref="H124:J124" si="399">G124*$D124</f>
        <v>0</v>
      </c>
      <c r="I124" s="299"/>
      <c r="J124" s="300">
        <f t="shared" si="399"/>
        <v>0</v>
      </c>
      <c r="K124" s="309"/>
      <c r="L124" s="313">
        <f t="shared" ref="L124" si="400">K124*$D124</f>
        <v>0</v>
      </c>
      <c r="M124" s="299"/>
      <c r="N124" s="300">
        <f t="shared" ref="N124" si="401">M124*$D124</f>
        <v>0</v>
      </c>
      <c r="O124" s="309"/>
      <c r="P124" s="300">
        <f t="shared" ref="P124" si="402">O124*$D124</f>
        <v>0</v>
      </c>
      <c r="R124" s="86">
        <f t="shared" si="292"/>
        <v>0</v>
      </c>
      <c r="S124" s="48">
        <f t="shared" si="293"/>
        <v>0</v>
      </c>
      <c r="T124" s="87">
        <f t="shared" si="294"/>
        <v>0</v>
      </c>
    </row>
    <row r="125" spans="1:20" x14ac:dyDescent="0.25">
      <c r="A125" s="83"/>
      <c r="B125" s="369"/>
      <c r="C125" s="338"/>
      <c r="D125" s="370"/>
      <c r="E125" s="309"/>
      <c r="F125" s="300">
        <f t="shared" si="287"/>
        <v>0</v>
      </c>
      <c r="G125" s="309"/>
      <c r="H125" s="313">
        <f t="shared" ref="H125:J125" si="403">G125*$D125</f>
        <v>0</v>
      </c>
      <c r="I125" s="299"/>
      <c r="J125" s="300">
        <f t="shared" si="403"/>
        <v>0</v>
      </c>
      <c r="K125" s="309"/>
      <c r="L125" s="313">
        <f t="shared" ref="L125" si="404">K125*$D125</f>
        <v>0</v>
      </c>
      <c r="M125" s="299"/>
      <c r="N125" s="300">
        <f t="shared" ref="N125" si="405">M125*$D125</f>
        <v>0</v>
      </c>
      <c r="O125" s="309"/>
      <c r="P125" s="300">
        <f t="shared" ref="P125" si="406">O125*$D125</f>
        <v>0</v>
      </c>
      <c r="R125" s="86">
        <f t="shared" si="292"/>
        <v>0</v>
      </c>
      <c r="S125" s="48">
        <f t="shared" si="293"/>
        <v>0</v>
      </c>
      <c r="T125" s="87">
        <f t="shared" si="294"/>
        <v>0</v>
      </c>
    </row>
    <row r="126" spans="1:20" x14ac:dyDescent="0.25">
      <c r="A126" s="83"/>
      <c r="B126" s="369"/>
      <c r="C126" s="338"/>
      <c r="D126" s="370"/>
      <c r="E126" s="309"/>
      <c r="F126" s="300">
        <f t="shared" si="287"/>
        <v>0</v>
      </c>
      <c r="G126" s="309"/>
      <c r="H126" s="313">
        <f t="shared" ref="H126:J126" si="407">G126*$D126</f>
        <v>0</v>
      </c>
      <c r="I126" s="299"/>
      <c r="J126" s="300">
        <f t="shared" si="407"/>
        <v>0</v>
      </c>
      <c r="K126" s="309"/>
      <c r="L126" s="313">
        <f t="shared" ref="L126" si="408">K126*$D126</f>
        <v>0</v>
      </c>
      <c r="M126" s="299"/>
      <c r="N126" s="300">
        <f t="shared" ref="N126" si="409">M126*$D126</f>
        <v>0</v>
      </c>
      <c r="O126" s="309"/>
      <c r="P126" s="300">
        <f t="shared" ref="P126" si="410">O126*$D126</f>
        <v>0</v>
      </c>
      <c r="R126" s="86">
        <f t="shared" si="292"/>
        <v>0</v>
      </c>
      <c r="S126" s="48">
        <f t="shared" si="293"/>
        <v>0</v>
      </c>
      <c r="T126" s="87">
        <f t="shared" si="294"/>
        <v>0</v>
      </c>
    </row>
    <row r="127" spans="1:20" x14ac:dyDescent="0.25">
      <c r="A127" s="83"/>
      <c r="B127" s="369"/>
      <c r="C127" s="338"/>
      <c r="D127" s="370"/>
      <c r="E127" s="309"/>
      <c r="F127" s="300">
        <f t="shared" si="287"/>
        <v>0</v>
      </c>
      <c r="G127" s="309"/>
      <c r="H127" s="313">
        <f t="shared" ref="H127:J127" si="411">G127*$D127</f>
        <v>0</v>
      </c>
      <c r="I127" s="299"/>
      <c r="J127" s="300">
        <f t="shared" si="411"/>
        <v>0</v>
      </c>
      <c r="K127" s="309"/>
      <c r="L127" s="313">
        <f t="shared" ref="L127" si="412">K127*$D127</f>
        <v>0</v>
      </c>
      <c r="M127" s="299"/>
      <c r="N127" s="300">
        <f t="shared" ref="N127" si="413">M127*$D127</f>
        <v>0</v>
      </c>
      <c r="O127" s="309"/>
      <c r="P127" s="300">
        <f t="shared" ref="P127" si="414">O127*$D127</f>
        <v>0</v>
      </c>
      <c r="R127" s="86">
        <f t="shared" si="292"/>
        <v>0</v>
      </c>
      <c r="S127" s="48">
        <f t="shared" si="293"/>
        <v>0</v>
      </c>
      <c r="T127" s="87">
        <f t="shared" si="294"/>
        <v>0</v>
      </c>
    </row>
    <row r="128" spans="1:20" x14ac:dyDescent="0.25">
      <c r="A128" s="83"/>
      <c r="B128" s="369"/>
      <c r="C128" s="338"/>
      <c r="D128" s="370"/>
      <c r="E128" s="309"/>
      <c r="F128" s="300">
        <f t="shared" si="287"/>
        <v>0</v>
      </c>
      <c r="G128" s="309"/>
      <c r="H128" s="313">
        <f t="shared" ref="H128:J128" si="415">G128*$D128</f>
        <v>0</v>
      </c>
      <c r="I128" s="299"/>
      <c r="J128" s="300">
        <f t="shared" si="415"/>
        <v>0</v>
      </c>
      <c r="K128" s="309"/>
      <c r="L128" s="313">
        <f t="shared" ref="L128" si="416">K128*$D128</f>
        <v>0</v>
      </c>
      <c r="M128" s="299"/>
      <c r="N128" s="300">
        <f t="shared" ref="N128" si="417">M128*$D128</f>
        <v>0</v>
      </c>
      <c r="O128" s="309"/>
      <c r="P128" s="300">
        <f t="shared" ref="P128" si="418">O128*$D128</f>
        <v>0</v>
      </c>
      <c r="R128" s="86">
        <f t="shared" si="292"/>
        <v>0</v>
      </c>
      <c r="S128" s="48">
        <f t="shared" si="293"/>
        <v>0</v>
      </c>
      <c r="T128" s="87">
        <f t="shared" si="294"/>
        <v>0</v>
      </c>
    </row>
    <row r="129" spans="1:20" x14ac:dyDescent="0.25">
      <c r="A129" s="83"/>
      <c r="B129" s="369"/>
      <c r="C129" s="338"/>
      <c r="D129" s="370"/>
      <c r="E129" s="309"/>
      <c r="F129" s="300">
        <f t="shared" si="287"/>
        <v>0</v>
      </c>
      <c r="G129" s="309"/>
      <c r="H129" s="313">
        <f t="shared" ref="H129:J129" si="419">G129*$D129</f>
        <v>0</v>
      </c>
      <c r="I129" s="299"/>
      <c r="J129" s="300">
        <f t="shared" si="419"/>
        <v>0</v>
      </c>
      <c r="K129" s="309"/>
      <c r="L129" s="313">
        <f t="shared" ref="L129" si="420">K129*$D129</f>
        <v>0</v>
      </c>
      <c r="M129" s="299"/>
      <c r="N129" s="300">
        <f t="shared" ref="N129" si="421">M129*$D129</f>
        <v>0</v>
      </c>
      <c r="O129" s="309"/>
      <c r="P129" s="300">
        <f t="shared" ref="P129" si="422">O129*$D129</f>
        <v>0</v>
      </c>
      <c r="R129" s="86">
        <f t="shared" si="292"/>
        <v>0</v>
      </c>
      <c r="S129" s="48">
        <f t="shared" si="293"/>
        <v>0</v>
      </c>
      <c r="T129" s="87">
        <f t="shared" si="294"/>
        <v>0</v>
      </c>
    </row>
    <row r="130" spans="1:20" x14ac:dyDescent="0.25">
      <c r="A130" s="83"/>
      <c r="B130" s="369"/>
      <c r="C130" s="338"/>
      <c r="D130" s="370"/>
      <c r="E130" s="309"/>
      <c r="F130" s="300">
        <f t="shared" si="287"/>
        <v>0</v>
      </c>
      <c r="G130" s="309"/>
      <c r="H130" s="313">
        <f t="shared" ref="H130:J130" si="423">G130*$D130</f>
        <v>0</v>
      </c>
      <c r="I130" s="299"/>
      <c r="J130" s="300">
        <f t="shared" si="423"/>
        <v>0</v>
      </c>
      <c r="K130" s="309"/>
      <c r="L130" s="313">
        <f t="shared" ref="L130" si="424">K130*$D130</f>
        <v>0</v>
      </c>
      <c r="M130" s="299"/>
      <c r="N130" s="300">
        <f t="shared" ref="N130" si="425">M130*$D130</f>
        <v>0</v>
      </c>
      <c r="O130" s="309"/>
      <c r="P130" s="300">
        <f t="shared" ref="P130" si="426">O130*$D130</f>
        <v>0</v>
      </c>
      <c r="R130" s="86">
        <f t="shared" si="292"/>
        <v>0</v>
      </c>
      <c r="S130" s="48">
        <f t="shared" si="293"/>
        <v>0</v>
      </c>
      <c r="T130" s="87">
        <f t="shared" si="294"/>
        <v>0</v>
      </c>
    </row>
    <row r="131" spans="1:20" x14ac:dyDescent="0.25">
      <c r="A131" s="83"/>
      <c r="B131" s="369"/>
      <c r="C131" s="338"/>
      <c r="D131" s="370"/>
      <c r="E131" s="309"/>
      <c r="F131" s="300">
        <f t="shared" si="287"/>
        <v>0</v>
      </c>
      <c r="G131" s="309"/>
      <c r="H131" s="313">
        <f t="shared" ref="H131:J131" si="427">G131*$D131</f>
        <v>0</v>
      </c>
      <c r="I131" s="299"/>
      <c r="J131" s="300">
        <f t="shared" si="427"/>
        <v>0</v>
      </c>
      <c r="K131" s="309"/>
      <c r="L131" s="313">
        <f t="shared" ref="L131" si="428">K131*$D131</f>
        <v>0</v>
      </c>
      <c r="M131" s="299"/>
      <c r="N131" s="300">
        <f t="shared" ref="N131" si="429">M131*$D131</f>
        <v>0</v>
      </c>
      <c r="O131" s="309"/>
      <c r="P131" s="300">
        <f t="shared" ref="P131" si="430">O131*$D131</f>
        <v>0</v>
      </c>
      <c r="R131" s="86">
        <f t="shared" si="292"/>
        <v>0</v>
      </c>
      <c r="S131" s="48">
        <f t="shared" si="293"/>
        <v>0</v>
      </c>
      <c r="T131" s="87">
        <f t="shared" si="294"/>
        <v>0</v>
      </c>
    </row>
    <row r="132" spans="1:20" x14ac:dyDescent="0.25">
      <c r="A132" s="83"/>
      <c r="B132" s="369"/>
      <c r="C132" s="338"/>
      <c r="D132" s="370"/>
      <c r="E132" s="309"/>
      <c r="F132" s="300">
        <f t="shared" si="287"/>
        <v>0</v>
      </c>
      <c r="G132" s="309"/>
      <c r="H132" s="313">
        <f t="shared" ref="H132:J132" si="431">G132*$D132</f>
        <v>0</v>
      </c>
      <c r="I132" s="299"/>
      <c r="J132" s="300">
        <f t="shared" si="431"/>
        <v>0</v>
      </c>
      <c r="K132" s="309"/>
      <c r="L132" s="313">
        <f t="shared" ref="L132" si="432">K132*$D132</f>
        <v>0</v>
      </c>
      <c r="M132" s="299"/>
      <c r="N132" s="300">
        <f t="shared" ref="N132" si="433">M132*$D132</f>
        <v>0</v>
      </c>
      <c r="O132" s="309"/>
      <c r="P132" s="300">
        <f t="shared" ref="P132" si="434">O132*$D132</f>
        <v>0</v>
      </c>
      <c r="R132" s="86">
        <f t="shared" si="292"/>
        <v>0</v>
      </c>
      <c r="S132" s="48">
        <f t="shared" si="293"/>
        <v>0</v>
      </c>
      <c r="T132" s="87">
        <f t="shared" si="294"/>
        <v>0</v>
      </c>
    </row>
    <row r="133" spans="1:20" x14ac:dyDescent="0.25">
      <c r="A133" s="83"/>
      <c r="B133" s="369"/>
      <c r="C133" s="338"/>
      <c r="D133" s="370"/>
      <c r="E133" s="309"/>
      <c r="F133" s="300">
        <f t="shared" si="287"/>
        <v>0</v>
      </c>
      <c r="G133" s="309"/>
      <c r="H133" s="313">
        <f t="shared" ref="H133:J133" si="435">G133*$D133</f>
        <v>0</v>
      </c>
      <c r="I133" s="299"/>
      <c r="J133" s="300">
        <f t="shared" si="435"/>
        <v>0</v>
      </c>
      <c r="K133" s="309"/>
      <c r="L133" s="313">
        <f t="shared" ref="L133" si="436">K133*$D133</f>
        <v>0</v>
      </c>
      <c r="M133" s="299"/>
      <c r="N133" s="300">
        <f t="shared" ref="N133" si="437">M133*$D133</f>
        <v>0</v>
      </c>
      <c r="O133" s="309"/>
      <c r="P133" s="300">
        <f t="shared" ref="P133" si="438">O133*$D133</f>
        <v>0</v>
      </c>
      <c r="R133" s="86">
        <f t="shared" si="292"/>
        <v>0</v>
      </c>
      <c r="S133" s="48">
        <f t="shared" si="293"/>
        <v>0</v>
      </c>
      <c r="T133" s="87">
        <f t="shared" si="294"/>
        <v>0</v>
      </c>
    </row>
    <row r="134" spans="1:20" x14ac:dyDescent="0.25">
      <c r="A134" s="83"/>
      <c r="B134" s="371"/>
      <c r="C134" s="372"/>
      <c r="D134" s="373"/>
      <c r="E134" s="310"/>
      <c r="F134" s="302">
        <f t="shared" si="287"/>
        <v>0</v>
      </c>
      <c r="G134" s="310"/>
      <c r="H134" s="314">
        <f t="shared" ref="H134:J134" si="439">G134*$D134</f>
        <v>0</v>
      </c>
      <c r="I134" s="311"/>
      <c r="J134" s="302">
        <f t="shared" si="439"/>
        <v>0</v>
      </c>
      <c r="K134" s="310"/>
      <c r="L134" s="314">
        <f t="shared" ref="L134" si="440">K134*$D134</f>
        <v>0</v>
      </c>
      <c r="M134" s="311"/>
      <c r="N134" s="302">
        <f t="shared" ref="N134" si="441">M134*$D134</f>
        <v>0</v>
      </c>
      <c r="O134" s="310"/>
      <c r="P134" s="302">
        <f t="shared" ref="P134" si="442">O134*$D134</f>
        <v>0</v>
      </c>
      <c r="R134" s="86">
        <f t="shared" si="292"/>
        <v>0</v>
      </c>
      <c r="S134" s="48">
        <f t="shared" si="293"/>
        <v>0</v>
      </c>
      <c r="T134" s="87">
        <f t="shared" si="294"/>
        <v>0</v>
      </c>
    </row>
    <row r="135" spans="1:20" x14ac:dyDescent="0.25">
      <c r="A135" s="83"/>
    </row>
    <row r="136" spans="1:20" ht="15.75" x14ac:dyDescent="0.25">
      <c r="A136" s="479" t="s">
        <v>280</v>
      </c>
      <c r="B136" s="480"/>
      <c r="C136" s="481"/>
      <c r="D136" s="46">
        <f>SUM(D96:D134)</f>
        <v>0</v>
      </c>
      <c r="E136" s="88"/>
      <c r="F136" s="46">
        <f>SUM(F96:F134)</f>
        <v>0</v>
      </c>
      <c r="G136" s="89"/>
      <c r="H136" s="46">
        <f>SUM(H96:H134)</f>
        <v>0</v>
      </c>
      <c r="I136" s="89"/>
      <c r="J136" s="46">
        <f>SUM(J96:J134)</f>
        <v>0</v>
      </c>
      <c r="K136" s="89"/>
      <c r="L136" s="46">
        <f>SUM(L96:L134)</f>
        <v>0</v>
      </c>
      <c r="M136" s="89"/>
      <c r="N136" s="46">
        <f>SUM(N96:N134)</f>
        <v>0</v>
      </c>
      <c r="O136" s="89"/>
      <c r="P136" s="46">
        <f>SUM(P96:P134)</f>
        <v>0</v>
      </c>
      <c r="S136" s="48">
        <f>F136+H136+J136+L136+N136+P136</f>
        <v>0</v>
      </c>
      <c r="T136" s="87">
        <f>S136-D136</f>
        <v>0</v>
      </c>
    </row>
    <row r="138" spans="1:20" ht="9" customHeight="1" thickBot="1" x14ac:dyDescent="0.3"/>
    <row r="139" spans="1:20" ht="21.75" thickBot="1" x14ac:dyDescent="0.3">
      <c r="A139" s="482" t="s">
        <v>281</v>
      </c>
      <c r="B139" s="483"/>
      <c r="C139" s="483"/>
      <c r="D139" s="483"/>
      <c r="E139" s="484"/>
      <c r="F139" s="78"/>
    </row>
    <row r="140" spans="1:20" x14ac:dyDescent="0.25">
      <c r="B140" s="79" t="s">
        <v>263</v>
      </c>
    </row>
    <row r="142" spans="1:20" ht="15.75" thickBot="1" x14ac:dyDescent="0.3"/>
    <row r="143" spans="1:20" ht="21" customHeight="1" thickBot="1" x14ac:dyDescent="0.3">
      <c r="A143" s="566" t="str">
        <f>IF('General Information'!B10=0, "Please Enter End Date On General Information Sheet", "Year 2: "&amp;TEXT('General Information'!B11,"mm/dd/yy")&amp;" to "&amp;TEXT('General Information'!B12, "mm/dd/yy"))</f>
        <v>Please Enter End Date On General Information Sheet</v>
      </c>
      <c r="B143" s="567"/>
      <c r="C143" s="568"/>
    </row>
    <row r="144" spans="1:20" ht="41.25" customHeight="1" x14ac:dyDescent="0.25">
      <c r="A144" s="590" t="s">
        <v>264</v>
      </c>
      <c r="B144" s="591"/>
      <c r="C144" s="591"/>
      <c r="D144" s="592"/>
      <c r="E144" s="520" t="s">
        <v>214</v>
      </c>
      <c r="F144" s="522"/>
      <c r="G144" s="520" t="s">
        <v>215</v>
      </c>
      <c r="H144" s="522"/>
      <c r="I144" s="520" t="s">
        <v>216</v>
      </c>
      <c r="J144" s="522"/>
      <c r="K144" s="520" t="s">
        <v>217</v>
      </c>
      <c r="L144" s="522"/>
      <c r="M144" s="520" t="s">
        <v>218</v>
      </c>
      <c r="N144" s="522"/>
      <c r="O144" s="520" t="s">
        <v>219</v>
      </c>
      <c r="P144" s="522"/>
      <c r="R144" s="80" t="s">
        <v>197</v>
      </c>
      <c r="S144" s="588" t="s">
        <v>265</v>
      </c>
      <c r="T144" s="588" t="s">
        <v>266</v>
      </c>
    </row>
    <row r="145" spans="1:20" ht="28.5" customHeight="1" x14ac:dyDescent="0.25">
      <c r="A145" s="593"/>
      <c r="B145" s="594"/>
      <c r="C145" s="594"/>
      <c r="D145" s="595"/>
      <c r="E145" s="578" t="str">
        <f>IF(Usage!$B$8=0, "", Usage!$B$8)</f>
        <v>Center Overhead</v>
      </c>
      <c r="F145" s="575"/>
      <c r="G145" s="578" t="str">
        <f>IF(Usage!$B$9=0, "", Usage!$B$9)</f>
        <v/>
      </c>
      <c r="H145" s="575"/>
      <c r="I145" s="578" t="str">
        <f>IF(Usage!$B$10=0, "", Usage!$B$10)</f>
        <v/>
      </c>
      <c r="J145" s="575"/>
      <c r="K145" s="578" t="str">
        <f>IF(Usage!$B$11=0, "", Usage!$B$11)</f>
        <v/>
      </c>
      <c r="L145" s="575"/>
      <c r="M145" s="578" t="str">
        <f>IF(Usage!$B$12=0, "", Usage!$B$12)</f>
        <v/>
      </c>
      <c r="N145" s="575"/>
      <c r="O145" s="578" t="str">
        <f>IF(Usage!$B$13=0, "", Usage!$B$13)</f>
        <v/>
      </c>
      <c r="P145" s="575"/>
      <c r="R145" s="588" t="s">
        <v>200</v>
      </c>
      <c r="S145" s="588"/>
      <c r="T145" s="588"/>
    </row>
    <row r="146" spans="1:20" x14ac:dyDescent="0.25">
      <c r="A146" s="82" t="s">
        <v>267</v>
      </c>
      <c r="B146" s="387" t="s">
        <v>268</v>
      </c>
      <c r="C146" s="387" t="s">
        <v>2</v>
      </c>
      <c r="D146" s="388" t="s">
        <v>269</v>
      </c>
      <c r="E146" s="297" t="s">
        <v>256</v>
      </c>
      <c r="F146" s="312" t="s">
        <v>203</v>
      </c>
      <c r="G146" s="297" t="s">
        <v>270</v>
      </c>
      <c r="H146" s="298" t="s">
        <v>203</v>
      </c>
      <c r="I146" s="308" t="s">
        <v>256</v>
      </c>
      <c r="J146" s="312" t="s">
        <v>203</v>
      </c>
      <c r="K146" s="297" t="s">
        <v>256</v>
      </c>
      <c r="L146" s="298" t="s">
        <v>203</v>
      </c>
      <c r="M146" s="308" t="s">
        <v>270</v>
      </c>
      <c r="N146" s="312" t="s">
        <v>203</v>
      </c>
      <c r="O146" s="297" t="s">
        <v>256</v>
      </c>
      <c r="P146" s="298" t="s">
        <v>203</v>
      </c>
      <c r="R146" s="588"/>
      <c r="S146" s="588"/>
      <c r="T146" s="588"/>
    </row>
    <row r="147" spans="1:20" x14ac:dyDescent="0.25">
      <c r="A147" s="93" t="str">
        <f>IF(A12=0,"",A12)</f>
        <v/>
      </c>
      <c r="B147" s="382" t="str">
        <f>IF(B12=0,"",B12)</f>
        <v>This field is used if they provide an estimate not based on prior year actuals. Would still be used (external analysis)</v>
      </c>
      <c r="C147" s="383"/>
      <c r="D147" s="376"/>
      <c r="E147" s="295"/>
      <c r="F147" s="313"/>
      <c r="G147" s="299"/>
      <c r="H147" s="300"/>
      <c r="I147" s="309"/>
      <c r="J147" s="313"/>
      <c r="K147" s="299"/>
      <c r="L147" s="300"/>
      <c r="M147" s="309"/>
      <c r="N147" s="313"/>
      <c r="O147" s="299"/>
      <c r="P147" s="300"/>
      <c r="R147" s="86"/>
      <c r="S147" s="48"/>
      <c r="T147" s="87"/>
    </row>
    <row r="148" spans="1:20" x14ac:dyDescent="0.25">
      <c r="A148" s="93" t="str">
        <f t="shared" ref="A148" si="443">IF(A13=0,"",A13)</f>
        <v/>
      </c>
      <c r="B148" s="384"/>
      <c r="C148" s="361"/>
      <c r="D148" s="321"/>
      <c r="E148" s="328"/>
      <c r="F148" s="363">
        <f t="shared" ref="F148:H173" si="444">E148*$D148</f>
        <v>0</v>
      </c>
      <c r="G148" s="299"/>
      <c r="H148" s="300">
        <f t="shared" si="444"/>
        <v>0</v>
      </c>
      <c r="I148" s="309"/>
      <c r="J148" s="313">
        <f t="shared" ref="J148" si="445">I148*$D148</f>
        <v>0</v>
      </c>
      <c r="K148" s="299"/>
      <c r="L148" s="300">
        <f t="shared" ref="L148" si="446">K148*$D148</f>
        <v>0</v>
      </c>
      <c r="M148" s="309"/>
      <c r="N148" s="313">
        <f t="shared" ref="N148" si="447">M148*$D148</f>
        <v>0</v>
      </c>
      <c r="O148" s="299"/>
      <c r="P148" s="300">
        <f t="shared" ref="P148" si="448">O148*$D148</f>
        <v>0</v>
      </c>
      <c r="R148" s="86">
        <f t="shared" ref="R148:R173" si="449">E148+G148+I148+K148+M148+O148</f>
        <v>0</v>
      </c>
      <c r="S148" s="48">
        <f t="shared" ref="S148:S173" si="450">F148+H148+J148+L148+N148+P148</f>
        <v>0</v>
      </c>
      <c r="T148" s="87">
        <f t="shared" ref="T148:T173" si="451">S148-D148</f>
        <v>0</v>
      </c>
    </row>
    <row r="149" spans="1:20" x14ac:dyDescent="0.25">
      <c r="A149" s="93" t="str">
        <f t="shared" ref="A149" si="452">IF(A14=0,"",A14)</f>
        <v/>
      </c>
      <c r="B149" s="384"/>
      <c r="C149" s="361"/>
      <c r="D149" s="324"/>
      <c r="E149" s="328"/>
      <c r="F149" s="363">
        <f t="shared" si="444"/>
        <v>0</v>
      </c>
      <c r="G149" s="299"/>
      <c r="H149" s="300">
        <f t="shared" si="444"/>
        <v>0</v>
      </c>
      <c r="I149" s="309"/>
      <c r="J149" s="313">
        <f t="shared" ref="J149" si="453">I149*$D149</f>
        <v>0</v>
      </c>
      <c r="K149" s="299"/>
      <c r="L149" s="300">
        <f t="shared" ref="L149" si="454">K149*$D149</f>
        <v>0</v>
      </c>
      <c r="M149" s="309"/>
      <c r="N149" s="313">
        <f t="shared" ref="N149" si="455">M149*$D149</f>
        <v>0</v>
      </c>
      <c r="O149" s="299"/>
      <c r="P149" s="300">
        <f t="shared" ref="P149" si="456">O149*$D149</f>
        <v>0</v>
      </c>
      <c r="R149" s="86">
        <f t="shared" si="449"/>
        <v>0</v>
      </c>
      <c r="S149" s="48">
        <f t="shared" si="450"/>
        <v>0</v>
      </c>
      <c r="T149" s="87">
        <f t="shared" si="451"/>
        <v>0</v>
      </c>
    </row>
    <row r="150" spans="1:20" x14ac:dyDescent="0.25">
      <c r="A150" s="93" t="str">
        <f t="shared" ref="A150" si="457">IF(A15=0,"",A15)</f>
        <v/>
      </c>
      <c r="B150" s="384"/>
      <c r="C150" s="361"/>
      <c r="D150" s="321"/>
      <c r="E150" s="328"/>
      <c r="F150" s="363">
        <f t="shared" si="444"/>
        <v>0</v>
      </c>
      <c r="G150" s="299"/>
      <c r="H150" s="300">
        <f t="shared" si="444"/>
        <v>0</v>
      </c>
      <c r="I150" s="309"/>
      <c r="J150" s="313">
        <f t="shared" ref="J150" si="458">I150*$D150</f>
        <v>0</v>
      </c>
      <c r="K150" s="299"/>
      <c r="L150" s="300">
        <f t="shared" ref="L150" si="459">K150*$D150</f>
        <v>0</v>
      </c>
      <c r="M150" s="309"/>
      <c r="N150" s="313">
        <f t="shared" ref="N150" si="460">M150*$D150</f>
        <v>0</v>
      </c>
      <c r="O150" s="299"/>
      <c r="P150" s="300">
        <f t="shared" ref="P150" si="461">O150*$D150</f>
        <v>0</v>
      </c>
      <c r="R150" s="86">
        <f t="shared" si="449"/>
        <v>0</v>
      </c>
      <c r="S150" s="48">
        <f t="shared" si="450"/>
        <v>0</v>
      </c>
      <c r="T150" s="87">
        <f t="shared" si="451"/>
        <v>0</v>
      </c>
    </row>
    <row r="151" spans="1:20" x14ac:dyDescent="0.25">
      <c r="A151" s="93" t="str">
        <f t="shared" ref="A151" si="462">IF(A16=0,"",A16)</f>
        <v/>
      </c>
      <c r="B151" s="384"/>
      <c r="C151" s="361"/>
      <c r="D151" s="324"/>
      <c r="E151" s="328"/>
      <c r="F151" s="363">
        <f t="shared" si="444"/>
        <v>0</v>
      </c>
      <c r="G151" s="299"/>
      <c r="H151" s="300">
        <f t="shared" si="444"/>
        <v>0</v>
      </c>
      <c r="I151" s="309"/>
      <c r="J151" s="313">
        <f t="shared" ref="J151" si="463">I151*$D151</f>
        <v>0</v>
      </c>
      <c r="K151" s="299"/>
      <c r="L151" s="300">
        <f t="shared" ref="L151" si="464">K151*$D151</f>
        <v>0</v>
      </c>
      <c r="M151" s="309"/>
      <c r="N151" s="313">
        <f t="shared" ref="N151" si="465">M151*$D151</f>
        <v>0</v>
      </c>
      <c r="O151" s="299"/>
      <c r="P151" s="300">
        <f t="shared" ref="P151" si="466">O151*$D151</f>
        <v>0</v>
      </c>
      <c r="R151" s="86">
        <f t="shared" si="449"/>
        <v>0</v>
      </c>
      <c r="S151" s="48">
        <f t="shared" si="450"/>
        <v>0</v>
      </c>
      <c r="T151" s="87">
        <f t="shared" si="451"/>
        <v>0</v>
      </c>
    </row>
    <row r="152" spans="1:20" x14ac:dyDescent="0.25">
      <c r="A152" s="93" t="str">
        <f t="shared" ref="A152" si="467">IF(A17=0,"",A17)</f>
        <v/>
      </c>
      <c r="B152" s="384"/>
      <c r="C152" s="361"/>
      <c r="D152" s="324"/>
      <c r="E152" s="328"/>
      <c r="F152" s="363">
        <f t="shared" si="444"/>
        <v>0</v>
      </c>
      <c r="G152" s="299"/>
      <c r="H152" s="300">
        <f t="shared" si="444"/>
        <v>0</v>
      </c>
      <c r="I152" s="309"/>
      <c r="J152" s="313">
        <f t="shared" ref="J152" si="468">I152*$D152</f>
        <v>0</v>
      </c>
      <c r="K152" s="299"/>
      <c r="L152" s="300">
        <f t="shared" ref="L152" si="469">K152*$D152</f>
        <v>0</v>
      </c>
      <c r="M152" s="309"/>
      <c r="N152" s="313">
        <f t="shared" ref="N152" si="470">M152*$D152</f>
        <v>0</v>
      </c>
      <c r="O152" s="299"/>
      <c r="P152" s="300">
        <f t="shared" ref="P152" si="471">O152*$D152</f>
        <v>0</v>
      </c>
      <c r="R152" s="86">
        <f t="shared" si="449"/>
        <v>0</v>
      </c>
      <c r="S152" s="48">
        <f t="shared" si="450"/>
        <v>0</v>
      </c>
      <c r="T152" s="87">
        <f t="shared" si="451"/>
        <v>0</v>
      </c>
    </row>
    <row r="153" spans="1:20" x14ac:dyDescent="0.25">
      <c r="A153" s="93" t="str">
        <f t="shared" ref="A153" si="472">IF(A18=0,"",A18)</f>
        <v/>
      </c>
      <c r="B153" s="384"/>
      <c r="C153" s="361"/>
      <c r="D153" s="321"/>
      <c r="E153" s="328"/>
      <c r="F153" s="363">
        <f t="shared" si="444"/>
        <v>0</v>
      </c>
      <c r="G153" s="299"/>
      <c r="H153" s="300">
        <f t="shared" si="444"/>
        <v>0</v>
      </c>
      <c r="I153" s="309"/>
      <c r="J153" s="313">
        <f t="shared" ref="J153" si="473">I153*$D153</f>
        <v>0</v>
      </c>
      <c r="K153" s="299"/>
      <c r="L153" s="300">
        <f t="shared" ref="L153" si="474">K153*$D153</f>
        <v>0</v>
      </c>
      <c r="M153" s="309"/>
      <c r="N153" s="313">
        <f t="shared" ref="N153" si="475">M153*$D153</f>
        <v>0</v>
      </c>
      <c r="O153" s="299"/>
      <c r="P153" s="300">
        <f t="shared" ref="P153" si="476">O153*$D153</f>
        <v>0</v>
      </c>
      <c r="R153" s="86">
        <f t="shared" si="449"/>
        <v>0</v>
      </c>
      <c r="S153" s="48">
        <f t="shared" si="450"/>
        <v>0</v>
      </c>
      <c r="T153" s="87">
        <f t="shared" si="451"/>
        <v>0</v>
      </c>
    </row>
    <row r="154" spans="1:20" x14ac:dyDescent="0.25">
      <c r="A154" s="93" t="str">
        <f t="shared" ref="A154" si="477">IF(A19=0,"",A19)</f>
        <v/>
      </c>
      <c r="B154" s="384"/>
      <c r="C154" s="361"/>
      <c r="D154" s="324"/>
      <c r="E154" s="328"/>
      <c r="F154" s="363">
        <f t="shared" si="444"/>
        <v>0</v>
      </c>
      <c r="G154" s="299"/>
      <c r="H154" s="300">
        <f t="shared" si="444"/>
        <v>0</v>
      </c>
      <c r="I154" s="309"/>
      <c r="J154" s="313">
        <f t="shared" ref="J154" si="478">I154*$D154</f>
        <v>0</v>
      </c>
      <c r="K154" s="299"/>
      <c r="L154" s="300">
        <f t="shared" ref="L154" si="479">K154*$D154</f>
        <v>0</v>
      </c>
      <c r="M154" s="309"/>
      <c r="N154" s="313">
        <f t="shared" ref="N154" si="480">M154*$D154</f>
        <v>0</v>
      </c>
      <c r="O154" s="299"/>
      <c r="P154" s="300">
        <f t="shared" ref="P154" si="481">O154*$D154</f>
        <v>0</v>
      </c>
      <c r="R154" s="86">
        <f t="shared" si="449"/>
        <v>0</v>
      </c>
      <c r="S154" s="48">
        <f t="shared" si="450"/>
        <v>0</v>
      </c>
      <c r="T154" s="87">
        <f t="shared" si="451"/>
        <v>0</v>
      </c>
    </row>
    <row r="155" spans="1:20" x14ac:dyDescent="0.25">
      <c r="A155" s="93" t="str">
        <f t="shared" ref="A155" si="482">IF(A20=0,"",A20)</f>
        <v/>
      </c>
      <c r="B155" s="384"/>
      <c r="C155" s="361"/>
      <c r="D155" s="324"/>
      <c r="E155" s="328"/>
      <c r="F155" s="363">
        <f t="shared" si="444"/>
        <v>0</v>
      </c>
      <c r="G155" s="299"/>
      <c r="H155" s="300">
        <f t="shared" si="444"/>
        <v>0</v>
      </c>
      <c r="I155" s="309"/>
      <c r="J155" s="313">
        <f t="shared" ref="J155" si="483">I155*$D155</f>
        <v>0</v>
      </c>
      <c r="K155" s="299"/>
      <c r="L155" s="300">
        <f t="shared" ref="L155" si="484">K155*$D155</f>
        <v>0</v>
      </c>
      <c r="M155" s="309"/>
      <c r="N155" s="313">
        <f t="shared" ref="N155" si="485">M155*$D155</f>
        <v>0</v>
      </c>
      <c r="O155" s="299"/>
      <c r="P155" s="300">
        <f t="shared" ref="P155" si="486">O155*$D155</f>
        <v>0</v>
      </c>
      <c r="R155" s="86">
        <f t="shared" si="449"/>
        <v>0</v>
      </c>
      <c r="S155" s="48">
        <f t="shared" si="450"/>
        <v>0</v>
      </c>
      <c r="T155" s="87">
        <f t="shared" si="451"/>
        <v>0</v>
      </c>
    </row>
    <row r="156" spans="1:20" x14ac:dyDescent="0.25">
      <c r="A156" s="93" t="str">
        <f t="shared" ref="A156" si="487">IF(A21=0,"",A21)</f>
        <v/>
      </c>
      <c r="B156" s="384"/>
      <c r="C156" s="361"/>
      <c r="D156" s="321"/>
      <c r="E156" s="328"/>
      <c r="F156" s="363">
        <f t="shared" si="444"/>
        <v>0</v>
      </c>
      <c r="G156" s="299"/>
      <c r="H156" s="300">
        <f t="shared" si="444"/>
        <v>0</v>
      </c>
      <c r="I156" s="309"/>
      <c r="J156" s="313">
        <f t="shared" ref="J156" si="488">I156*$D156</f>
        <v>0</v>
      </c>
      <c r="K156" s="299"/>
      <c r="L156" s="300">
        <f t="shared" ref="L156" si="489">K156*$D156</f>
        <v>0</v>
      </c>
      <c r="M156" s="309"/>
      <c r="N156" s="313">
        <f t="shared" ref="N156" si="490">M156*$D156</f>
        <v>0</v>
      </c>
      <c r="O156" s="299"/>
      <c r="P156" s="300">
        <f t="shared" ref="P156" si="491">O156*$D156</f>
        <v>0</v>
      </c>
      <c r="R156" s="86">
        <f t="shared" si="449"/>
        <v>0</v>
      </c>
      <c r="S156" s="48">
        <f t="shared" si="450"/>
        <v>0</v>
      </c>
      <c r="T156" s="87">
        <f t="shared" si="451"/>
        <v>0</v>
      </c>
    </row>
    <row r="157" spans="1:20" x14ac:dyDescent="0.25">
      <c r="A157" s="93" t="str">
        <f t="shared" ref="A157" si="492">IF(A22=0,"",A22)</f>
        <v/>
      </c>
      <c r="B157" s="384"/>
      <c r="C157" s="361"/>
      <c r="D157" s="324"/>
      <c r="E157" s="328"/>
      <c r="F157" s="363">
        <f t="shared" si="444"/>
        <v>0</v>
      </c>
      <c r="G157" s="299"/>
      <c r="H157" s="300">
        <f t="shared" si="444"/>
        <v>0</v>
      </c>
      <c r="I157" s="309"/>
      <c r="J157" s="313">
        <f t="shared" ref="J157" si="493">I157*$D157</f>
        <v>0</v>
      </c>
      <c r="K157" s="299"/>
      <c r="L157" s="300">
        <f t="shared" ref="L157" si="494">K157*$D157</f>
        <v>0</v>
      </c>
      <c r="M157" s="309"/>
      <c r="N157" s="313">
        <f t="shared" ref="N157" si="495">M157*$D157</f>
        <v>0</v>
      </c>
      <c r="O157" s="299"/>
      <c r="P157" s="300">
        <f t="shared" ref="P157" si="496">O157*$D157</f>
        <v>0</v>
      </c>
      <c r="R157" s="86">
        <f t="shared" si="449"/>
        <v>0</v>
      </c>
      <c r="S157" s="48">
        <f t="shared" si="450"/>
        <v>0</v>
      </c>
      <c r="T157" s="87">
        <f t="shared" si="451"/>
        <v>0</v>
      </c>
    </row>
    <row r="158" spans="1:20" x14ac:dyDescent="0.25">
      <c r="A158" s="93" t="str">
        <f t="shared" ref="A158" si="497">IF(A23=0,"",A23)</f>
        <v/>
      </c>
      <c r="B158" s="384"/>
      <c r="C158" s="361"/>
      <c r="D158" s="321"/>
      <c r="E158" s="328"/>
      <c r="F158" s="363">
        <f t="shared" si="444"/>
        <v>0</v>
      </c>
      <c r="G158" s="299"/>
      <c r="H158" s="300">
        <f t="shared" si="444"/>
        <v>0</v>
      </c>
      <c r="I158" s="309"/>
      <c r="J158" s="313">
        <f t="shared" ref="J158" si="498">I158*$D158</f>
        <v>0</v>
      </c>
      <c r="K158" s="299"/>
      <c r="L158" s="300">
        <f t="shared" ref="L158" si="499">K158*$D158</f>
        <v>0</v>
      </c>
      <c r="M158" s="309"/>
      <c r="N158" s="313">
        <f t="shared" ref="N158" si="500">M158*$D158</f>
        <v>0</v>
      </c>
      <c r="O158" s="299"/>
      <c r="P158" s="300">
        <f t="shared" ref="P158" si="501">O158*$D158</f>
        <v>0</v>
      </c>
      <c r="R158" s="86">
        <f t="shared" si="449"/>
        <v>0</v>
      </c>
      <c r="S158" s="48">
        <f t="shared" si="450"/>
        <v>0</v>
      </c>
      <c r="T158" s="87">
        <f t="shared" si="451"/>
        <v>0</v>
      </c>
    </row>
    <row r="159" spans="1:20" ht="15.75" customHeight="1" x14ac:dyDescent="0.25">
      <c r="A159" s="93" t="str">
        <f t="shared" ref="A159" si="502">IF(A24=0,"",A24)</f>
        <v/>
      </c>
      <c r="B159" s="384"/>
      <c r="C159" s="361"/>
      <c r="D159" s="324"/>
      <c r="E159" s="328"/>
      <c r="F159" s="363">
        <f t="shared" si="444"/>
        <v>0</v>
      </c>
      <c r="G159" s="299"/>
      <c r="H159" s="300">
        <f t="shared" si="444"/>
        <v>0</v>
      </c>
      <c r="I159" s="309"/>
      <c r="J159" s="313">
        <f t="shared" ref="J159" si="503">I159*$D159</f>
        <v>0</v>
      </c>
      <c r="K159" s="299"/>
      <c r="L159" s="300">
        <f t="shared" ref="L159" si="504">K159*$D159</f>
        <v>0</v>
      </c>
      <c r="M159" s="309"/>
      <c r="N159" s="313">
        <f t="shared" ref="N159" si="505">M159*$D159</f>
        <v>0</v>
      </c>
      <c r="O159" s="299"/>
      <c r="P159" s="300">
        <f t="shared" ref="P159" si="506">O159*$D159</f>
        <v>0</v>
      </c>
      <c r="R159" s="86">
        <f t="shared" si="449"/>
        <v>0</v>
      </c>
      <c r="S159" s="48">
        <f t="shared" si="450"/>
        <v>0</v>
      </c>
      <c r="T159" s="87">
        <f t="shared" si="451"/>
        <v>0</v>
      </c>
    </row>
    <row r="160" spans="1:20" x14ac:dyDescent="0.25">
      <c r="A160" s="93" t="str">
        <f t="shared" ref="A160" si="507">IF(A25=0,"",A25)</f>
        <v/>
      </c>
      <c r="B160" s="384"/>
      <c r="C160" s="361"/>
      <c r="D160" s="321"/>
      <c r="E160" s="328"/>
      <c r="F160" s="363">
        <f t="shared" si="444"/>
        <v>0</v>
      </c>
      <c r="G160" s="299"/>
      <c r="H160" s="300">
        <f t="shared" si="444"/>
        <v>0</v>
      </c>
      <c r="I160" s="309"/>
      <c r="J160" s="313">
        <f t="shared" ref="J160" si="508">I160*$D160</f>
        <v>0</v>
      </c>
      <c r="K160" s="299"/>
      <c r="L160" s="300">
        <f t="shared" ref="L160" si="509">K160*$D160</f>
        <v>0</v>
      </c>
      <c r="M160" s="309"/>
      <c r="N160" s="313">
        <f t="shared" ref="N160" si="510">M160*$D160</f>
        <v>0</v>
      </c>
      <c r="O160" s="299"/>
      <c r="P160" s="300">
        <f t="shared" ref="P160" si="511">O160*$D160</f>
        <v>0</v>
      </c>
      <c r="R160" s="86">
        <f t="shared" si="449"/>
        <v>0</v>
      </c>
      <c r="S160" s="48">
        <f t="shared" si="450"/>
        <v>0</v>
      </c>
      <c r="T160" s="87">
        <f t="shared" si="451"/>
        <v>0</v>
      </c>
    </row>
    <row r="161" spans="1:20" x14ac:dyDescent="0.25">
      <c r="A161" s="93" t="str">
        <f t="shared" ref="A161" si="512">IF(A26=0,"",A26)</f>
        <v/>
      </c>
      <c r="B161" s="385"/>
      <c r="C161" s="362"/>
      <c r="D161" s="368"/>
      <c r="E161" s="328"/>
      <c r="F161" s="363">
        <f t="shared" si="444"/>
        <v>0</v>
      </c>
      <c r="G161" s="299"/>
      <c r="H161" s="300">
        <f t="shared" si="444"/>
        <v>0</v>
      </c>
      <c r="I161" s="309"/>
      <c r="J161" s="313">
        <f t="shared" ref="J161" si="513">I161*$D161</f>
        <v>0</v>
      </c>
      <c r="K161" s="299"/>
      <c r="L161" s="300">
        <f t="shared" ref="L161" si="514">K161*$D161</f>
        <v>0</v>
      </c>
      <c r="M161" s="309"/>
      <c r="N161" s="313">
        <f t="shared" ref="N161" si="515">M161*$D161</f>
        <v>0</v>
      </c>
      <c r="O161" s="299"/>
      <c r="P161" s="300">
        <f t="shared" ref="P161" si="516">O161*$D161</f>
        <v>0</v>
      </c>
      <c r="R161" s="86">
        <f t="shared" si="449"/>
        <v>0</v>
      </c>
      <c r="S161" s="48">
        <f t="shared" si="450"/>
        <v>0</v>
      </c>
      <c r="T161" s="87">
        <f t="shared" si="451"/>
        <v>0</v>
      </c>
    </row>
    <row r="162" spans="1:20" x14ac:dyDescent="0.25">
      <c r="A162" s="93" t="str">
        <f t="shared" ref="A162:B162" si="517">IF(A27=0,"",A27)</f>
        <v/>
      </c>
      <c r="B162" s="384" t="str">
        <f t="shared" si="517"/>
        <v/>
      </c>
      <c r="C162" s="338"/>
      <c r="D162" s="370"/>
      <c r="E162" s="339"/>
      <c r="F162" s="313">
        <f t="shared" si="444"/>
        <v>0</v>
      </c>
      <c r="G162" s="299"/>
      <c r="H162" s="300">
        <f t="shared" si="444"/>
        <v>0</v>
      </c>
      <c r="I162" s="309"/>
      <c r="J162" s="313">
        <f t="shared" ref="J162" si="518">I162*$D162</f>
        <v>0</v>
      </c>
      <c r="K162" s="299"/>
      <c r="L162" s="300">
        <f t="shared" ref="L162" si="519">K162*$D162</f>
        <v>0</v>
      </c>
      <c r="M162" s="309"/>
      <c r="N162" s="313">
        <f t="shared" ref="N162" si="520">M162*$D162</f>
        <v>0</v>
      </c>
      <c r="O162" s="299"/>
      <c r="P162" s="300">
        <f t="shared" ref="P162" si="521">O162*$D162</f>
        <v>0</v>
      </c>
      <c r="R162" s="86">
        <f t="shared" si="449"/>
        <v>0</v>
      </c>
      <c r="S162" s="48">
        <f t="shared" si="450"/>
        <v>0</v>
      </c>
      <c r="T162" s="87">
        <f t="shared" si="451"/>
        <v>0</v>
      </c>
    </row>
    <row r="163" spans="1:20" x14ac:dyDescent="0.25">
      <c r="A163" s="93" t="str">
        <f t="shared" ref="A163:B163" si="522">IF(A28=0,"",A28)</f>
        <v/>
      </c>
      <c r="B163" s="384" t="str">
        <f t="shared" si="522"/>
        <v/>
      </c>
      <c r="C163" s="338"/>
      <c r="D163" s="370"/>
      <c r="E163" s="309"/>
      <c r="F163" s="313">
        <f t="shared" si="444"/>
        <v>0</v>
      </c>
      <c r="G163" s="299"/>
      <c r="H163" s="300">
        <f t="shared" si="444"/>
        <v>0</v>
      </c>
      <c r="I163" s="309"/>
      <c r="J163" s="313">
        <f t="shared" ref="J163" si="523">I163*$D163</f>
        <v>0</v>
      </c>
      <c r="K163" s="299"/>
      <c r="L163" s="300">
        <f t="shared" ref="L163" si="524">K163*$D163</f>
        <v>0</v>
      </c>
      <c r="M163" s="309"/>
      <c r="N163" s="313">
        <f t="shared" ref="N163" si="525">M163*$D163</f>
        <v>0</v>
      </c>
      <c r="O163" s="299"/>
      <c r="P163" s="300">
        <f t="shared" ref="P163" si="526">O163*$D163</f>
        <v>0</v>
      </c>
      <c r="R163" s="86">
        <f t="shared" si="449"/>
        <v>0</v>
      </c>
      <c r="S163" s="48">
        <f t="shared" si="450"/>
        <v>0</v>
      </c>
      <c r="T163" s="87">
        <f t="shared" si="451"/>
        <v>0</v>
      </c>
    </row>
    <row r="164" spans="1:20" x14ac:dyDescent="0.25">
      <c r="A164" s="93" t="str">
        <f t="shared" ref="A164:B164" si="527">IF(A29=0,"",A29)</f>
        <v/>
      </c>
      <c r="B164" s="384" t="str">
        <f t="shared" si="527"/>
        <v/>
      </c>
      <c r="C164" s="338"/>
      <c r="D164" s="370"/>
      <c r="E164" s="309"/>
      <c r="F164" s="313">
        <f t="shared" si="444"/>
        <v>0</v>
      </c>
      <c r="G164" s="299"/>
      <c r="H164" s="300">
        <f t="shared" si="444"/>
        <v>0</v>
      </c>
      <c r="I164" s="309"/>
      <c r="J164" s="313">
        <f t="shared" ref="J164" si="528">I164*$D164</f>
        <v>0</v>
      </c>
      <c r="K164" s="299"/>
      <c r="L164" s="300">
        <f t="shared" ref="L164" si="529">K164*$D164</f>
        <v>0</v>
      </c>
      <c r="M164" s="309"/>
      <c r="N164" s="313">
        <f t="shared" ref="N164" si="530">M164*$D164</f>
        <v>0</v>
      </c>
      <c r="O164" s="299"/>
      <c r="P164" s="300">
        <f t="shared" ref="P164" si="531">O164*$D164</f>
        <v>0</v>
      </c>
      <c r="R164" s="86">
        <f t="shared" si="449"/>
        <v>0</v>
      </c>
      <c r="S164" s="48">
        <f t="shared" si="450"/>
        <v>0</v>
      </c>
      <c r="T164" s="87">
        <f t="shared" si="451"/>
        <v>0</v>
      </c>
    </row>
    <row r="165" spans="1:20" x14ac:dyDescent="0.25">
      <c r="A165" s="93" t="str">
        <f t="shared" ref="A165:B165" si="532">IF(A30=0,"",A30)</f>
        <v/>
      </c>
      <c r="B165" s="384" t="str">
        <f t="shared" si="532"/>
        <v/>
      </c>
      <c r="C165" s="338"/>
      <c r="D165" s="370"/>
      <c r="E165" s="309"/>
      <c r="F165" s="313">
        <f t="shared" si="444"/>
        <v>0</v>
      </c>
      <c r="G165" s="299"/>
      <c r="H165" s="300">
        <f t="shared" si="444"/>
        <v>0</v>
      </c>
      <c r="I165" s="309"/>
      <c r="J165" s="313">
        <f t="shared" ref="J165" si="533">I165*$D165</f>
        <v>0</v>
      </c>
      <c r="K165" s="299"/>
      <c r="L165" s="300">
        <f t="shared" ref="L165" si="534">K165*$D165</f>
        <v>0</v>
      </c>
      <c r="M165" s="309"/>
      <c r="N165" s="313">
        <f t="shared" ref="N165" si="535">M165*$D165</f>
        <v>0</v>
      </c>
      <c r="O165" s="299"/>
      <c r="P165" s="300">
        <f t="shared" ref="P165" si="536">O165*$D165</f>
        <v>0</v>
      </c>
      <c r="R165" s="86">
        <f t="shared" si="449"/>
        <v>0</v>
      </c>
      <c r="S165" s="48">
        <f t="shared" si="450"/>
        <v>0</v>
      </c>
      <c r="T165" s="87">
        <f t="shared" si="451"/>
        <v>0</v>
      </c>
    </row>
    <row r="166" spans="1:20" x14ac:dyDescent="0.25">
      <c r="A166" s="93" t="str">
        <f t="shared" ref="A166:B166" si="537">IF(A31=0,"",A31)</f>
        <v/>
      </c>
      <c r="B166" s="384" t="str">
        <f t="shared" si="537"/>
        <v/>
      </c>
      <c r="C166" s="338"/>
      <c r="D166" s="370"/>
      <c r="E166" s="309"/>
      <c r="F166" s="313">
        <f t="shared" si="444"/>
        <v>0</v>
      </c>
      <c r="G166" s="299"/>
      <c r="H166" s="300">
        <f t="shared" si="444"/>
        <v>0</v>
      </c>
      <c r="I166" s="309"/>
      <c r="J166" s="313">
        <f t="shared" ref="J166" si="538">I166*$D166</f>
        <v>0</v>
      </c>
      <c r="K166" s="299"/>
      <c r="L166" s="300">
        <f t="shared" ref="L166" si="539">K166*$D166</f>
        <v>0</v>
      </c>
      <c r="M166" s="309"/>
      <c r="N166" s="313">
        <f t="shared" ref="N166" si="540">M166*$D166</f>
        <v>0</v>
      </c>
      <c r="O166" s="299"/>
      <c r="P166" s="300">
        <f t="shared" ref="P166" si="541">O166*$D166</f>
        <v>0</v>
      </c>
      <c r="R166" s="86">
        <f t="shared" si="449"/>
        <v>0</v>
      </c>
      <c r="S166" s="48">
        <f t="shared" si="450"/>
        <v>0</v>
      </c>
      <c r="T166" s="87">
        <f t="shared" si="451"/>
        <v>0</v>
      </c>
    </row>
    <row r="167" spans="1:20" x14ac:dyDescent="0.25">
      <c r="A167" s="93" t="str">
        <f t="shared" ref="A167:B167" si="542">IF(A32=0,"",A32)</f>
        <v/>
      </c>
      <c r="B167" s="384" t="str">
        <f t="shared" si="542"/>
        <v/>
      </c>
      <c r="C167" s="338"/>
      <c r="D167" s="370"/>
      <c r="E167" s="309"/>
      <c r="F167" s="313">
        <f t="shared" si="444"/>
        <v>0</v>
      </c>
      <c r="G167" s="299"/>
      <c r="H167" s="300">
        <f t="shared" si="444"/>
        <v>0</v>
      </c>
      <c r="I167" s="309"/>
      <c r="J167" s="313">
        <f t="shared" ref="J167" si="543">I167*$D167</f>
        <v>0</v>
      </c>
      <c r="K167" s="299"/>
      <c r="L167" s="300">
        <f t="shared" ref="L167" si="544">K167*$D167</f>
        <v>0</v>
      </c>
      <c r="M167" s="309"/>
      <c r="N167" s="313">
        <f t="shared" ref="N167" si="545">M167*$D167</f>
        <v>0</v>
      </c>
      <c r="O167" s="299"/>
      <c r="P167" s="300">
        <f t="shared" ref="P167" si="546">O167*$D167</f>
        <v>0</v>
      </c>
      <c r="R167" s="86">
        <f t="shared" si="449"/>
        <v>0</v>
      </c>
      <c r="S167" s="48">
        <f t="shared" si="450"/>
        <v>0</v>
      </c>
      <c r="T167" s="87">
        <f t="shared" si="451"/>
        <v>0</v>
      </c>
    </row>
    <row r="168" spans="1:20" x14ac:dyDescent="0.25">
      <c r="A168" s="93" t="str">
        <f t="shared" ref="A168:B168" si="547">IF(A33=0,"",A33)</f>
        <v/>
      </c>
      <c r="B168" s="384" t="str">
        <f t="shared" si="547"/>
        <v/>
      </c>
      <c r="C168" s="338"/>
      <c r="D168" s="370"/>
      <c r="E168" s="309"/>
      <c r="F168" s="313">
        <f t="shared" si="444"/>
        <v>0</v>
      </c>
      <c r="G168" s="299"/>
      <c r="H168" s="300">
        <f t="shared" si="444"/>
        <v>0</v>
      </c>
      <c r="I168" s="309"/>
      <c r="J168" s="313">
        <f t="shared" ref="J168" si="548">I168*$D168</f>
        <v>0</v>
      </c>
      <c r="K168" s="299"/>
      <c r="L168" s="300">
        <f t="shared" ref="L168" si="549">K168*$D168</f>
        <v>0</v>
      </c>
      <c r="M168" s="309"/>
      <c r="N168" s="313">
        <f t="shared" ref="N168" si="550">M168*$D168</f>
        <v>0</v>
      </c>
      <c r="O168" s="299"/>
      <c r="P168" s="300">
        <f t="shared" ref="P168" si="551">O168*$D168</f>
        <v>0</v>
      </c>
      <c r="R168" s="86">
        <f t="shared" si="449"/>
        <v>0</v>
      </c>
      <c r="S168" s="48">
        <f t="shared" si="450"/>
        <v>0</v>
      </c>
      <c r="T168" s="87">
        <f t="shared" si="451"/>
        <v>0</v>
      </c>
    </row>
    <row r="169" spans="1:20" x14ac:dyDescent="0.25">
      <c r="A169" s="93" t="str">
        <f t="shared" ref="A169:B169" si="552">IF(A34=0,"",A34)</f>
        <v/>
      </c>
      <c r="B169" s="384" t="str">
        <f t="shared" si="552"/>
        <v/>
      </c>
      <c r="C169" s="338"/>
      <c r="D169" s="370"/>
      <c r="E169" s="309"/>
      <c r="F169" s="313">
        <f t="shared" si="444"/>
        <v>0</v>
      </c>
      <c r="G169" s="299"/>
      <c r="H169" s="300">
        <f t="shared" si="444"/>
        <v>0</v>
      </c>
      <c r="I169" s="309"/>
      <c r="J169" s="313">
        <f t="shared" ref="J169" si="553">I169*$D169</f>
        <v>0</v>
      </c>
      <c r="K169" s="299"/>
      <c r="L169" s="300">
        <f t="shared" ref="L169" si="554">K169*$D169</f>
        <v>0</v>
      </c>
      <c r="M169" s="309"/>
      <c r="N169" s="313">
        <f t="shared" ref="N169" si="555">M169*$D169</f>
        <v>0</v>
      </c>
      <c r="O169" s="299"/>
      <c r="P169" s="300">
        <f t="shared" ref="P169" si="556">O169*$D169</f>
        <v>0</v>
      </c>
      <c r="R169" s="86">
        <f t="shared" si="449"/>
        <v>0</v>
      </c>
      <c r="S169" s="48">
        <f t="shared" si="450"/>
        <v>0</v>
      </c>
      <c r="T169" s="87">
        <f t="shared" si="451"/>
        <v>0</v>
      </c>
    </row>
    <row r="170" spans="1:20" x14ac:dyDescent="0.25">
      <c r="A170" s="93" t="str">
        <f t="shared" ref="A170:B170" si="557">IF(A35=0,"",A35)</f>
        <v/>
      </c>
      <c r="B170" s="384" t="str">
        <f t="shared" si="557"/>
        <v/>
      </c>
      <c r="C170" s="338"/>
      <c r="D170" s="370"/>
      <c r="E170" s="309"/>
      <c r="F170" s="313">
        <f t="shared" si="444"/>
        <v>0</v>
      </c>
      <c r="G170" s="299"/>
      <c r="H170" s="300">
        <f t="shared" si="444"/>
        <v>0</v>
      </c>
      <c r="I170" s="309"/>
      <c r="J170" s="313">
        <f t="shared" ref="J170" si="558">I170*$D170</f>
        <v>0</v>
      </c>
      <c r="K170" s="299"/>
      <c r="L170" s="300">
        <f t="shared" ref="L170" si="559">K170*$D170</f>
        <v>0</v>
      </c>
      <c r="M170" s="309"/>
      <c r="N170" s="313">
        <f t="shared" ref="N170" si="560">M170*$D170</f>
        <v>0</v>
      </c>
      <c r="O170" s="299"/>
      <c r="P170" s="300">
        <f t="shared" ref="P170" si="561">O170*$D170</f>
        <v>0</v>
      </c>
      <c r="R170" s="86">
        <f t="shared" si="449"/>
        <v>0</v>
      </c>
      <c r="S170" s="48">
        <f t="shared" si="450"/>
        <v>0</v>
      </c>
      <c r="T170" s="87">
        <f t="shared" si="451"/>
        <v>0</v>
      </c>
    </row>
    <row r="171" spans="1:20" x14ac:dyDescent="0.25">
      <c r="A171" s="93" t="str">
        <f t="shared" ref="A171:B171" si="562">IF(A36=0,"",A36)</f>
        <v/>
      </c>
      <c r="B171" s="384" t="str">
        <f t="shared" si="562"/>
        <v/>
      </c>
      <c r="C171" s="338"/>
      <c r="D171" s="370"/>
      <c r="E171" s="309"/>
      <c r="F171" s="313">
        <f t="shared" si="444"/>
        <v>0</v>
      </c>
      <c r="G171" s="299"/>
      <c r="H171" s="300">
        <f t="shared" si="444"/>
        <v>0</v>
      </c>
      <c r="I171" s="309"/>
      <c r="J171" s="313">
        <f t="shared" ref="J171" si="563">I171*$D171</f>
        <v>0</v>
      </c>
      <c r="K171" s="299"/>
      <c r="L171" s="300">
        <f t="shared" ref="L171" si="564">K171*$D171</f>
        <v>0</v>
      </c>
      <c r="M171" s="309"/>
      <c r="N171" s="313">
        <f t="shared" ref="N171" si="565">M171*$D171</f>
        <v>0</v>
      </c>
      <c r="O171" s="299"/>
      <c r="P171" s="300">
        <f t="shared" ref="P171" si="566">O171*$D171</f>
        <v>0</v>
      </c>
      <c r="R171" s="86">
        <f t="shared" si="449"/>
        <v>0</v>
      </c>
      <c r="S171" s="48">
        <f t="shared" si="450"/>
        <v>0</v>
      </c>
      <c r="T171" s="87">
        <f t="shared" si="451"/>
        <v>0</v>
      </c>
    </row>
    <row r="172" spans="1:20" x14ac:dyDescent="0.25">
      <c r="A172" s="93" t="str">
        <f t="shared" ref="A172:B172" si="567">IF(A37=0,"",A37)</f>
        <v/>
      </c>
      <c r="B172" s="384" t="str">
        <f t="shared" si="567"/>
        <v/>
      </c>
      <c r="C172" s="338"/>
      <c r="D172" s="370"/>
      <c r="E172" s="309"/>
      <c r="F172" s="313">
        <f t="shared" si="444"/>
        <v>0</v>
      </c>
      <c r="G172" s="299"/>
      <c r="H172" s="300">
        <f t="shared" si="444"/>
        <v>0</v>
      </c>
      <c r="I172" s="309"/>
      <c r="J172" s="313">
        <f t="shared" ref="J172" si="568">I172*$D172</f>
        <v>0</v>
      </c>
      <c r="K172" s="299"/>
      <c r="L172" s="300">
        <f t="shared" ref="L172" si="569">K172*$D172</f>
        <v>0</v>
      </c>
      <c r="M172" s="309"/>
      <c r="N172" s="313">
        <f t="shared" ref="N172" si="570">M172*$D172</f>
        <v>0</v>
      </c>
      <c r="O172" s="299"/>
      <c r="P172" s="300">
        <f t="shared" ref="P172" si="571">O172*$D172</f>
        <v>0</v>
      </c>
      <c r="R172" s="86">
        <f t="shared" si="449"/>
        <v>0</v>
      </c>
      <c r="S172" s="48">
        <f t="shared" si="450"/>
        <v>0</v>
      </c>
      <c r="T172" s="87">
        <f t="shared" si="451"/>
        <v>0</v>
      </c>
    </row>
    <row r="173" spans="1:20" x14ac:dyDescent="0.25">
      <c r="A173" s="93" t="str">
        <f t="shared" ref="A173:B173" si="572">IF(A38=0,"",A38)</f>
        <v/>
      </c>
      <c r="B173" s="386" t="str">
        <f t="shared" si="572"/>
        <v/>
      </c>
      <c r="C173" s="372"/>
      <c r="D173" s="373"/>
      <c r="E173" s="310"/>
      <c r="F173" s="314">
        <f t="shared" si="444"/>
        <v>0</v>
      </c>
      <c r="G173" s="311"/>
      <c r="H173" s="302">
        <f t="shared" si="444"/>
        <v>0</v>
      </c>
      <c r="I173" s="310"/>
      <c r="J173" s="314">
        <f t="shared" ref="J173" si="573">I173*$D173</f>
        <v>0</v>
      </c>
      <c r="K173" s="311"/>
      <c r="L173" s="302">
        <f t="shared" ref="L173" si="574">K173*$D173</f>
        <v>0</v>
      </c>
      <c r="M173" s="310"/>
      <c r="N173" s="314">
        <f t="shared" ref="N173" si="575">M173*$D173</f>
        <v>0</v>
      </c>
      <c r="O173" s="311"/>
      <c r="P173" s="302">
        <f t="shared" ref="P173" si="576">O173*$D173</f>
        <v>0</v>
      </c>
      <c r="R173" s="86">
        <f t="shared" si="449"/>
        <v>0</v>
      </c>
      <c r="S173" s="48">
        <f t="shared" si="450"/>
        <v>0</v>
      </c>
      <c r="T173" s="87">
        <f t="shared" si="451"/>
        <v>0</v>
      </c>
    </row>
    <row r="174" spans="1:20" x14ac:dyDescent="0.25">
      <c r="A174" s="83"/>
    </row>
    <row r="175" spans="1:20" ht="15.75" x14ac:dyDescent="0.25">
      <c r="A175" s="479" t="s">
        <v>282</v>
      </c>
      <c r="B175" s="480"/>
      <c r="C175" s="481"/>
      <c r="D175" s="46">
        <f>SUM(D147:D173)</f>
        <v>0</v>
      </c>
      <c r="E175" s="88"/>
      <c r="F175" s="46">
        <f>SUM(F147:F173)</f>
        <v>0</v>
      </c>
      <c r="G175" s="89"/>
      <c r="H175" s="46">
        <f>SUM(H147:H173)</f>
        <v>0</v>
      </c>
      <c r="I175" s="89"/>
      <c r="J175" s="46">
        <f>SUM(J147:J173)</f>
        <v>0</v>
      </c>
      <c r="K175" s="89"/>
      <c r="L175" s="46">
        <f>SUM(L147:L173)</f>
        <v>0</v>
      </c>
      <c r="M175" s="89"/>
      <c r="N175" s="46">
        <f>SUM(N147:N173)</f>
        <v>0</v>
      </c>
      <c r="O175" s="89"/>
      <c r="P175" s="46">
        <f>SUM(P147:P173)</f>
        <v>0</v>
      </c>
      <c r="S175" s="48">
        <f>F175+H175+J175+L175+N175+P175</f>
        <v>0</v>
      </c>
      <c r="T175" s="87">
        <f>S175-D175</f>
        <v>0</v>
      </c>
    </row>
    <row r="176" spans="1:20" x14ac:dyDescent="0.25">
      <c r="D176" s="90"/>
      <c r="E176" s="90"/>
      <c r="F176" s="90"/>
      <c r="G176" s="90"/>
      <c r="H176" s="90"/>
      <c r="I176" s="90"/>
      <c r="J176" s="90"/>
      <c r="K176" s="90"/>
      <c r="L176" s="90"/>
      <c r="M176" s="90"/>
      <c r="N176" s="90"/>
      <c r="O176" s="90"/>
      <c r="P176" s="90"/>
    </row>
    <row r="177" spans="1:20" ht="15.75" thickBot="1" x14ac:dyDescent="0.3"/>
    <row r="178" spans="1:20" ht="39" customHeight="1" x14ac:dyDescent="0.25">
      <c r="A178" s="590" t="s">
        <v>274</v>
      </c>
      <c r="B178" s="591"/>
      <c r="C178" s="591"/>
      <c r="D178" s="592"/>
      <c r="E178" s="520" t="s">
        <v>214</v>
      </c>
      <c r="F178" s="522"/>
      <c r="G178" s="520" t="s">
        <v>215</v>
      </c>
      <c r="H178" s="522"/>
      <c r="I178" s="520" t="s">
        <v>216</v>
      </c>
      <c r="J178" s="522"/>
      <c r="K178" s="520" t="s">
        <v>217</v>
      </c>
      <c r="L178" s="522"/>
      <c r="M178" s="520" t="s">
        <v>218</v>
      </c>
      <c r="N178" s="522"/>
      <c r="O178" s="520" t="s">
        <v>219</v>
      </c>
      <c r="P178" s="522"/>
      <c r="R178" s="80" t="s">
        <v>197</v>
      </c>
      <c r="S178" s="588" t="s">
        <v>265</v>
      </c>
      <c r="T178" s="588" t="s">
        <v>266</v>
      </c>
    </row>
    <row r="179" spans="1:20" ht="29.25" customHeight="1" x14ac:dyDescent="0.25">
      <c r="A179" s="593"/>
      <c r="B179" s="594"/>
      <c r="C179" s="594"/>
      <c r="D179" s="595"/>
      <c r="E179" s="578" t="str">
        <f>IF(Usage!$B$8=0, "", Usage!$B$8)</f>
        <v>Center Overhead</v>
      </c>
      <c r="F179" s="575"/>
      <c r="G179" s="578" t="str">
        <f>IF(Usage!$B$9=0, "", Usage!$B$9)</f>
        <v/>
      </c>
      <c r="H179" s="575"/>
      <c r="I179" s="578" t="str">
        <f>IF(Usage!$B$10=0, "", Usage!$B$10)</f>
        <v/>
      </c>
      <c r="J179" s="575"/>
      <c r="K179" s="578" t="str">
        <f>IF(Usage!$B$11=0, "", Usage!$B$11)</f>
        <v/>
      </c>
      <c r="L179" s="575"/>
      <c r="M179" s="578" t="str">
        <f>IF(Usage!$B$12=0, "", Usage!$B$12)</f>
        <v/>
      </c>
      <c r="N179" s="575"/>
      <c r="O179" s="578" t="str">
        <f>IF(Usage!$B$13=0, "", Usage!$B$13)</f>
        <v/>
      </c>
      <c r="P179" s="575"/>
      <c r="R179" s="588" t="s">
        <v>200</v>
      </c>
      <c r="S179" s="588"/>
      <c r="T179" s="588"/>
    </row>
    <row r="180" spans="1:20" x14ac:dyDescent="0.25">
      <c r="A180" s="82" t="s">
        <v>267</v>
      </c>
      <c r="B180" s="387" t="s">
        <v>268</v>
      </c>
      <c r="C180" s="387" t="s">
        <v>2</v>
      </c>
      <c r="D180" s="388" t="s">
        <v>269</v>
      </c>
      <c r="E180" s="297" t="s">
        <v>256</v>
      </c>
      <c r="F180" s="312" t="s">
        <v>203</v>
      </c>
      <c r="G180" s="297" t="s">
        <v>270</v>
      </c>
      <c r="H180" s="298" t="s">
        <v>203</v>
      </c>
      <c r="I180" s="308" t="s">
        <v>256</v>
      </c>
      <c r="J180" s="312" t="s">
        <v>203</v>
      </c>
      <c r="K180" s="297" t="s">
        <v>256</v>
      </c>
      <c r="L180" s="298" t="s">
        <v>203</v>
      </c>
      <c r="M180" s="308" t="s">
        <v>270</v>
      </c>
      <c r="N180" s="312" t="s">
        <v>203</v>
      </c>
      <c r="O180" s="297" t="s">
        <v>256</v>
      </c>
      <c r="P180" s="298" t="s">
        <v>203</v>
      </c>
      <c r="R180" s="588"/>
      <c r="S180" s="588"/>
      <c r="T180" s="588"/>
    </row>
    <row r="181" spans="1:20" x14ac:dyDescent="0.25">
      <c r="A181" s="93" t="str">
        <f>IF(A46=0,"",A46)</f>
        <v/>
      </c>
      <c r="B181" s="382" t="str">
        <f>IF(B46=0,"",B46)</f>
        <v>This field is used if they provide an estimate not based on prior year actuals. Would still be used (external analysis)</v>
      </c>
      <c r="C181" s="383"/>
      <c r="D181" s="376"/>
      <c r="E181" s="309"/>
      <c r="F181" s="313"/>
      <c r="G181" s="299"/>
      <c r="H181" s="300"/>
      <c r="I181" s="309"/>
      <c r="J181" s="313"/>
      <c r="K181" s="299"/>
      <c r="L181" s="300"/>
      <c r="M181" s="309"/>
      <c r="N181" s="313"/>
      <c r="O181" s="299"/>
      <c r="P181" s="300"/>
      <c r="R181" s="86"/>
      <c r="S181" s="48"/>
      <c r="T181" s="87"/>
    </row>
    <row r="182" spans="1:20" x14ac:dyDescent="0.25">
      <c r="A182" s="93" t="str">
        <f t="shared" ref="A182" si="577">IF(A47=0,"",A47)</f>
        <v/>
      </c>
      <c r="B182" s="384"/>
      <c r="C182" s="361"/>
      <c r="D182" s="321"/>
      <c r="E182" s="309"/>
      <c r="F182" s="313">
        <f t="shared" ref="F182:H203" si="578">E182*$D182</f>
        <v>0</v>
      </c>
      <c r="G182" s="299"/>
      <c r="H182" s="300">
        <f t="shared" si="578"/>
        <v>0</v>
      </c>
      <c r="I182" s="309"/>
      <c r="J182" s="313">
        <f t="shared" ref="J182" si="579">I182*$D182</f>
        <v>0</v>
      </c>
      <c r="K182" s="299"/>
      <c r="L182" s="300">
        <f t="shared" ref="L182" si="580">K182*$D182</f>
        <v>0</v>
      </c>
      <c r="M182" s="309"/>
      <c r="N182" s="313">
        <f t="shared" ref="N182" si="581">M182*$D182</f>
        <v>0</v>
      </c>
      <c r="O182" s="299"/>
      <c r="P182" s="300">
        <f t="shared" ref="P182" si="582">O182*$D182</f>
        <v>0</v>
      </c>
      <c r="R182" s="86">
        <f t="shared" ref="R182:R203" si="583">E182+G182+I182+K182+M182+O182</f>
        <v>0</v>
      </c>
      <c r="S182" s="48">
        <f t="shared" ref="S182:S203" si="584">F182+H182+J182+L182+N182+P182</f>
        <v>0</v>
      </c>
      <c r="T182" s="87">
        <f t="shared" ref="T182:T203" si="585">S182-D182</f>
        <v>0</v>
      </c>
    </row>
    <row r="183" spans="1:20" x14ac:dyDescent="0.25">
      <c r="A183" s="93" t="str">
        <f t="shared" ref="A183" si="586">IF(A48=0,"",A48)</f>
        <v/>
      </c>
      <c r="B183" s="384"/>
      <c r="C183" s="361"/>
      <c r="D183" s="324"/>
      <c r="E183" s="309"/>
      <c r="F183" s="313">
        <f t="shared" si="578"/>
        <v>0</v>
      </c>
      <c r="G183" s="299"/>
      <c r="H183" s="300">
        <f t="shared" si="578"/>
        <v>0</v>
      </c>
      <c r="I183" s="309"/>
      <c r="J183" s="313">
        <f t="shared" ref="J183" si="587">I183*$D183</f>
        <v>0</v>
      </c>
      <c r="K183" s="299"/>
      <c r="L183" s="300">
        <f t="shared" ref="L183" si="588">K183*$D183</f>
        <v>0</v>
      </c>
      <c r="M183" s="309"/>
      <c r="N183" s="313">
        <f t="shared" ref="N183" si="589">M183*$D183</f>
        <v>0</v>
      </c>
      <c r="O183" s="299"/>
      <c r="P183" s="300">
        <f t="shared" ref="P183" si="590">O183*$D183</f>
        <v>0</v>
      </c>
      <c r="R183" s="86">
        <f t="shared" si="583"/>
        <v>0</v>
      </c>
      <c r="S183" s="48">
        <f t="shared" si="584"/>
        <v>0</v>
      </c>
      <c r="T183" s="87">
        <f t="shared" si="585"/>
        <v>0</v>
      </c>
    </row>
    <row r="184" spans="1:20" x14ac:dyDescent="0.25">
      <c r="A184" s="93" t="str">
        <f t="shared" ref="A184" si="591">IF(A49=0,"",A49)</f>
        <v/>
      </c>
      <c r="B184" s="384"/>
      <c r="C184" s="361"/>
      <c r="D184" s="321"/>
      <c r="E184" s="309"/>
      <c r="F184" s="313">
        <f t="shared" si="578"/>
        <v>0</v>
      </c>
      <c r="G184" s="299"/>
      <c r="H184" s="300">
        <f t="shared" si="578"/>
        <v>0</v>
      </c>
      <c r="I184" s="309"/>
      <c r="J184" s="313">
        <f t="shared" ref="J184" si="592">I184*$D184</f>
        <v>0</v>
      </c>
      <c r="K184" s="299"/>
      <c r="L184" s="300">
        <f t="shared" ref="L184" si="593">K184*$D184</f>
        <v>0</v>
      </c>
      <c r="M184" s="309"/>
      <c r="N184" s="313">
        <f t="shared" ref="N184" si="594">M184*$D184</f>
        <v>0</v>
      </c>
      <c r="O184" s="299"/>
      <c r="P184" s="300">
        <f t="shared" ref="P184" si="595">O184*$D184</f>
        <v>0</v>
      </c>
      <c r="R184" s="86">
        <f t="shared" si="583"/>
        <v>0</v>
      </c>
      <c r="S184" s="48">
        <f t="shared" si="584"/>
        <v>0</v>
      </c>
      <c r="T184" s="87">
        <f t="shared" si="585"/>
        <v>0</v>
      </c>
    </row>
    <row r="185" spans="1:20" x14ac:dyDescent="0.25">
      <c r="A185" s="93" t="str">
        <f t="shared" ref="A185" si="596">IF(A50=0,"",A50)</f>
        <v/>
      </c>
      <c r="B185" s="384"/>
      <c r="C185" s="361"/>
      <c r="D185" s="324"/>
      <c r="E185" s="309"/>
      <c r="F185" s="313">
        <f t="shared" si="578"/>
        <v>0</v>
      </c>
      <c r="G185" s="299"/>
      <c r="H185" s="300">
        <f t="shared" si="578"/>
        <v>0</v>
      </c>
      <c r="I185" s="309"/>
      <c r="J185" s="313">
        <f t="shared" ref="J185" si="597">I185*$D185</f>
        <v>0</v>
      </c>
      <c r="K185" s="299"/>
      <c r="L185" s="300">
        <f t="shared" ref="L185" si="598">K185*$D185</f>
        <v>0</v>
      </c>
      <c r="M185" s="309"/>
      <c r="N185" s="313">
        <f t="shared" ref="N185" si="599">M185*$D185</f>
        <v>0</v>
      </c>
      <c r="O185" s="299"/>
      <c r="P185" s="300">
        <f t="shared" ref="P185" si="600">O185*$D185</f>
        <v>0</v>
      </c>
      <c r="R185" s="86">
        <f t="shared" si="583"/>
        <v>0</v>
      </c>
      <c r="S185" s="48">
        <f t="shared" si="584"/>
        <v>0</v>
      </c>
      <c r="T185" s="87">
        <f t="shared" si="585"/>
        <v>0</v>
      </c>
    </row>
    <row r="186" spans="1:20" x14ac:dyDescent="0.25">
      <c r="A186" s="93" t="str">
        <f t="shared" ref="A186" si="601">IF(A51=0,"",A51)</f>
        <v/>
      </c>
      <c r="B186" s="384"/>
      <c r="C186" s="361"/>
      <c r="D186" s="324"/>
      <c r="E186" s="309"/>
      <c r="F186" s="313">
        <f t="shared" si="578"/>
        <v>0</v>
      </c>
      <c r="G186" s="299"/>
      <c r="H186" s="300">
        <f t="shared" si="578"/>
        <v>0</v>
      </c>
      <c r="I186" s="309"/>
      <c r="J186" s="313">
        <f t="shared" ref="J186" si="602">I186*$D186</f>
        <v>0</v>
      </c>
      <c r="K186" s="299"/>
      <c r="L186" s="300">
        <f t="shared" ref="L186" si="603">K186*$D186</f>
        <v>0</v>
      </c>
      <c r="M186" s="309"/>
      <c r="N186" s="313">
        <f t="shared" ref="N186" si="604">M186*$D186</f>
        <v>0</v>
      </c>
      <c r="O186" s="299"/>
      <c r="P186" s="300">
        <f t="shared" ref="P186" si="605">O186*$D186</f>
        <v>0</v>
      </c>
      <c r="R186" s="86">
        <f t="shared" si="583"/>
        <v>0</v>
      </c>
      <c r="S186" s="48">
        <f t="shared" si="584"/>
        <v>0</v>
      </c>
      <c r="T186" s="87">
        <f t="shared" si="585"/>
        <v>0</v>
      </c>
    </row>
    <row r="187" spans="1:20" x14ac:dyDescent="0.25">
      <c r="A187" s="93" t="str">
        <f t="shared" ref="A187" si="606">IF(A52=0,"",A52)</f>
        <v/>
      </c>
      <c r="B187" s="384"/>
      <c r="C187" s="361"/>
      <c r="D187" s="321"/>
      <c r="E187" s="309"/>
      <c r="F187" s="313">
        <f t="shared" si="578"/>
        <v>0</v>
      </c>
      <c r="G187" s="299"/>
      <c r="H187" s="300">
        <f t="shared" si="578"/>
        <v>0</v>
      </c>
      <c r="I187" s="309"/>
      <c r="J187" s="313">
        <f t="shared" ref="J187" si="607">I187*$D187</f>
        <v>0</v>
      </c>
      <c r="K187" s="299"/>
      <c r="L187" s="300">
        <f t="shared" ref="L187" si="608">K187*$D187</f>
        <v>0</v>
      </c>
      <c r="M187" s="309"/>
      <c r="N187" s="313">
        <f t="shared" ref="N187" si="609">M187*$D187</f>
        <v>0</v>
      </c>
      <c r="O187" s="299"/>
      <c r="P187" s="300">
        <f t="shared" ref="P187" si="610">O187*$D187</f>
        <v>0</v>
      </c>
      <c r="R187" s="86">
        <f t="shared" si="583"/>
        <v>0</v>
      </c>
      <c r="S187" s="48">
        <f t="shared" si="584"/>
        <v>0</v>
      </c>
      <c r="T187" s="87">
        <f t="shared" si="585"/>
        <v>0</v>
      </c>
    </row>
    <row r="188" spans="1:20" x14ac:dyDescent="0.25">
      <c r="A188" s="93" t="str">
        <f t="shared" ref="A188" si="611">IF(A53=0,"",A53)</f>
        <v/>
      </c>
      <c r="B188" s="384"/>
      <c r="C188" s="361"/>
      <c r="D188" s="324"/>
      <c r="E188" s="309"/>
      <c r="F188" s="313">
        <f t="shared" si="578"/>
        <v>0</v>
      </c>
      <c r="G188" s="299"/>
      <c r="H188" s="300">
        <f t="shared" si="578"/>
        <v>0</v>
      </c>
      <c r="I188" s="309"/>
      <c r="J188" s="313">
        <f t="shared" ref="J188" si="612">I188*$D188</f>
        <v>0</v>
      </c>
      <c r="K188" s="299"/>
      <c r="L188" s="300">
        <f t="shared" ref="L188" si="613">K188*$D188</f>
        <v>0</v>
      </c>
      <c r="M188" s="309"/>
      <c r="N188" s="313">
        <f t="shared" ref="N188" si="614">M188*$D188</f>
        <v>0</v>
      </c>
      <c r="O188" s="299"/>
      <c r="P188" s="300">
        <f t="shared" ref="P188" si="615">O188*$D188</f>
        <v>0</v>
      </c>
      <c r="R188" s="86">
        <f t="shared" si="583"/>
        <v>0</v>
      </c>
      <c r="S188" s="48">
        <f t="shared" si="584"/>
        <v>0</v>
      </c>
      <c r="T188" s="87">
        <f t="shared" si="585"/>
        <v>0</v>
      </c>
    </row>
    <row r="189" spans="1:20" x14ac:dyDescent="0.25">
      <c r="A189" s="93" t="str">
        <f t="shared" ref="A189" si="616">IF(A54=0,"",A54)</f>
        <v/>
      </c>
      <c r="B189" s="384"/>
      <c r="C189" s="361"/>
      <c r="D189" s="324"/>
      <c r="E189" s="309"/>
      <c r="F189" s="313">
        <f t="shared" si="578"/>
        <v>0</v>
      </c>
      <c r="G189" s="299"/>
      <c r="H189" s="300">
        <f t="shared" si="578"/>
        <v>0</v>
      </c>
      <c r="I189" s="309"/>
      <c r="J189" s="313">
        <f t="shared" ref="J189" si="617">I189*$D189</f>
        <v>0</v>
      </c>
      <c r="K189" s="299"/>
      <c r="L189" s="300">
        <f t="shared" ref="L189" si="618">K189*$D189</f>
        <v>0</v>
      </c>
      <c r="M189" s="309"/>
      <c r="N189" s="313">
        <f t="shared" ref="N189" si="619">M189*$D189</f>
        <v>0</v>
      </c>
      <c r="O189" s="299"/>
      <c r="P189" s="300">
        <f t="shared" ref="P189" si="620">O189*$D189</f>
        <v>0</v>
      </c>
      <c r="R189" s="86">
        <f t="shared" si="583"/>
        <v>0</v>
      </c>
      <c r="S189" s="48">
        <f t="shared" si="584"/>
        <v>0</v>
      </c>
      <c r="T189" s="87">
        <f t="shared" si="585"/>
        <v>0</v>
      </c>
    </row>
    <row r="190" spans="1:20" x14ac:dyDescent="0.25">
      <c r="A190" s="93" t="str">
        <f t="shared" ref="A190" si="621">IF(A55=0,"",A55)</f>
        <v/>
      </c>
      <c r="B190" s="384"/>
      <c r="C190" s="361"/>
      <c r="D190" s="321"/>
      <c r="E190" s="309"/>
      <c r="F190" s="313">
        <f t="shared" si="578"/>
        <v>0</v>
      </c>
      <c r="G190" s="299"/>
      <c r="H190" s="300">
        <f t="shared" si="578"/>
        <v>0</v>
      </c>
      <c r="I190" s="309"/>
      <c r="J190" s="313">
        <f t="shared" ref="J190" si="622">I190*$D190</f>
        <v>0</v>
      </c>
      <c r="K190" s="299"/>
      <c r="L190" s="300">
        <f t="shared" ref="L190" si="623">K190*$D190</f>
        <v>0</v>
      </c>
      <c r="M190" s="309"/>
      <c r="N190" s="313">
        <f t="shared" ref="N190" si="624">M190*$D190</f>
        <v>0</v>
      </c>
      <c r="O190" s="299"/>
      <c r="P190" s="300">
        <f t="shared" ref="P190" si="625">O190*$D190</f>
        <v>0</v>
      </c>
      <c r="R190" s="86">
        <f t="shared" si="583"/>
        <v>0</v>
      </c>
      <c r="S190" s="48">
        <f t="shared" si="584"/>
        <v>0</v>
      </c>
      <c r="T190" s="87">
        <f t="shared" si="585"/>
        <v>0</v>
      </c>
    </row>
    <row r="191" spans="1:20" x14ac:dyDescent="0.25">
      <c r="A191" s="93" t="str">
        <f t="shared" ref="A191" si="626">IF(A56=0,"",A56)</f>
        <v/>
      </c>
      <c r="B191" s="384"/>
      <c r="C191" s="361"/>
      <c r="D191" s="324"/>
      <c r="E191" s="309"/>
      <c r="F191" s="313">
        <f t="shared" si="578"/>
        <v>0</v>
      </c>
      <c r="G191" s="299"/>
      <c r="H191" s="300">
        <f t="shared" si="578"/>
        <v>0</v>
      </c>
      <c r="I191" s="309"/>
      <c r="J191" s="313">
        <f t="shared" ref="J191" si="627">I191*$D191</f>
        <v>0</v>
      </c>
      <c r="K191" s="299"/>
      <c r="L191" s="300">
        <f t="shared" ref="L191" si="628">K191*$D191</f>
        <v>0</v>
      </c>
      <c r="M191" s="309"/>
      <c r="N191" s="313">
        <f t="shared" ref="N191" si="629">M191*$D191</f>
        <v>0</v>
      </c>
      <c r="O191" s="299"/>
      <c r="P191" s="300">
        <f t="shared" ref="P191" si="630">O191*$D191</f>
        <v>0</v>
      </c>
      <c r="R191" s="86">
        <f t="shared" si="583"/>
        <v>0</v>
      </c>
      <c r="S191" s="48">
        <f t="shared" si="584"/>
        <v>0</v>
      </c>
      <c r="T191" s="87">
        <f t="shared" si="585"/>
        <v>0</v>
      </c>
    </row>
    <row r="192" spans="1:20" x14ac:dyDescent="0.25">
      <c r="A192" s="93" t="str">
        <f t="shared" ref="A192" si="631">IF(A57=0,"",A57)</f>
        <v/>
      </c>
      <c r="B192" s="384"/>
      <c r="C192" s="361"/>
      <c r="D192" s="321"/>
      <c r="E192" s="309"/>
      <c r="F192" s="313">
        <f t="shared" si="578"/>
        <v>0</v>
      </c>
      <c r="G192" s="299"/>
      <c r="H192" s="300">
        <f t="shared" si="578"/>
        <v>0</v>
      </c>
      <c r="I192" s="309"/>
      <c r="J192" s="313">
        <f t="shared" ref="J192" si="632">I192*$D192</f>
        <v>0</v>
      </c>
      <c r="K192" s="299"/>
      <c r="L192" s="300">
        <f t="shared" ref="L192" si="633">K192*$D192</f>
        <v>0</v>
      </c>
      <c r="M192" s="309"/>
      <c r="N192" s="313">
        <f t="shared" ref="N192" si="634">M192*$D192</f>
        <v>0</v>
      </c>
      <c r="O192" s="299"/>
      <c r="P192" s="300">
        <f t="shared" ref="P192" si="635">O192*$D192</f>
        <v>0</v>
      </c>
      <c r="R192" s="86">
        <f t="shared" si="583"/>
        <v>0</v>
      </c>
      <c r="S192" s="48">
        <f t="shared" si="584"/>
        <v>0</v>
      </c>
      <c r="T192" s="87">
        <f t="shared" si="585"/>
        <v>0</v>
      </c>
    </row>
    <row r="193" spans="1:20" x14ac:dyDescent="0.25">
      <c r="A193" s="93" t="str">
        <f t="shared" ref="A193" si="636">IF(A58=0,"",A58)</f>
        <v/>
      </c>
      <c r="B193" s="384"/>
      <c r="C193" s="361"/>
      <c r="D193" s="324"/>
      <c r="E193" s="309"/>
      <c r="F193" s="313">
        <f t="shared" si="578"/>
        <v>0</v>
      </c>
      <c r="G193" s="299"/>
      <c r="H193" s="300">
        <f t="shared" si="578"/>
        <v>0</v>
      </c>
      <c r="I193" s="309"/>
      <c r="J193" s="313">
        <f t="shared" ref="J193" si="637">I193*$D193</f>
        <v>0</v>
      </c>
      <c r="K193" s="299"/>
      <c r="L193" s="300">
        <f t="shared" ref="L193" si="638">K193*$D193</f>
        <v>0</v>
      </c>
      <c r="M193" s="309"/>
      <c r="N193" s="313">
        <f t="shared" ref="N193" si="639">M193*$D193</f>
        <v>0</v>
      </c>
      <c r="O193" s="299"/>
      <c r="P193" s="300">
        <f t="shared" ref="P193" si="640">O193*$D193</f>
        <v>0</v>
      </c>
      <c r="R193" s="86">
        <f t="shared" si="583"/>
        <v>0</v>
      </c>
      <c r="S193" s="48">
        <f t="shared" si="584"/>
        <v>0</v>
      </c>
      <c r="T193" s="87">
        <f t="shared" si="585"/>
        <v>0</v>
      </c>
    </row>
    <row r="194" spans="1:20" x14ac:dyDescent="0.25">
      <c r="A194" s="93" t="str">
        <f t="shared" ref="A194" si="641">IF(A59=0,"",A59)</f>
        <v/>
      </c>
      <c r="B194" s="384"/>
      <c r="C194" s="361"/>
      <c r="D194" s="321"/>
      <c r="E194" s="309"/>
      <c r="F194" s="313">
        <f t="shared" si="578"/>
        <v>0</v>
      </c>
      <c r="G194" s="299"/>
      <c r="H194" s="300">
        <f t="shared" si="578"/>
        <v>0</v>
      </c>
      <c r="I194" s="309"/>
      <c r="J194" s="313">
        <f t="shared" ref="J194" si="642">I194*$D194</f>
        <v>0</v>
      </c>
      <c r="K194" s="299"/>
      <c r="L194" s="300">
        <f t="shared" ref="L194" si="643">K194*$D194</f>
        <v>0</v>
      </c>
      <c r="M194" s="309"/>
      <c r="N194" s="313">
        <f t="shared" ref="N194" si="644">M194*$D194</f>
        <v>0</v>
      </c>
      <c r="O194" s="299"/>
      <c r="P194" s="300">
        <f t="shared" ref="P194" si="645">O194*$D194</f>
        <v>0</v>
      </c>
      <c r="R194" s="86">
        <f t="shared" si="583"/>
        <v>0</v>
      </c>
      <c r="S194" s="48">
        <f t="shared" si="584"/>
        <v>0</v>
      </c>
      <c r="T194" s="87">
        <f t="shared" si="585"/>
        <v>0</v>
      </c>
    </row>
    <row r="195" spans="1:20" x14ac:dyDescent="0.25">
      <c r="A195" s="93" t="str">
        <f t="shared" ref="A195" si="646">IF(A60=0,"",A60)</f>
        <v/>
      </c>
      <c r="B195" s="384"/>
      <c r="C195" s="292"/>
      <c r="D195" s="321"/>
      <c r="E195" s="309"/>
      <c r="F195" s="313">
        <f t="shared" si="578"/>
        <v>0</v>
      </c>
      <c r="G195" s="299"/>
      <c r="H195" s="300">
        <f t="shared" si="578"/>
        <v>0</v>
      </c>
      <c r="I195" s="309"/>
      <c r="J195" s="313">
        <f t="shared" ref="J195" si="647">I195*$D195</f>
        <v>0</v>
      </c>
      <c r="K195" s="299"/>
      <c r="L195" s="300">
        <f t="shared" ref="L195" si="648">K195*$D195</f>
        <v>0</v>
      </c>
      <c r="M195" s="309"/>
      <c r="N195" s="313">
        <f t="shared" ref="N195" si="649">M195*$D195</f>
        <v>0</v>
      </c>
      <c r="O195" s="299"/>
      <c r="P195" s="300">
        <f t="shared" ref="P195" si="650">O195*$D195</f>
        <v>0</v>
      </c>
      <c r="R195" s="86">
        <f t="shared" si="583"/>
        <v>0</v>
      </c>
      <c r="S195" s="48">
        <f t="shared" si="584"/>
        <v>0</v>
      </c>
      <c r="T195" s="87">
        <f t="shared" si="585"/>
        <v>0</v>
      </c>
    </row>
    <row r="196" spans="1:20" x14ac:dyDescent="0.25">
      <c r="A196" s="93" t="str">
        <f t="shared" ref="A196" si="651">IF(A61=0,"",A61)</f>
        <v/>
      </c>
      <c r="B196" s="384"/>
      <c r="C196" s="338"/>
      <c r="D196" s="370"/>
      <c r="E196" s="309"/>
      <c r="F196" s="313">
        <f t="shared" si="578"/>
        <v>0</v>
      </c>
      <c r="G196" s="299"/>
      <c r="H196" s="300">
        <f t="shared" si="578"/>
        <v>0</v>
      </c>
      <c r="I196" s="309"/>
      <c r="J196" s="313">
        <f t="shared" ref="J196" si="652">I196*$D196</f>
        <v>0</v>
      </c>
      <c r="K196" s="299"/>
      <c r="L196" s="300">
        <f t="shared" ref="L196" si="653">K196*$D196</f>
        <v>0</v>
      </c>
      <c r="M196" s="309"/>
      <c r="N196" s="313">
        <f t="shared" ref="N196" si="654">M196*$D196</f>
        <v>0</v>
      </c>
      <c r="O196" s="299"/>
      <c r="P196" s="300">
        <f t="shared" ref="P196" si="655">O196*$D196</f>
        <v>0</v>
      </c>
      <c r="R196" s="86">
        <f t="shared" si="583"/>
        <v>0</v>
      </c>
      <c r="S196" s="48">
        <f t="shared" si="584"/>
        <v>0</v>
      </c>
      <c r="T196" s="87">
        <f t="shared" si="585"/>
        <v>0</v>
      </c>
    </row>
    <row r="197" spans="1:20" x14ac:dyDescent="0.25">
      <c r="A197" s="93" t="str">
        <f t="shared" ref="A197" si="656">IF(A62=0,"",A62)</f>
        <v/>
      </c>
      <c r="B197" s="384"/>
      <c r="C197" s="338"/>
      <c r="D197" s="370"/>
      <c r="E197" s="309"/>
      <c r="F197" s="313">
        <f t="shared" si="578"/>
        <v>0</v>
      </c>
      <c r="G197" s="299"/>
      <c r="H197" s="300">
        <f t="shared" si="578"/>
        <v>0</v>
      </c>
      <c r="I197" s="309"/>
      <c r="J197" s="313">
        <f t="shared" ref="J197" si="657">I197*$D197</f>
        <v>0</v>
      </c>
      <c r="K197" s="299"/>
      <c r="L197" s="300">
        <f t="shared" ref="L197" si="658">K197*$D197</f>
        <v>0</v>
      </c>
      <c r="M197" s="309"/>
      <c r="N197" s="313">
        <f t="shared" ref="N197" si="659">M197*$D197</f>
        <v>0</v>
      </c>
      <c r="O197" s="299"/>
      <c r="P197" s="300">
        <f t="shared" ref="P197" si="660">O197*$D197</f>
        <v>0</v>
      </c>
      <c r="R197" s="86">
        <f t="shared" si="583"/>
        <v>0</v>
      </c>
      <c r="S197" s="48">
        <f t="shared" si="584"/>
        <v>0</v>
      </c>
      <c r="T197" s="87">
        <f t="shared" si="585"/>
        <v>0</v>
      </c>
    </row>
    <row r="198" spans="1:20" x14ac:dyDescent="0.25">
      <c r="A198" s="93" t="str">
        <f t="shared" ref="A198" si="661">IF(A63=0,"",A63)</f>
        <v/>
      </c>
      <c r="B198" s="384"/>
      <c r="C198" s="338"/>
      <c r="D198" s="370"/>
      <c r="E198" s="309"/>
      <c r="F198" s="313">
        <f t="shared" si="578"/>
        <v>0</v>
      </c>
      <c r="G198" s="299"/>
      <c r="H198" s="300">
        <f t="shared" si="578"/>
        <v>0</v>
      </c>
      <c r="I198" s="309"/>
      <c r="J198" s="313">
        <f t="shared" ref="J198" si="662">I198*$D198</f>
        <v>0</v>
      </c>
      <c r="K198" s="299"/>
      <c r="L198" s="300">
        <f t="shared" ref="L198" si="663">K198*$D198</f>
        <v>0</v>
      </c>
      <c r="M198" s="309"/>
      <c r="N198" s="313">
        <f t="shared" ref="N198" si="664">M198*$D198</f>
        <v>0</v>
      </c>
      <c r="O198" s="299"/>
      <c r="P198" s="300">
        <f t="shared" ref="P198" si="665">O198*$D198</f>
        <v>0</v>
      </c>
      <c r="R198" s="86">
        <f t="shared" si="583"/>
        <v>0</v>
      </c>
      <c r="S198" s="48">
        <f t="shared" si="584"/>
        <v>0</v>
      </c>
      <c r="T198" s="87">
        <f t="shared" si="585"/>
        <v>0</v>
      </c>
    </row>
    <row r="199" spans="1:20" x14ac:dyDescent="0.25">
      <c r="A199" s="93" t="str">
        <f t="shared" ref="A199" si="666">IF(A64=0,"",A64)</f>
        <v/>
      </c>
      <c r="B199" s="384"/>
      <c r="C199" s="338"/>
      <c r="D199" s="370"/>
      <c r="E199" s="309"/>
      <c r="F199" s="313">
        <f t="shared" si="578"/>
        <v>0</v>
      </c>
      <c r="G199" s="299"/>
      <c r="H199" s="300">
        <f t="shared" si="578"/>
        <v>0</v>
      </c>
      <c r="I199" s="309"/>
      <c r="J199" s="313">
        <f t="shared" ref="J199" si="667">I199*$D199</f>
        <v>0</v>
      </c>
      <c r="K199" s="299"/>
      <c r="L199" s="300">
        <f t="shared" ref="L199" si="668">K199*$D199</f>
        <v>0</v>
      </c>
      <c r="M199" s="309"/>
      <c r="N199" s="313">
        <f t="shared" ref="N199" si="669">M199*$D199</f>
        <v>0</v>
      </c>
      <c r="O199" s="299"/>
      <c r="P199" s="300">
        <f t="shared" ref="P199" si="670">O199*$D199</f>
        <v>0</v>
      </c>
      <c r="R199" s="86">
        <f t="shared" si="583"/>
        <v>0</v>
      </c>
      <c r="S199" s="48">
        <f t="shared" si="584"/>
        <v>0</v>
      </c>
      <c r="T199" s="87">
        <f t="shared" si="585"/>
        <v>0</v>
      </c>
    </row>
    <row r="200" spans="1:20" x14ac:dyDescent="0.25">
      <c r="A200" s="93" t="str">
        <f t="shared" ref="A200" si="671">IF(A65=0,"",A65)</f>
        <v/>
      </c>
      <c r="B200" s="384"/>
      <c r="C200" s="338"/>
      <c r="D200" s="370"/>
      <c r="E200" s="309"/>
      <c r="F200" s="313">
        <f t="shared" si="578"/>
        <v>0</v>
      </c>
      <c r="G200" s="299"/>
      <c r="H200" s="300">
        <f t="shared" si="578"/>
        <v>0</v>
      </c>
      <c r="I200" s="309"/>
      <c r="J200" s="313">
        <f t="shared" ref="J200" si="672">I200*$D200</f>
        <v>0</v>
      </c>
      <c r="K200" s="299"/>
      <c r="L200" s="300">
        <f t="shared" ref="L200" si="673">K200*$D200</f>
        <v>0</v>
      </c>
      <c r="M200" s="309"/>
      <c r="N200" s="313">
        <f t="shared" ref="N200" si="674">M200*$D200</f>
        <v>0</v>
      </c>
      <c r="O200" s="299"/>
      <c r="P200" s="300">
        <f t="shared" ref="P200" si="675">O200*$D200</f>
        <v>0</v>
      </c>
      <c r="R200" s="86">
        <f t="shared" si="583"/>
        <v>0</v>
      </c>
      <c r="S200" s="48">
        <f t="shared" si="584"/>
        <v>0</v>
      </c>
      <c r="T200" s="87">
        <f t="shared" si="585"/>
        <v>0</v>
      </c>
    </row>
    <row r="201" spans="1:20" x14ac:dyDescent="0.25">
      <c r="A201" s="93" t="str">
        <f t="shared" ref="A201" si="676">IF(A66=0,"",A66)</f>
        <v/>
      </c>
      <c r="B201" s="384"/>
      <c r="C201" s="338"/>
      <c r="D201" s="370"/>
      <c r="E201" s="309"/>
      <c r="F201" s="313">
        <f t="shared" si="578"/>
        <v>0</v>
      </c>
      <c r="G201" s="299"/>
      <c r="H201" s="300">
        <f t="shared" si="578"/>
        <v>0</v>
      </c>
      <c r="I201" s="309"/>
      <c r="J201" s="313">
        <f t="shared" ref="J201" si="677">I201*$D201</f>
        <v>0</v>
      </c>
      <c r="K201" s="299"/>
      <c r="L201" s="300">
        <f t="shared" ref="L201" si="678">K201*$D201</f>
        <v>0</v>
      </c>
      <c r="M201" s="309"/>
      <c r="N201" s="313">
        <f t="shared" ref="N201" si="679">M201*$D201</f>
        <v>0</v>
      </c>
      <c r="O201" s="299"/>
      <c r="P201" s="300">
        <f t="shared" ref="P201" si="680">O201*$D201</f>
        <v>0</v>
      </c>
      <c r="R201" s="86">
        <f t="shared" si="583"/>
        <v>0</v>
      </c>
      <c r="S201" s="48">
        <f t="shared" si="584"/>
        <v>0</v>
      </c>
      <c r="T201" s="87">
        <f t="shared" si="585"/>
        <v>0</v>
      </c>
    </row>
    <row r="202" spans="1:20" x14ac:dyDescent="0.25">
      <c r="A202" s="93" t="str">
        <f t="shared" ref="A202" si="681">IF(A67=0,"",A67)</f>
        <v/>
      </c>
      <c r="B202" s="384"/>
      <c r="C202" s="338"/>
      <c r="D202" s="370"/>
      <c r="E202" s="309"/>
      <c r="F202" s="313">
        <f t="shared" si="578"/>
        <v>0</v>
      </c>
      <c r="G202" s="299"/>
      <c r="H202" s="300">
        <f t="shared" si="578"/>
        <v>0</v>
      </c>
      <c r="I202" s="309"/>
      <c r="J202" s="313">
        <f t="shared" ref="J202" si="682">I202*$D202</f>
        <v>0</v>
      </c>
      <c r="K202" s="299"/>
      <c r="L202" s="300">
        <f t="shared" ref="L202" si="683">K202*$D202</f>
        <v>0</v>
      </c>
      <c r="M202" s="309"/>
      <c r="N202" s="313">
        <f t="shared" ref="N202" si="684">M202*$D202</f>
        <v>0</v>
      </c>
      <c r="O202" s="299"/>
      <c r="P202" s="300">
        <f t="shared" ref="P202" si="685">O202*$D202</f>
        <v>0</v>
      </c>
      <c r="R202" s="86">
        <f t="shared" si="583"/>
        <v>0</v>
      </c>
      <c r="S202" s="48">
        <f t="shared" si="584"/>
        <v>0</v>
      </c>
      <c r="T202" s="87">
        <f t="shared" si="585"/>
        <v>0</v>
      </c>
    </row>
    <row r="203" spans="1:20" x14ac:dyDescent="0.25">
      <c r="A203" s="93" t="str">
        <f t="shared" ref="A203" si="686">IF(A68=0,"",A68)</f>
        <v/>
      </c>
      <c r="B203" s="386"/>
      <c r="C203" s="372"/>
      <c r="D203" s="373"/>
      <c r="E203" s="310"/>
      <c r="F203" s="314">
        <f t="shared" si="578"/>
        <v>0</v>
      </c>
      <c r="G203" s="311"/>
      <c r="H203" s="302">
        <f t="shared" si="578"/>
        <v>0</v>
      </c>
      <c r="I203" s="310"/>
      <c r="J203" s="314">
        <f t="shared" ref="J203" si="687">I203*$D203</f>
        <v>0</v>
      </c>
      <c r="K203" s="311"/>
      <c r="L203" s="302">
        <f t="shared" ref="L203" si="688">K203*$D203</f>
        <v>0</v>
      </c>
      <c r="M203" s="310"/>
      <c r="N203" s="314">
        <f t="shared" ref="N203" si="689">M203*$D203</f>
        <v>0</v>
      </c>
      <c r="O203" s="311"/>
      <c r="P203" s="302">
        <f t="shared" ref="P203" si="690">O203*$D203</f>
        <v>0</v>
      </c>
      <c r="R203" s="86">
        <f t="shared" si="583"/>
        <v>0</v>
      </c>
      <c r="S203" s="48">
        <f t="shared" si="584"/>
        <v>0</v>
      </c>
      <c r="T203" s="87">
        <f t="shared" si="585"/>
        <v>0</v>
      </c>
    </row>
    <row r="204" spans="1:20" x14ac:dyDescent="0.25">
      <c r="A204" s="83"/>
    </row>
    <row r="205" spans="1:20" ht="15.75" x14ac:dyDescent="0.25">
      <c r="A205" s="479" t="s">
        <v>283</v>
      </c>
      <c r="B205" s="480"/>
      <c r="C205" s="481"/>
      <c r="D205" s="46">
        <f>SUM(D181:D203)</f>
        <v>0</v>
      </c>
      <c r="E205" s="88"/>
      <c r="F205" s="46">
        <f>SUM(F181:F203)</f>
        <v>0</v>
      </c>
      <c r="G205" s="89"/>
      <c r="H205" s="46">
        <f>SUM(H181:H203)</f>
        <v>0</v>
      </c>
      <c r="I205" s="89"/>
      <c r="J205" s="46">
        <f>SUM(J181:J203)</f>
        <v>0</v>
      </c>
      <c r="K205" s="89"/>
      <c r="L205" s="46">
        <f>SUM(L181:L203)</f>
        <v>0</v>
      </c>
      <c r="M205" s="89"/>
      <c r="N205" s="46">
        <f>SUM(N181:N203)</f>
        <v>0</v>
      </c>
      <c r="O205" s="89"/>
      <c r="P205" s="46">
        <f>SUM(P181:P203)</f>
        <v>0</v>
      </c>
      <c r="S205" s="48">
        <f>F205+H205+J205+L205+N205+P205</f>
        <v>0</v>
      </c>
      <c r="T205" s="87">
        <f>S205-D205</f>
        <v>0</v>
      </c>
    </row>
    <row r="207" spans="1:20" ht="15.75" thickBot="1" x14ac:dyDescent="0.3"/>
    <row r="208" spans="1:20" ht="36.75" customHeight="1" x14ac:dyDescent="0.25">
      <c r="A208" s="590" t="s">
        <v>276</v>
      </c>
      <c r="B208" s="591"/>
      <c r="C208" s="591"/>
      <c r="D208" s="592"/>
      <c r="E208" s="520" t="s">
        <v>214</v>
      </c>
      <c r="F208" s="522"/>
      <c r="G208" s="520" t="s">
        <v>215</v>
      </c>
      <c r="H208" s="522"/>
      <c r="I208" s="520" t="s">
        <v>216</v>
      </c>
      <c r="J208" s="522"/>
      <c r="K208" s="520" t="s">
        <v>217</v>
      </c>
      <c r="L208" s="522"/>
      <c r="M208" s="520" t="s">
        <v>218</v>
      </c>
      <c r="N208" s="522"/>
      <c r="O208" s="520" t="s">
        <v>219</v>
      </c>
      <c r="P208" s="522"/>
      <c r="R208" s="80" t="s">
        <v>197</v>
      </c>
      <c r="S208" s="588" t="s">
        <v>265</v>
      </c>
      <c r="T208" s="588" t="s">
        <v>266</v>
      </c>
    </row>
    <row r="209" spans="1:20" ht="29.25" customHeight="1" x14ac:dyDescent="0.25">
      <c r="A209" s="593"/>
      <c r="B209" s="594"/>
      <c r="C209" s="594"/>
      <c r="D209" s="595"/>
      <c r="E209" s="578" t="str">
        <f>IF(Usage!$B$8=0, "", Usage!$B$8)</f>
        <v>Center Overhead</v>
      </c>
      <c r="F209" s="575"/>
      <c r="G209" s="578" t="str">
        <f>IF(Usage!$B$9=0, "", Usage!$B$9)</f>
        <v/>
      </c>
      <c r="H209" s="575"/>
      <c r="I209" s="578" t="str">
        <f>IF(Usage!$B$10=0, "", Usage!$B$10)</f>
        <v/>
      </c>
      <c r="J209" s="575"/>
      <c r="K209" s="578" t="str">
        <f>IF(Usage!$B$11=0, "", Usage!$B$11)</f>
        <v/>
      </c>
      <c r="L209" s="575"/>
      <c r="M209" s="578" t="str">
        <f>IF(Usage!$B$12=0, "", Usage!$B$12)</f>
        <v/>
      </c>
      <c r="N209" s="575"/>
      <c r="O209" s="578" t="str">
        <f>IF(Usage!$B$13=0, "", Usage!$B$13)</f>
        <v/>
      </c>
      <c r="P209" s="575"/>
      <c r="R209" s="588" t="s">
        <v>200</v>
      </c>
      <c r="S209" s="588"/>
      <c r="T209" s="588"/>
    </row>
    <row r="210" spans="1:20" x14ac:dyDescent="0.25">
      <c r="A210" s="82" t="s">
        <v>267</v>
      </c>
      <c r="B210" s="387" t="s">
        <v>268</v>
      </c>
      <c r="C210" s="387" t="s">
        <v>2</v>
      </c>
      <c r="D210" s="388" t="s">
        <v>269</v>
      </c>
      <c r="E210" s="297" t="s">
        <v>256</v>
      </c>
      <c r="F210" s="298" t="s">
        <v>203</v>
      </c>
      <c r="G210" s="308" t="s">
        <v>270</v>
      </c>
      <c r="H210" s="312" t="s">
        <v>203</v>
      </c>
      <c r="I210" s="297" t="s">
        <v>256</v>
      </c>
      <c r="J210" s="298" t="s">
        <v>203</v>
      </c>
      <c r="K210" s="308" t="s">
        <v>256</v>
      </c>
      <c r="L210" s="312" t="s">
        <v>203</v>
      </c>
      <c r="M210" s="297" t="s">
        <v>270</v>
      </c>
      <c r="N210" s="298" t="s">
        <v>203</v>
      </c>
      <c r="O210" s="308" t="s">
        <v>256</v>
      </c>
      <c r="P210" s="298" t="s">
        <v>203</v>
      </c>
      <c r="R210" s="588"/>
      <c r="S210" s="588"/>
      <c r="T210" s="588"/>
    </row>
    <row r="211" spans="1:20" x14ac:dyDescent="0.25">
      <c r="A211" s="93" t="str">
        <f>IF(A76=0,"",A76)</f>
        <v/>
      </c>
      <c r="B211" s="382" t="str">
        <f>IF(B76=0,"",B76)</f>
        <v>This field is used if they provide an estimate not based on prior year actuals. Would still be used (external analysis)</v>
      </c>
      <c r="C211" s="383"/>
      <c r="D211" s="383"/>
      <c r="E211" s="299"/>
      <c r="F211" s="300"/>
      <c r="G211" s="309"/>
      <c r="H211" s="313"/>
      <c r="I211" s="299"/>
      <c r="J211" s="300"/>
      <c r="K211" s="309"/>
      <c r="L211" s="313"/>
      <c r="M211" s="299"/>
      <c r="N211" s="300"/>
      <c r="O211" s="309"/>
      <c r="P211" s="300"/>
      <c r="R211" s="86"/>
      <c r="S211" s="48"/>
      <c r="T211" s="87"/>
    </row>
    <row r="212" spans="1:20" x14ac:dyDescent="0.25">
      <c r="A212" s="93" t="str">
        <f t="shared" ref="A212:C212" si="691">IF(A77=0,"",A77)</f>
        <v/>
      </c>
      <c r="B212" s="384" t="str">
        <f t="shared" si="691"/>
        <v/>
      </c>
      <c r="C212" s="361" t="str">
        <f t="shared" si="691"/>
        <v/>
      </c>
      <c r="D212" s="304"/>
      <c r="E212" s="299"/>
      <c r="F212" s="300">
        <f t="shared" ref="F212:F223" si="692">E212*$D212</f>
        <v>0</v>
      </c>
      <c r="G212" s="309"/>
      <c r="H212" s="313">
        <f t="shared" ref="H212" si="693">G212*$D212</f>
        <v>0</v>
      </c>
      <c r="I212" s="299"/>
      <c r="J212" s="300">
        <f t="shared" ref="J212" si="694">I212*$D212</f>
        <v>0</v>
      </c>
      <c r="K212" s="309"/>
      <c r="L212" s="313">
        <f t="shared" ref="L212" si="695">K212*$D212</f>
        <v>0</v>
      </c>
      <c r="M212" s="299"/>
      <c r="N212" s="300">
        <f t="shared" ref="N212" si="696">M212*$D212</f>
        <v>0</v>
      </c>
      <c r="O212" s="309"/>
      <c r="P212" s="300">
        <f t="shared" ref="P212" si="697">O212*$D212</f>
        <v>0</v>
      </c>
      <c r="R212" s="86">
        <f t="shared" ref="R212:R223" si="698">E212+G212+I212+K212+M212+O212</f>
        <v>0</v>
      </c>
      <c r="S212" s="48">
        <f t="shared" ref="S212:S223" si="699">F212+H212+J212+L212+N212+P212</f>
        <v>0</v>
      </c>
      <c r="T212" s="87">
        <f t="shared" ref="T212:T223" si="700">S212-D212</f>
        <v>0</v>
      </c>
    </row>
    <row r="213" spans="1:20" x14ac:dyDescent="0.25">
      <c r="A213" s="93" t="str">
        <f t="shared" ref="A213:C213" si="701">IF(A78=0,"",A78)</f>
        <v/>
      </c>
      <c r="B213" s="384" t="str">
        <f t="shared" si="701"/>
        <v/>
      </c>
      <c r="C213" s="361" t="str">
        <f t="shared" si="701"/>
        <v/>
      </c>
      <c r="D213" s="305"/>
      <c r="E213" s="299"/>
      <c r="F213" s="300">
        <f t="shared" si="692"/>
        <v>0</v>
      </c>
      <c r="G213" s="309"/>
      <c r="H213" s="313">
        <f t="shared" ref="H213" si="702">G213*$D213</f>
        <v>0</v>
      </c>
      <c r="I213" s="299"/>
      <c r="J213" s="300">
        <f t="shared" ref="J213" si="703">I213*$D213</f>
        <v>0</v>
      </c>
      <c r="K213" s="309"/>
      <c r="L213" s="313">
        <f t="shared" ref="L213" si="704">K213*$D213</f>
        <v>0</v>
      </c>
      <c r="M213" s="299"/>
      <c r="N213" s="300">
        <f t="shared" ref="N213" si="705">M213*$D213</f>
        <v>0</v>
      </c>
      <c r="O213" s="309"/>
      <c r="P213" s="300">
        <f t="shared" ref="P213" si="706">O213*$D213</f>
        <v>0</v>
      </c>
      <c r="R213" s="86">
        <f t="shared" si="698"/>
        <v>0</v>
      </c>
      <c r="S213" s="48">
        <f t="shared" si="699"/>
        <v>0</v>
      </c>
      <c r="T213" s="87">
        <f t="shared" si="700"/>
        <v>0</v>
      </c>
    </row>
    <row r="214" spans="1:20" x14ac:dyDescent="0.25">
      <c r="A214" s="93" t="str">
        <f t="shared" ref="A214:C214" si="707">IF(A79=0,"",A79)</f>
        <v/>
      </c>
      <c r="B214" s="384" t="str">
        <f t="shared" si="707"/>
        <v/>
      </c>
      <c r="C214" s="361" t="str">
        <f t="shared" si="707"/>
        <v/>
      </c>
      <c r="D214" s="304"/>
      <c r="E214" s="299"/>
      <c r="F214" s="300">
        <f t="shared" si="692"/>
        <v>0</v>
      </c>
      <c r="G214" s="309"/>
      <c r="H214" s="313">
        <f t="shared" ref="H214" si="708">G214*$D214</f>
        <v>0</v>
      </c>
      <c r="I214" s="299"/>
      <c r="J214" s="300">
        <f t="shared" ref="J214" si="709">I214*$D214</f>
        <v>0</v>
      </c>
      <c r="K214" s="309"/>
      <c r="L214" s="313">
        <f t="shared" ref="L214" si="710">K214*$D214</f>
        <v>0</v>
      </c>
      <c r="M214" s="299"/>
      <c r="N214" s="300">
        <f t="shared" ref="N214" si="711">M214*$D214</f>
        <v>0</v>
      </c>
      <c r="O214" s="309"/>
      <c r="P214" s="300">
        <f t="shared" ref="P214" si="712">O214*$D214</f>
        <v>0</v>
      </c>
      <c r="R214" s="86">
        <f t="shared" si="698"/>
        <v>0</v>
      </c>
      <c r="S214" s="48">
        <f t="shared" si="699"/>
        <v>0</v>
      </c>
      <c r="T214" s="87">
        <f t="shared" si="700"/>
        <v>0</v>
      </c>
    </row>
    <row r="215" spans="1:20" x14ac:dyDescent="0.25">
      <c r="A215" s="93" t="str">
        <f t="shared" ref="A215:C215" si="713">IF(A80=0,"",A80)</f>
        <v/>
      </c>
      <c r="B215" s="384" t="str">
        <f t="shared" si="713"/>
        <v/>
      </c>
      <c r="C215" s="361" t="str">
        <f t="shared" si="713"/>
        <v/>
      </c>
      <c r="D215" s="305"/>
      <c r="E215" s="299"/>
      <c r="F215" s="300">
        <f t="shared" si="692"/>
        <v>0</v>
      </c>
      <c r="G215" s="309"/>
      <c r="H215" s="313">
        <f t="shared" ref="H215" si="714">G215*$D215</f>
        <v>0</v>
      </c>
      <c r="I215" s="299"/>
      <c r="J215" s="300">
        <f t="shared" ref="J215" si="715">I215*$D215</f>
        <v>0</v>
      </c>
      <c r="K215" s="309"/>
      <c r="L215" s="313">
        <f t="shared" ref="L215" si="716">K215*$D215</f>
        <v>0</v>
      </c>
      <c r="M215" s="299"/>
      <c r="N215" s="300">
        <f t="shared" ref="N215" si="717">M215*$D215</f>
        <v>0</v>
      </c>
      <c r="O215" s="309"/>
      <c r="P215" s="300">
        <f t="shared" ref="P215" si="718">O215*$D215</f>
        <v>0</v>
      </c>
      <c r="R215" s="86">
        <f t="shared" si="698"/>
        <v>0</v>
      </c>
      <c r="S215" s="48">
        <f t="shared" si="699"/>
        <v>0</v>
      </c>
      <c r="T215" s="87">
        <f t="shared" si="700"/>
        <v>0</v>
      </c>
    </row>
    <row r="216" spans="1:20" x14ac:dyDescent="0.25">
      <c r="A216" s="93" t="str">
        <f t="shared" ref="A216:C216" si="719">IF(A81=0,"",A81)</f>
        <v/>
      </c>
      <c r="B216" s="384" t="str">
        <f t="shared" si="719"/>
        <v/>
      </c>
      <c r="C216" s="361" t="str">
        <f t="shared" si="719"/>
        <v/>
      </c>
      <c r="D216" s="305"/>
      <c r="E216" s="299"/>
      <c r="F216" s="300">
        <f t="shared" si="692"/>
        <v>0</v>
      </c>
      <c r="G216" s="309"/>
      <c r="H216" s="313">
        <f t="shared" ref="H216" si="720">G216*$D216</f>
        <v>0</v>
      </c>
      <c r="I216" s="299"/>
      <c r="J216" s="300">
        <f t="shared" ref="J216" si="721">I216*$D216</f>
        <v>0</v>
      </c>
      <c r="K216" s="309"/>
      <c r="L216" s="313">
        <f t="shared" ref="L216" si="722">K216*$D216</f>
        <v>0</v>
      </c>
      <c r="M216" s="299"/>
      <c r="N216" s="300">
        <f t="shared" ref="N216" si="723">M216*$D216</f>
        <v>0</v>
      </c>
      <c r="O216" s="309"/>
      <c r="P216" s="300">
        <f t="shared" ref="P216" si="724">O216*$D216</f>
        <v>0</v>
      </c>
      <c r="R216" s="86">
        <f t="shared" si="698"/>
        <v>0</v>
      </c>
      <c r="S216" s="48">
        <f t="shared" si="699"/>
        <v>0</v>
      </c>
      <c r="T216" s="87">
        <f t="shared" si="700"/>
        <v>0</v>
      </c>
    </row>
    <row r="217" spans="1:20" x14ac:dyDescent="0.25">
      <c r="A217" s="93" t="str">
        <f t="shared" ref="A217:C217" si="725">IF(A82=0,"",A82)</f>
        <v/>
      </c>
      <c r="B217" s="384" t="str">
        <f t="shared" si="725"/>
        <v/>
      </c>
      <c r="C217" s="361" t="str">
        <f t="shared" si="725"/>
        <v/>
      </c>
      <c r="D217" s="304"/>
      <c r="E217" s="299"/>
      <c r="F217" s="300">
        <f t="shared" si="692"/>
        <v>0</v>
      </c>
      <c r="G217" s="309"/>
      <c r="H217" s="313">
        <f t="shared" ref="H217" si="726">G217*$D217</f>
        <v>0</v>
      </c>
      <c r="I217" s="299"/>
      <c r="J217" s="300">
        <f t="shared" ref="J217" si="727">I217*$D217</f>
        <v>0</v>
      </c>
      <c r="K217" s="309"/>
      <c r="L217" s="313">
        <f t="shared" ref="L217" si="728">K217*$D217</f>
        <v>0</v>
      </c>
      <c r="M217" s="299"/>
      <c r="N217" s="300">
        <f t="shared" ref="N217" si="729">M217*$D217</f>
        <v>0</v>
      </c>
      <c r="O217" s="309"/>
      <c r="P217" s="300">
        <f t="shared" ref="P217" si="730">O217*$D217</f>
        <v>0</v>
      </c>
      <c r="R217" s="86">
        <f t="shared" si="698"/>
        <v>0</v>
      </c>
      <c r="S217" s="48">
        <f t="shared" si="699"/>
        <v>0</v>
      </c>
      <c r="T217" s="87">
        <f t="shared" si="700"/>
        <v>0</v>
      </c>
    </row>
    <row r="218" spans="1:20" x14ac:dyDescent="0.25">
      <c r="A218" s="93" t="str">
        <f t="shared" ref="A218:C218" si="731">IF(A83=0,"",A83)</f>
        <v/>
      </c>
      <c r="B218" s="384" t="str">
        <f t="shared" si="731"/>
        <v/>
      </c>
      <c r="C218" s="361" t="str">
        <f t="shared" si="731"/>
        <v/>
      </c>
      <c r="D218" s="305"/>
      <c r="E218" s="299"/>
      <c r="F218" s="300">
        <f t="shared" si="692"/>
        <v>0</v>
      </c>
      <c r="G218" s="309"/>
      <c r="H218" s="313">
        <f t="shared" ref="H218" si="732">G218*$D218</f>
        <v>0</v>
      </c>
      <c r="I218" s="299"/>
      <c r="J218" s="300">
        <f t="shared" ref="J218" si="733">I218*$D218</f>
        <v>0</v>
      </c>
      <c r="K218" s="309"/>
      <c r="L218" s="313">
        <f t="shared" ref="L218" si="734">K218*$D218</f>
        <v>0</v>
      </c>
      <c r="M218" s="299"/>
      <c r="N218" s="300">
        <f t="shared" ref="N218" si="735">M218*$D218</f>
        <v>0</v>
      </c>
      <c r="O218" s="309"/>
      <c r="P218" s="300">
        <f t="shared" ref="P218" si="736">O218*$D218</f>
        <v>0</v>
      </c>
      <c r="R218" s="86">
        <f t="shared" si="698"/>
        <v>0</v>
      </c>
      <c r="S218" s="48">
        <f t="shared" si="699"/>
        <v>0</v>
      </c>
      <c r="T218" s="87">
        <f t="shared" si="700"/>
        <v>0</v>
      </c>
    </row>
    <row r="219" spans="1:20" x14ac:dyDescent="0.25">
      <c r="A219" s="93" t="str">
        <f t="shared" ref="A219:C219" si="737">IF(A84=0,"",A84)</f>
        <v/>
      </c>
      <c r="B219" s="384" t="str">
        <f t="shared" si="737"/>
        <v/>
      </c>
      <c r="C219" s="361" t="str">
        <f t="shared" si="737"/>
        <v/>
      </c>
      <c r="D219" s="304"/>
      <c r="E219" s="299"/>
      <c r="F219" s="300">
        <f t="shared" si="692"/>
        <v>0</v>
      </c>
      <c r="G219" s="309"/>
      <c r="H219" s="313">
        <f t="shared" ref="H219" si="738">G219*$D219</f>
        <v>0</v>
      </c>
      <c r="I219" s="299"/>
      <c r="J219" s="300">
        <f t="shared" ref="J219" si="739">I219*$D219</f>
        <v>0</v>
      </c>
      <c r="K219" s="309"/>
      <c r="L219" s="313">
        <f t="shared" ref="L219" si="740">K219*$D219</f>
        <v>0</v>
      </c>
      <c r="M219" s="299"/>
      <c r="N219" s="300">
        <f t="shared" ref="N219" si="741">M219*$D219</f>
        <v>0</v>
      </c>
      <c r="O219" s="309"/>
      <c r="P219" s="300">
        <f t="shared" ref="P219" si="742">O219*$D219</f>
        <v>0</v>
      </c>
      <c r="R219" s="86">
        <f t="shared" si="698"/>
        <v>0</v>
      </c>
      <c r="S219" s="48">
        <f t="shared" si="699"/>
        <v>0</v>
      </c>
      <c r="T219" s="87">
        <f t="shared" si="700"/>
        <v>0</v>
      </c>
    </row>
    <row r="220" spans="1:20" x14ac:dyDescent="0.25">
      <c r="A220" s="93" t="str">
        <f t="shared" ref="A220:B220" si="743">IF(A85=0,"",A85)</f>
        <v/>
      </c>
      <c r="B220" s="384" t="str">
        <f t="shared" si="743"/>
        <v/>
      </c>
      <c r="C220" s="338"/>
      <c r="D220" s="355"/>
      <c r="E220" s="299"/>
      <c r="F220" s="300">
        <f t="shared" si="692"/>
        <v>0</v>
      </c>
      <c r="G220" s="309"/>
      <c r="H220" s="313">
        <f t="shared" ref="H220" si="744">G220*$D220</f>
        <v>0</v>
      </c>
      <c r="I220" s="299"/>
      <c r="J220" s="300">
        <f t="shared" ref="J220" si="745">I220*$D220</f>
        <v>0</v>
      </c>
      <c r="K220" s="309"/>
      <c r="L220" s="313">
        <f t="shared" ref="L220" si="746">K220*$D220</f>
        <v>0</v>
      </c>
      <c r="M220" s="299"/>
      <c r="N220" s="300">
        <f t="shared" ref="N220" si="747">M220*$D220</f>
        <v>0</v>
      </c>
      <c r="O220" s="309"/>
      <c r="P220" s="300">
        <f t="shared" ref="P220" si="748">O220*$D220</f>
        <v>0</v>
      </c>
      <c r="R220" s="86">
        <f t="shared" si="698"/>
        <v>0</v>
      </c>
      <c r="S220" s="48">
        <f t="shared" si="699"/>
        <v>0</v>
      </c>
      <c r="T220" s="87">
        <f t="shared" si="700"/>
        <v>0</v>
      </c>
    </row>
    <row r="221" spans="1:20" x14ac:dyDescent="0.25">
      <c r="A221" s="93" t="str">
        <f t="shared" ref="A221:B221" si="749">IF(A86=0,"",A86)</f>
        <v/>
      </c>
      <c r="B221" s="384" t="str">
        <f t="shared" si="749"/>
        <v/>
      </c>
      <c r="C221" s="338"/>
      <c r="D221" s="355"/>
      <c r="E221" s="299"/>
      <c r="F221" s="300">
        <f t="shared" si="692"/>
        <v>0</v>
      </c>
      <c r="G221" s="309"/>
      <c r="H221" s="313">
        <f t="shared" ref="H221" si="750">G221*$D221</f>
        <v>0</v>
      </c>
      <c r="I221" s="299"/>
      <c r="J221" s="300">
        <f t="shared" ref="J221" si="751">I221*$D221</f>
        <v>0</v>
      </c>
      <c r="K221" s="309"/>
      <c r="L221" s="313">
        <f t="shared" ref="L221" si="752">K221*$D221</f>
        <v>0</v>
      </c>
      <c r="M221" s="299"/>
      <c r="N221" s="300">
        <f t="shared" ref="N221" si="753">M221*$D221</f>
        <v>0</v>
      </c>
      <c r="O221" s="309"/>
      <c r="P221" s="300">
        <f t="shared" ref="P221" si="754">O221*$D221</f>
        <v>0</v>
      </c>
      <c r="R221" s="86">
        <f t="shared" si="698"/>
        <v>0</v>
      </c>
      <c r="S221" s="48">
        <f t="shared" si="699"/>
        <v>0</v>
      </c>
      <c r="T221" s="87">
        <f t="shared" si="700"/>
        <v>0</v>
      </c>
    </row>
    <row r="222" spans="1:20" x14ac:dyDescent="0.25">
      <c r="A222" s="93" t="str">
        <f t="shared" ref="A222:B222" si="755">IF(A87=0,"",A87)</f>
        <v/>
      </c>
      <c r="B222" s="384" t="str">
        <f t="shared" si="755"/>
        <v/>
      </c>
      <c r="C222" s="338"/>
      <c r="D222" s="355"/>
      <c r="E222" s="299"/>
      <c r="F222" s="300">
        <f t="shared" si="692"/>
        <v>0</v>
      </c>
      <c r="G222" s="309"/>
      <c r="H222" s="313">
        <f t="shared" ref="H222" si="756">G222*$D222</f>
        <v>0</v>
      </c>
      <c r="I222" s="299"/>
      <c r="J222" s="300">
        <f t="shared" ref="J222" si="757">I222*$D222</f>
        <v>0</v>
      </c>
      <c r="K222" s="309"/>
      <c r="L222" s="313">
        <f t="shared" ref="L222" si="758">K222*$D222</f>
        <v>0</v>
      </c>
      <c r="M222" s="299"/>
      <c r="N222" s="300">
        <f t="shared" ref="N222" si="759">M222*$D222</f>
        <v>0</v>
      </c>
      <c r="O222" s="309"/>
      <c r="P222" s="300">
        <f t="shared" ref="P222" si="760">O222*$D222</f>
        <v>0</v>
      </c>
      <c r="R222" s="86">
        <f t="shared" si="698"/>
        <v>0</v>
      </c>
      <c r="S222" s="48">
        <f t="shared" si="699"/>
        <v>0</v>
      </c>
      <c r="T222" s="87">
        <f t="shared" si="700"/>
        <v>0</v>
      </c>
    </row>
    <row r="223" spans="1:20" x14ac:dyDescent="0.25">
      <c r="A223" s="93" t="str">
        <f t="shared" ref="A223:B223" si="761">IF(A88=0,"",A88)</f>
        <v/>
      </c>
      <c r="B223" s="384" t="str">
        <f t="shared" si="761"/>
        <v/>
      </c>
      <c r="C223" s="338"/>
      <c r="D223" s="355"/>
      <c r="E223" s="311"/>
      <c r="F223" s="302">
        <f t="shared" si="692"/>
        <v>0</v>
      </c>
      <c r="G223" s="310"/>
      <c r="H223" s="314">
        <f t="shared" ref="H223" si="762">G223*$D223</f>
        <v>0</v>
      </c>
      <c r="I223" s="311"/>
      <c r="J223" s="302">
        <f t="shared" ref="J223" si="763">I223*$D223</f>
        <v>0</v>
      </c>
      <c r="K223" s="310"/>
      <c r="L223" s="314">
        <f t="shared" ref="L223" si="764">K223*$D223</f>
        <v>0</v>
      </c>
      <c r="M223" s="311"/>
      <c r="N223" s="302">
        <f t="shared" ref="N223" si="765">M223*$D223</f>
        <v>0</v>
      </c>
      <c r="O223" s="310"/>
      <c r="P223" s="302">
        <f t="shared" ref="P223" si="766">O223*$D223</f>
        <v>0</v>
      </c>
      <c r="R223" s="86">
        <f t="shared" si="698"/>
        <v>0</v>
      </c>
      <c r="S223" s="48">
        <f t="shared" si="699"/>
        <v>0</v>
      </c>
      <c r="T223" s="87">
        <f t="shared" si="700"/>
        <v>0</v>
      </c>
    </row>
    <row r="224" spans="1:20" x14ac:dyDescent="0.25">
      <c r="A224" s="83"/>
      <c r="B224" s="371"/>
      <c r="C224" s="372"/>
      <c r="D224" s="373"/>
    </row>
    <row r="225" spans="1:20" ht="15.75" x14ac:dyDescent="0.25">
      <c r="A225" s="487" t="s">
        <v>284</v>
      </c>
      <c r="B225" s="597"/>
      <c r="C225" s="598"/>
      <c r="D225" s="364">
        <f>SUM(D211:D223)</f>
        <v>0</v>
      </c>
      <c r="E225" s="88"/>
      <c r="F225" s="46">
        <f>SUM(F211:F223)</f>
        <v>0</v>
      </c>
      <c r="G225" s="89"/>
      <c r="H225" s="46">
        <f>SUM(H211:H223)</f>
        <v>0</v>
      </c>
      <c r="I225" s="89"/>
      <c r="J225" s="46">
        <f>SUM(J211:J223)</f>
        <v>0</v>
      </c>
      <c r="K225" s="89"/>
      <c r="L225" s="46">
        <f>SUM(L211:L223)</f>
        <v>0</v>
      </c>
      <c r="M225" s="89"/>
      <c r="N225" s="46">
        <f>SUM(N211:N223)</f>
        <v>0</v>
      </c>
      <c r="O225" s="89"/>
      <c r="P225" s="46">
        <f>SUM(P211:P223)</f>
        <v>0</v>
      </c>
      <c r="S225" s="48">
        <f>F225+H225+J225+L225+N225+P225</f>
        <v>0</v>
      </c>
      <c r="T225" s="87">
        <f>S225-D225</f>
        <v>0</v>
      </c>
    </row>
    <row r="226" spans="1:20" ht="60.75" customHeight="1" x14ac:dyDescent="0.25">
      <c r="A226" s="599" t="s">
        <v>278</v>
      </c>
      <c r="B226" s="599"/>
      <c r="C226" s="190"/>
      <c r="D226" s="91"/>
      <c r="E226" s="91"/>
      <c r="F226" s="91"/>
      <c r="G226" s="91"/>
      <c r="H226" s="91"/>
      <c r="I226" s="91"/>
      <c r="J226" s="91"/>
      <c r="K226" s="91"/>
      <c r="L226" s="91"/>
      <c r="M226" s="91"/>
      <c r="N226" s="91"/>
      <c r="O226" s="91"/>
      <c r="P226" s="91"/>
      <c r="S226" s="92"/>
      <c r="T226" s="92"/>
    </row>
    <row r="228" spans="1:20" ht="38.25" customHeight="1" x14ac:dyDescent="0.25">
      <c r="A228" s="590" t="s">
        <v>279</v>
      </c>
      <c r="B228" s="591"/>
      <c r="C228" s="591"/>
      <c r="D228" s="592"/>
      <c r="E228" s="520" t="s">
        <v>214</v>
      </c>
      <c r="F228" s="521"/>
      <c r="G228" s="537" t="s">
        <v>215</v>
      </c>
      <c r="H228" s="572"/>
      <c r="I228" s="573" t="s">
        <v>216</v>
      </c>
      <c r="J228" s="572"/>
      <c r="K228" s="573" t="s">
        <v>217</v>
      </c>
      <c r="L228" s="572"/>
      <c r="M228" s="573" t="s">
        <v>218</v>
      </c>
      <c r="N228" s="572"/>
      <c r="O228" s="573" t="s">
        <v>219</v>
      </c>
      <c r="P228" s="539"/>
      <c r="R228" s="80" t="s">
        <v>197</v>
      </c>
      <c r="S228" s="588" t="s">
        <v>265</v>
      </c>
      <c r="T228" s="588" t="s">
        <v>266</v>
      </c>
    </row>
    <row r="229" spans="1:20" ht="28.5" customHeight="1" x14ac:dyDescent="0.25">
      <c r="A229" s="593"/>
      <c r="B229" s="594"/>
      <c r="C229" s="594"/>
      <c r="D229" s="595"/>
      <c r="E229" s="578" t="str">
        <f>IF(Usage!$B$8=0, "", Usage!$B$8)</f>
        <v>Center Overhead</v>
      </c>
      <c r="F229" s="596"/>
      <c r="G229" s="574" t="str">
        <f>IF(Usage!$B$9=0, "", Usage!$B$9)</f>
        <v/>
      </c>
      <c r="H229" s="575"/>
      <c r="I229" s="578" t="str">
        <f>IF(Usage!$B$10=0, "", Usage!$B$10)</f>
        <v/>
      </c>
      <c r="J229" s="575"/>
      <c r="K229" s="578" t="str">
        <f>IF(Usage!$B$11=0, "", Usage!$B$11)</f>
        <v/>
      </c>
      <c r="L229" s="575"/>
      <c r="M229" s="578" t="str">
        <f>IF(Usage!$B$12=0, "", Usage!$B$12)</f>
        <v/>
      </c>
      <c r="N229" s="575"/>
      <c r="O229" s="578" t="str">
        <f>IF(Usage!$B$13=0, "", Usage!$B$13)</f>
        <v/>
      </c>
      <c r="P229" s="589"/>
      <c r="R229" s="588" t="s">
        <v>200</v>
      </c>
      <c r="S229" s="588"/>
      <c r="T229" s="588"/>
    </row>
    <row r="230" spans="1:20" x14ac:dyDescent="0.25">
      <c r="A230" s="82" t="s">
        <v>267</v>
      </c>
      <c r="B230" s="387" t="s">
        <v>268</v>
      </c>
      <c r="C230" s="387" t="s">
        <v>2</v>
      </c>
      <c r="D230" s="388" t="s">
        <v>269</v>
      </c>
      <c r="E230" s="297"/>
      <c r="F230" s="298"/>
      <c r="G230" s="308" t="s">
        <v>270</v>
      </c>
      <c r="H230" s="312" t="s">
        <v>203</v>
      </c>
      <c r="I230" s="297" t="s">
        <v>256</v>
      </c>
      <c r="J230" s="298" t="s">
        <v>203</v>
      </c>
      <c r="K230" s="308" t="s">
        <v>256</v>
      </c>
      <c r="L230" s="312" t="s">
        <v>203</v>
      </c>
      <c r="M230" s="297" t="s">
        <v>270</v>
      </c>
      <c r="N230" s="298" t="s">
        <v>203</v>
      </c>
      <c r="O230" s="308" t="s">
        <v>256</v>
      </c>
      <c r="P230" s="298" t="s">
        <v>203</v>
      </c>
      <c r="R230" s="588"/>
      <c r="S230" s="588"/>
      <c r="T230" s="588"/>
    </row>
    <row r="231" spans="1:20" x14ac:dyDescent="0.25">
      <c r="A231" s="93" t="str">
        <f>IF(A96=0,"",A96)</f>
        <v/>
      </c>
      <c r="B231" s="382" t="str">
        <f>IF(B96=0,"",B96)</f>
        <v>This field is used if they provide an estimate not based on prior year actuals. Would still be used (external analysis)</v>
      </c>
      <c r="C231" s="383"/>
      <c r="D231" s="383"/>
      <c r="E231" s="299"/>
      <c r="F231" s="300"/>
      <c r="G231" s="309"/>
      <c r="H231" s="313"/>
      <c r="I231" s="299"/>
      <c r="J231" s="300"/>
      <c r="K231" s="309"/>
      <c r="L231" s="313"/>
      <c r="M231" s="299"/>
      <c r="N231" s="300"/>
      <c r="O231" s="309"/>
      <c r="P231" s="300"/>
      <c r="R231" s="86"/>
      <c r="S231" s="48"/>
      <c r="T231" s="87"/>
    </row>
    <row r="232" spans="1:20" x14ac:dyDescent="0.25">
      <c r="A232" s="93" t="str">
        <f t="shared" ref="A232:C232" si="767">IF(A97=0,"",A97)</f>
        <v/>
      </c>
      <c r="B232" s="384" t="str">
        <f t="shared" si="767"/>
        <v/>
      </c>
      <c r="C232" s="361" t="str">
        <f t="shared" si="767"/>
        <v/>
      </c>
      <c r="D232" s="395"/>
      <c r="E232" s="299"/>
      <c r="F232" s="300"/>
      <c r="G232" s="309"/>
      <c r="H232" s="313">
        <f t="shared" ref="H232" si="768">G232*$D232</f>
        <v>0</v>
      </c>
      <c r="I232" s="299"/>
      <c r="J232" s="300">
        <f t="shared" ref="J232" si="769">I232*$D232</f>
        <v>0</v>
      </c>
      <c r="K232" s="309"/>
      <c r="L232" s="313">
        <f t="shared" ref="L232" si="770">K232*$D232</f>
        <v>0</v>
      </c>
      <c r="M232" s="299"/>
      <c r="N232" s="300">
        <f t="shared" ref="N232" si="771">M232*$D232</f>
        <v>0</v>
      </c>
      <c r="O232" s="309"/>
      <c r="P232" s="300">
        <f t="shared" ref="P232" si="772">O232*$D232</f>
        <v>0</v>
      </c>
      <c r="R232" s="86">
        <f t="shared" ref="R232:R269" si="773">E232+G232+I232+K232+M232+O232</f>
        <v>0</v>
      </c>
      <c r="S232" s="48">
        <f t="shared" ref="S232:S269" si="774">F232+H232+J232+L232+N232+P232</f>
        <v>0</v>
      </c>
      <c r="T232" s="87">
        <f t="shared" ref="T232:T269" si="775">S232-D232</f>
        <v>0</v>
      </c>
    </row>
    <row r="233" spans="1:20" x14ac:dyDescent="0.25">
      <c r="A233" s="93" t="str">
        <f t="shared" ref="A233:C233" si="776">IF(A98=0,"",A98)</f>
        <v/>
      </c>
      <c r="B233" s="384" t="str">
        <f t="shared" si="776"/>
        <v/>
      </c>
      <c r="C233" s="361" t="str">
        <f t="shared" si="776"/>
        <v/>
      </c>
      <c r="D233" s="395"/>
      <c r="E233" s="299"/>
      <c r="F233" s="300"/>
      <c r="G233" s="309"/>
      <c r="H233" s="313">
        <f t="shared" ref="H233" si="777">G233*$D233</f>
        <v>0</v>
      </c>
      <c r="I233" s="299"/>
      <c r="J233" s="300">
        <f t="shared" ref="J233" si="778">I233*$D233</f>
        <v>0</v>
      </c>
      <c r="K233" s="309"/>
      <c r="L233" s="313">
        <f t="shared" ref="L233" si="779">K233*$D233</f>
        <v>0</v>
      </c>
      <c r="M233" s="299"/>
      <c r="N233" s="300">
        <f t="shared" ref="N233" si="780">M233*$D233</f>
        <v>0</v>
      </c>
      <c r="O233" s="309"/>
      <c r="P233" s="300">
        <f t="shared" ref="P233" si="781">O233*$D233</f>
        <v>0</v>
      </c>
      <c r="R233" s="86">
        <f t="shared" si="773"/>
        <v>0</v>
      </c>
      <c r="S233" s="48">
        <f t="shared" si="774"/>
        <v>0</v>
      </c>
      <c r="T233" s="87">
        <f t="shared" si="775"/>
        <v>0</v>
      </c>
    </row>
    <row r="234" spans="1:20" x14ac:dyDescent="0.25">
      <c r="A234" s="93" t="str">
        <f t="shared" ref="A234:C234" si="782">IF(A99=0,"",A99)</f>
        <v/>
      </c>
      <c r="B234" s="384" t="str">
        <f t="shared" si="782"/>
        <v/>
      </c>
      <c r="C234" s="361" t="str">
        <f t="shared" si="782"/>
        <v/>
      </c>
      <c r="D234" s="395"/>
      <c r="E234" s="299"/>
      <c r="F234" s="300"/>
      <c r="G234" s="309"/>
      <c r="H234" s="313">
        <f t="shared" ref="H234" si="783">G234*$D234</f>
        <v>0</v>
      </c>
      <c r="I234" s="299"/>
      <c r="J234" s="300">
        <f t="shared" ref="J234" si="784">I234*$D234</f>
        <v>0</v>
      </c>
      <c r="K234" s="309"/>
      <c r="L234" s="313">
        <f t="shared" ref="L234" si="785">K234*$D234</f>
        <v>0</v>
      </c>
      <c r="M234" s="299"/>
      <c r="N234" s="300">
        <f t="shared" ref="N234" si="786">M234*$D234</f>
        <v>0</v>
      </c>
      <c r="O234" s="309"/>
      <c r="P234" s="300">
        <f t="shared" ref="P234" si="787">O234*$D234</f>
        <v>0</v>
      </c>
      <c r="R234" s="86">
        <f t="shared" si="773"/>
        <v>0</v>
      </c>
      <c r="S234" s="48">
        <f t="shared" si="774"/>
        <v>0</v>
      </c>
      <c r="T234" s="87">
        <f t="shared" si="775"/>
        <v>0</v>
      </c>
    </row>
    <row r="235" spans="1:20" x14ac:dyDescent="0.25">
      <c r="A235" s="93" t="str">
        <f t="shared" ref="A235:C235" si="788">IF(A100=0,"",A100)</f>
        <v/>
      </c>
      <c r="B235" s="384" t="str">
        <f t="shared" si="788"/>
        <v/>
      </c>
      <c r="C235" s="361" t="str">
        <f t="shared" si="788"/>
        <v/>
      </c>
      <c r="D235" s="395"/>
      <c r="E235" s="299"/>
      <c r="F235" s="300"/>
      <c r="G235" s="309"/>
      <c r="H235" s="313">
        <f t="shared" ref="H235" si="789">G235*$D235</f>
        <v>0</v>
      </c>
      <c r="I235" s="299"/>
      <c r="J235" s="300">
        <f t="shared" ref="J235" si="790">I235*$D235</f>
        <v>0</v>
      </c>
      <c r="K235" s="309"/>
      <c r="L235" s="313">
        <f t="shared" ref="L235" si="791">K235*$D235</f>
        <v>0</v>
      </c>
      <c r="M235" s="299"/>
      <c r="N235" s="300">
        <f t="shared" ref="N235" si="792">M235*$D235</f>
        <v>0</v>
      </c>
      <c r="O235" s="309"/>
      <c r="P235" s="300">
        <f t="shared" ref="P235" si="793">O235*$D235</f>
        <v>0</v>
      </c>
      <c r="R235" s="86">
        <f t="shared" si="773"/>
        <v>0</v>
      </c>
      <c r="S235" s="48">
        <f t="shared" si="774"/>
        <v>0</v>
      </c>
      <c r="T235" s="87">
        <f t="shared" si="775"/>
        <v>0</v>
      </c>
    </row>
    <row r="236" spans="1:20" x14ac:dyDescent="0.25">
      <c r="A236" s="93" t="str">
        <f t="shared" ref="A236:C236" si="794">IF(A101=0,"",A101)</f>
        <v/>
      </c>
      <c r="B236" s="384" t="str">
        <f t="shared" si="794"/>
        <v/>
      </c>
      <c r="C236" s="361" t="str">
        <f t="shared" si="794"/>
        <v/>
      </c>
      <c r="D236" s="395"/>
      <c r="E236" s="299"/>
      <c r="F236" s="300"/>
      <c r="G236" s="309"/>
      <c r="H236" s="313">
        <f t="shared" ref="H236" si="795">G236*$D236</f>
        <v>0</v>
      </c>
      <c r="I236" s="299"/>
      <c r="J236" s="300">
        <f t="shared" ref="J236" si="796">I236*$D236</f>
        <v>0</v>
      </c>
      <c r="K236" s="309"/>
      <c r="L236" s="313">
        <f t="shared" ref="L236" si="797">K236*$D236</f>
        <v>0</v>
      </c>
      <c r="M236" s="299"/>
      <c r="N236" s="300">
        <f t="shared" ref="N236" si="798">M236*$D236</f>
        <v>0</v>
      </c>
      <c r="O236" s="309"/>
      <c r="P236" s="300">
        <f t="shared" ref="P236" si="799">O236*$D236</f>
        <v>0</v>
      </c>
      <c r="R236" s="86">
        <f t="shared" si="773"/>
        <v>0</v>
      </c>
      <c r="S236" s="48">
        <f t="shared" si="774"/>
        <v>0</v>
      </c>
      <c r="T236" s="87">
        <f t="shared" si="775"/>
        <v>0</v>
      </c>
    </row>
    <row r="237" spans="1:20" x14ac:dyDescent="0.25">
      <c r="A237" s="93" t="str">
        <f t="shared" ref="A237:C237" si="800">IF(A102=0,"",A102)</f>
        <v/>
      </c>
      <c r="B237" s="384" t="str">
        <f t="shared" si="800"/>
        <v/>
      </c>
      <c r="C237" s="361" t="str">
        <f t="shared" si="800"/>
        <v/>
      </c>
      <c r="D237" s="395"/>
      <c r="E237" s="299"/>
      <c r="F237" s="300"/>
      <c r="G237" s="309"/>
      <c r="H237" s="313">
        <f t="shared" ref="H237" si="801">G237*$D237</f>
        <v>0</v>
      </c>
      <c r="I237" s="299"/>
      <c r="J237" s="300">
        <f t="shared" ref="J237" si="802">I237*$D237</f>
        <v>0</v>
      </c>
      <c r="K237" s="309"/>
      <c r="L237" s="313">
        <f t="shared" ref="L237" si="803">K237*$D237</f>
        <v>0</v>
      </c>
      <c r="M237" s="299"/>
      <c r="N237" s="300">
        <f t="shared" ref="N237" si="804">M237*$D237</f>
        <v>0</v>
      </c>
      <c r="O237" s="309"/>
      <c r="P237" s="300">
        <f t="shared" ref="P237" si="805">O237*$D237</f>
        <v>0</v>
      </c>
      <c r="R237" s="86">
        <f t="shared" si="773"/>
        <v>0</v>
      </c>
      <c r="S237" s="48">
        <f t="shared" si="774"/>
        <v>0</v>
      </c>
      <c r="T237" s="87">
        <f t="shared" si="775"/>
        <v>0</v>
      </c>
    </row>
    <row r="238" spans="1:20" x14ac:dyDescent="0.25">
      <c r="A238" s="93" t="str">
        <f t="shared" ref="A238:C238" si="806">IF(A103=0,"",A103)</f>
        <v/>
      </c>
      <c r="B238" s="384" t="str">
        <f t="shared" si="806"/>
        <v/>
      </c>
      <c r="C238" s="361" t="str">
        <f t="shared" si="806"/>
        <v/>
      </c>
      <c r="D238" s="395"/>
      <c r="E238" s="299"/>
      <c r="F238" s="300"/>
      <c r="G238" s="309"/>
      <c r="H238" s="313">
        <f t="shared" ref="H238" si="807">G238*$D238</f>
        <v>0</v>
      </c>
      <c r="I238" s="299"/>
      <c r="J238" s="300">
        <f t="shared" ref="J238" si="808">I238*$D238</f>
        <v>0</v>
      </c>
      <c r="K238" s="309"/>
      <c r="L238" s="313">
        <f t="shared" ref="L238" si="809">K238*$D238</f>
        <v>0</v>
      </c>
      <c r="M238" s="299"/>
      <c r="N238" s="300">
        <f t="shared" ref="N238" si="810">M238*$D238</f>
        <v>0</v>
      </c>
      <c r="O238" s="309"/>
      <c r="P238" s="300">
        <f t="shared" ref="P238" si="811">O238*$D238</f>
        <v>0</v>
      </c>
      <c r="R238" s="86">
        <f t="shared" si="773"/>
        <v>0</v>
      </c>
      <c r="S238" s="48">
        <f t="shared" si="774"/>
        <v>0</v>
      </c>
      <c r="T238" s="87">
        <f t="shared" si="775"/>
        <v>0</v>
      </c>
    </row>
    <row r="239" spans="1:20" x14ac:dyDescent="0.25">
      <c r="A239" s="93" t="str">
        <f t="shared" ref="A239:C239" si="812">IF(A104=0,"",A104)</f>
        <v/>
      </c>
      <c r="B239" s="384" t="str">
        <f t="shared" si="812"/>
        <v/>
      </c>
      <c r="C239" s="361" t="str">
        <f t="shared" si="812"/>
        <v/>
      </c>
      <c r="D239" s="395"/>
      <c r="E239" s="299"/>
      <c r="F239" s="300"/>
      <c r="G239" s="309"/>
      <c r="H239" s="313">
        <f t="shared" ref="H239" si="813">G239*$D239</f>
        <v>0</v>
      </c>
      <c r="I239" s="299"/>
      <c r="J239" s="300">
        <f t="shared" ref="J239" si="814">I239*$D239</f>
        <v>0</v>
      </c>
      <c r="K239" s="309"/>
      <c r="L239" s="313">
        <f t="shared" ref="L239" si="815">K239*$D239</f>
        <v>0</v>
      </c>
      <c r="M239" s="299"/>
      <c r="N239" s="300">
        <f t="shared" ref="N239" si="816">M239*$D239</f>
        <v>0</v>
      </c>
      <c r="O239" s="309"/>
      <c r="P239" s="300">
        <f t="shared" ref="P239" si="817">O239*$D239</f>
        <v>0</v>
      </c>
      <c r="R239" s="86">
        <f t="shared" si="773"/>
        <v>0</v>
      </c>
      <c r="S239" s="48">
        <f t="shared" si="774"/>
        <v>0</v>
      </c>
      <c r="T239" s="87">
        <f t="shared" si="775"/>
        <v>0</v>
      </c>
    </row>
    <row r="240" spans="1:20" x14ac:dyDescent="0.25">
      <c r="A240" s="93" t="str">
        <f t="shared" ref="A240:C240" si="818">IF(A105=0,"",A105)</f>
        <v/>
      </c>
      <c r="B240" s="384" t="str">
        <f t="shared" si="818"/>
        <v/>
      </c>
      <c r="C240" s="361" t="str">
        <f t="shared" si="818"/>
        <v/>
      </c>
      <c r="D240" s="395"/>
      <c r="E240" s="299"/>
      <c r="F240" s="300"/>
      <c r="G240" s="309"/>
      <c r="H240" s="313">
        <f t="shared" ref="H240" si="819">G240*$D240</f>
        <v>0</v>
      </c>
      <c r="I240" s="299"/>
      <c r="J240" s="300">
        <f t="shared" ref="J240" si="820">I240*$D240</f>
        <v>0</v>
      </c>
      <c r="K240" s="309"/>
      <c r="L240" s="313">
        <f t="shared" ref="L240" si="821">K240*$D240</f>
        <v>0</v>
      </c>
      <c r="M240" s="299"/>
      <c r="N240" s="300">
        <f t="shared" ref="N240" si="822">M240*$D240</f>
        <v>0</v>
      </c>
      <c r="O240" s="309"/>
      <c r="P240" s="300">
        <f t="shared" ref="P240" si="823">O240*$D240</f>
        <v>0</v>
      </c>
      <c r="R240" s="86">
        <f t="shared" si="773"/>
        <v>0</v>
      </c>
      <c r="S240" s="48">
        <f t="shared" si="774"/>
        <v>0</v>
      </c>
      <c r="T240" s="87">
        <f t="shared" si="775"/>
        <v>0</v>
      </c>
    </row>
    <row r="241" spans="1:20" x14ac:dyDescent="0.25">
      <c r="A241" s="93" t="str">
        <f t="shared" ref="A241:C241" si="824">IF(A106=0,"",A106)</f>
        <v/>
      </c>
      <c r="B241" s="384" t="str">
        <f t="shared" si="824"/>
        <v/>
      </c>
      <c r="C241" s="361" t="str">
        <f t="shared" si="824"/>
        <v/>
      </c>
      <c r="D241" s="395"/>
      <c r="E241" s="299"/>
      <c r="F241" s="300"/>
      <c r="G241" s="309"/>
      <c r="H241" s="313">
        <f t="shared" ref="H241" si="825">G241*$D241</f>
        <v>0</v>
      </c>
      <c r="I241" s="299"/>
      <c r="J241" s="300">
        <f t="shared" ref="J241" si="826">I241*$D241</f>
        <v>0</v>
      </c>
      <c r="K241" s="309"/>
      <c r="L241" s="313">
        <f t="shared" ref="L241" si="827">K241*$D241</f>
        <v>0</v>
      </c>
      <c r="M241" s="299"/>
      <c r="N241" s="300">
        <f t="shared" ref="N241" si="828">M241*$D241</f>
        <v>0</v>
      </c>
      <c r="O241" s="309"/>
      <c r="P241" s="300">
        <f t="shared" ref="P241" si="829">O241*$D241</f>
        <v>0</v>
      </c>
      <c r="R241" s="86">
        <f t="shared" si="773"/>
        <v>0</v>
      </c>
      <c r="S241" s="48">
        <f t="shared" si="774"/>
        <v>0</v>
      </c>
      <c r="T241" s="87">
        <f t="shared" si="775"/>
        <v>0</v>
      </c>
    </row>
    <row r="242" spans="1:20" x14ac:dyDescent="0.25">
      <c r="A242" s="93" t="str">
        <f t="shared" ref="A242:C242" si="830">IF(A107=0,"",A107)</f>
        <v/>
      </c>
      <c r="B242" s="384" t="str">
        <f t="shared" si="830"/>
        <v/>
      </c>
      <c r="C242" s="361" t="str">
        <f t="shared" si="830"/>
        <v/>
      </c>
      <c r="D242" s="395"/>
      <c r="E242" s="299"/>
      <c r="F242" s="300"/>
      <c r="G242" s="309"/>
      <c r="H242" s="313">
        <f t="shared" ref="H242" si="831">G242*$D242</f>
        <v>0</v>
      </c>
      <c r="I242" s="299"/>
      <c r="J242" s="300">
        <f t="shared" ref="J242" si="832">I242*$D242</f>
        <v>0</v>
      </c>
      <c r="K242" s="309"/>
      <c r="L242" s="313">
        <f t="shared" ref="L242" si="833">K242*$D242</f>
        <v>0</v>
      </c>
      <c r="M242" s="299"/>
      <c r="N242" s="300">
        <f t="shared" ref="N242" si="834">M242*$D242</f>
        <v>0</v>
      </c>
      <c r="O242" s="309"/>
      <c r="P242" s="300">
        <f t="shared" ref="P242" si="835">O242*$D242</f>
        <v>0</v>
      </c>
      <c r="R242" s="86">
        <f t="shared" si="773"/>
        <v>0</v>
      </c>
      <c r="S242" s="48">
        <f t="shared" si="774"/>
        <v>0</v>
      </c>
      <c r="T242" s="87">
        <f t="shared" si="775"/>
        <v>0</v>
      </c>
    </row>
    <row r="243" spans="1:20" x14ac:dyDescent="0.25">
      <c r="A243" s="93" t="str">
        <f t="shared" ref="A243:C243" si="836">IF(A108=0,"",A108)</f>
        <v/>
      </c>
      <c r="B243" s="384" t="str">
        <f t="shared" si="836"/>
        <v/>
      </c>
      <c r="C243" s="361" t="str">
        <f t="shared" si="836"/>
        <v/>
      </c>
      <c r="D243" s="395"/>
      <c r="E243" s="299"/>
      <c r="F243" s="300"/>
      <c r="G243" s="309"/>
      <c r="H243" s="313">
        <f t="shared" ref="H243" si="837">G243*$D243</f>
        <v>0</v>
      </c>
      <c r="I243" s="299"/>
      <c r="J243" s="300">
        <f t="shared" ref="J243" si="838">I243*$D243</f>
        <v>0</v>
      </c>
      <c r="K243" s="309"/>
      <c r="L243" s="313">
        <f t="shared" ref="L243" si="839">K243*$D243</f>
        <v>0</v>
      </c>
      <c r="M243" s="299"/>
      <c r="N243" s="300">
        <f t="shared" ref="N243" si="840">M243*$D243</f>
        <v>0</v>
      </c>
      <c r="O243" s="309"/>
      <c r="P243" s="300">
        <f t="shared" ref="P243" si="841">O243*$D243</f>
        <v>0</v>
      </c>
      <c r="R243" s="86">
        <f t="shared" si="773"/>
        <v>0</v>
      </c>
      <c r="S243" s="48">
        <f t="shared" si="774"/>
        <v>0</v>
      </c>
      <c r="T243" s="87">
        <f t="shared" si="775"/>
        <v>0</v>
      </c>
    </row>
    <row r="244" spans="1:20" x14ac:dyDescent="0.25">
      <c r="A244" s="93" t="str">
        <f t="shared" ref="A244:C244" si="842">IF(A109=0,"",A109)</f>
        <v/>
      </c>
      <c r="B244" s="384" t="str">
        <f t="shared" si="842"/>
        <v/>
      </c>
      <c r="C244" s="361" t="str">
        <f t="shared" si="842"/>
        <v/>
      </c>
      <c r="D244" s="395"/>
      <c r="E244" s="299"/>
      <c r="F244" s="300"/>
      <c r="G244" s="309"/>
      <c r="H244" s="313">
        <f t="shared" ref="H244" si="843">G244*$D244</f>
        <v>0</v>
      </c>
      <c r="I244" s="299"/>
      <c r="J244" s="300">
        <f t="shared" ref="J244" si="844">I244*$D244</f>
        <v>0</v>
      </c>
      <c r="K244" s="309"/>
      <c r="L244" s="313">
        <f t="shared" ref="L244" si="845">K244*$D244</f>
        <v>0</v>
      </c>
      <c r="M244" s="299"/>
      <c r="N244" s="300">
        <f t="shared" ref="N244" si="846">M244*$D244</f>
        <v>0</v>
      </c>
      <c r="O244" s="309"/>
      <c r="P244" s="300">
        <f t="shared" ref="P244" si="847">O244*$D244</f>
        <v>0</v>
      </c>
      <c r="R244" s="86">
        <f t="shared" si="773"/>
        <v>0</v>
      </c>
      <c r="S244" s="48">
        <f t="shared" si="774"/>
        <v>0</v>
      </c>
      <c r="T244" s="87">
        <f t="shared" si="775"/>
        <v>0</v>
      </c>
    </row>
    <row r="245" spans="1:20" x14ac:dyDescent="0.25">
      <c r="A245" s="93" t="str">
        <f t="shared" ref="A245:C245" si="848">IF(A110=0,"",A110)</f>
        <v/>
      </c>
      <c r="B245" s="384" t="str">
        <f t="shared" si="848"/>
        <v/>
      </c>
      <c r="C245" s="361" t="str">
        <f t="shared" si="848"/>
        <v/>
      </c>
      <c r="D245" s="395"/>
      <c r="E245" s="299"/>
      <c r="F245" s="300"/>
      <c r="G245" s="309"/>
      <c r="H245" s="313">
        <f t="shared" ref="H245" si="849">G245*$D245</f>
        <v>0</v>
      </c>
      <c r="I245" s="299"/>
      <c r="J245" s="300">
        <f t="shared" ref="J245" si="850">I245*$D245</f>
        <v>0</v>
      </c>
      <c r="K245" s="309"/>
      <c r="L245" s="313">
        <f t="shared" ref="L245" si="851">K245*$D245</f>
        <v>0</v>
      </c>
      <c r="M245" s="299"/>
      <c r="N245" s="300">
        <f t="shared" ref="N245" si="852">M245*$D245</f>
        <v>0</v>
      </c>
      <c r="O245" s="309"/>
      <c r="P245" s="300">
        <f t="shared" ref="P245" si="853">O245*$D245</f>
        <v>0</v>
      </c>
      <c r="R245" s="86">
        <f t="shared" si="773"/>
        <v>0</v>
      </c>
      <c r="S245" s="48">
        <f t="shared" si="774"/>
        <v>0</v>
      </c>
      <c r="T245" s="87">
        <f t="shared" si="775"/>
        <v>0</v>
      </c>
    </row>
    <row r="246" spans="1:20" x14ac:dyDescent="0.25">
      <c r="A246" s="93" t="str">
        <f t="shared" ref="A246:C246" si="854">IF(A111=0,"",A111)</f>
        <v/>
      </c>
      <c r="B246" s="384" t="str">
        <f t="shared" si="854"/>
        <v/>
      </c>
      <c r="C246" s="361" t="str">
        <f t="shared" si="854"/>
        <v/>
      </c>
      <c r="D246" s="395"/>
      <c r="E246" s="299"/>
      <c r="F246" s="300"/>
      <c r="G246" s="309"/>
      <c r="H246" s="313">
        <f t="shared" ref="H246" si="855">G246*$D246</f>
        <v>0</v>
      </c>
      <c r="I246" s="299"/>
      <c r="J246" s="300">
        <f t="shared" ref="J246" si="856">I246*$D246</f>
        <v>0</v>
      </c>
      <c r="K246" s="309"/>
      <c r="L246" s="313">
        <f t="shared" ref="L246" si="857">K246*$D246</f>
        <v>0</v>
      </c>
      <c r="M246" s="299"/>
      <c r="N246" s="300">
        <f t="shared" ref="N246" si="858">M246*$D246</f>
        <v>0</v>
      </c>
      <c r="O246" s="309"/>
      <c r="P246" s="300">
        <f t="shared" ref="P246" si="859">O246*$D246</f>
        <v>0</v>
      </c>
      <c r="R246" s="86">
        <f t="shared" si="773"/>
        <v>0</v>
      </c>
      <c r="S246" s="48">
        <f t="shared" si="774"/>
        <v>0</v>
      </c>
      <c r="T246" s="87">
        <f t="shared" si="775"/>
        <v>0</v>
      </c>
    </row>
    <row r="247" spans="1:20" x14ac:dyDescent="0.25">
      <c r="A247" s="93" t="str">
        <f t="shared" ref="A247:C247" si="860">IF(A112=0,"",A112)</f>
        <v/>
      </c>
      <c r="B247" s="384" t="str">
        <f t="shared" si="860"/>
        <v/>
      </c>
      <c r="C247" s="361" t="str">
        <f t="shared" si="860"/>
        <v/>
      </c>
      <c r="D247" s="395"/>
      <c r="E247" s="299"/>
      <c r="F247" s="300"/>
      <c r="G247" s="309"/>
      <c r="H247" s="313">
        <f t="shared" ref="H247" si="861">G247*$D247</f>
        <v>0</v>
      </c>
      <c r="I247" s="299"/>
      <c r="J247" s="300">
        <f t="shared" ref="J247" si="862">I247*$D247</f>
        <v>0</v>
      </c>
      <c r="K247" s="309"/>
      <c r="L247" s="313">
        <f t="shared" ref="L247" si="863">K247*$D247</f>
        <v>0</v>
      </c>
      <c r="M247" s="299"/>
      <c r="N247" s="300">
        <f t="shared" ref="N247" si="864">M247*$D247</f>
        <v>0</v>
      </c>
      <c r="O247" s="309"/>
      <c r="P247" s="300">
        <f t="shared" ref="P247" si="865">O247*$D247</f>
        <v>0</v>
      </c>
      <c r="R247" s="86">
        <f t="shared" si="773"/>
        <v>0</v>
      </c>
      <c r="S247" s="48">
        <f t="shared" si="774"/>
        <v>0</v>
      </c>
      <c r="T247" s="87">
        <f t="shared" si="775"/>
        <v>0</v>
      </c>
    </row>
    <row r="248" spans="1:20" x14ac:dyDescent="0.25">
      <c r="A248" s="93" t="str">
        <f t="shared" ref="A248:C248" si="866">IF(A113=0,"",A113)</f>
        <v/>
      </c>
      <c r="B248" s="384" t="str">
        <f t="shared" si="866"/>
        <v/>
      </c>
      <c r="C248" s="361" t="str">
        <f t="shared" si="866"/>
        <v/>
      </c>
      <c r="D248" s="395"/>
      <c r="E248" s="299"/>
      <c r="F248" s="300"/>
      <c r="G248" s="309"/>
      <c r="H248" s="313">
        <f t="shared" ref="H248" si="867">G248*$D248</f>
        <v>0</v>
      </c>
      <c r="I248" s="299"/>
      <c r="J248" s="300">
        <f t="shared" ref="J248" si="868">I248*$D248</f>
        <v>0</v>
      </c>
      <c r="K248" s="309"/>
      <c r="L248" s="313">
        <f t="shared" ref="L248" si="869">K248*$D248</f>
        <v>0</v>
      </c>
      <c r="M248" s="299"/>
      <c r="N248" s="300">
        <f t="shared" ref="N248" si="870">M248*$D248</f>
        <v>0</v>
      </c>
      <c r="O248" s="309"/>
      <c r="P248" s="300">
        <f t="shared" ref="P248" si="871">O248*$D248</f>
        <v>0</v>
      </c>
      <c r="R248" s="86">
        <f t="shared" si="773"/>
        <v>0</v>
      </c>
      <c r="S248" s="48">
        <f t="shared" si="774"/>
        <v>0</v>
      </c>
      <c r="T248" s="87">
        <f t="shared" si="775"/>
        <v>0</v>
      </c>
    </row>
    <row r="249" spans="1:20" x14ac:dyDescent="0.25">
      <c r="A249" s="93" t="str">
        <f t="shared" ref="A249:C249" si="872">IF(A114=0,"",A114)</f>
        <v/>
      </c>
      <c r="B249" s="384" t="str">
        <f t="shared" si="872"/>
        <v/>
      </c>
      <c r="C249" s="361" t="str">
        <f t="shared" si="872"/>
        <v/>
      </c>
      <c r="D249" s="395"/>
      <c r="E249" s="299"/>
      <c r="F249" s="300"/>
      <c r="G249" s="309"/>
      <c r="H249" s="313">
        <f t="shared" ref="H249" si="873">G249*$D249</f>
        <v>0</v>
      </c>
      <c r="I249" s="299"/>
      <c r="J249" s="300">
        <f t="shared" ref="J249" si="874">I249*$D249</f>
        <v>0</v>
      </c>
      <c r="K249" s="309"/>
      <c r="L249" s="313">
        <f t="shared" ref="L249" si="875">K249*$D249</f>
        <v>0</v>
      </c>
      <c r="M249" s="299"/>
      <c r="N249" s="300">
        <f t="shared" ref="N249" si="876">M249*$D249</f>
        <v>0</v>
      </c>
      <c r="O249" s="309"/>
      <c r="P249" s="300">
        <f t="shared" ref="P249" si="877">O249*$D249</f>
        <v>0</v>
      </c>
      <c r="R249" s="86">
        <f t="shared" si="773"/>
        <v>0</v>
      </c>
      <c r="S249" s="48">
        <f t="shared" si="774"/>
        <v>0</v>
      </c>
      <c r="T249" s="87">
        <f t="shared" si="775"/>
        <v>0</v>
      </c>
    </row>
    <row r="250" spans="1:20" x14ac:dyDescent="0.25">
      <c r="A250" s="93" t="str">
        <f t="shared" ref="A250:C250" si="878">IF(A115=0,"",A115)</f>
        <v/>
      </c>
      <c r="B250" s="384" t="str">
        <f t="shared" si="878"/>
        <v/>
      </c>
      <c r="C250" s="361" t="str">
        <f t="shared" si="878"/>
        <v/>
      </c>
      <c r="D250" s="395"/>
      <c r="E250" s="299"/>
      <c r="F250" s="300"/>
      <c r="G250" s="309"/>
      <c r="H250" s="313">
        <f t="shared" ref="H250" si="879">G250*$D250</f>
        <v>0</v>
      </c>
      <c r="I250" s="299"/>
      <c r="J250" s="300">
        <f t="shared" ref="J250" si="880">I250*$D250</f>
        <v>0</v>
      </c>
      <c r="K250" s="309"/>
      <c r="L250" s="313">
        <f t="shared" ref="L250" si="881">K250*$D250</f>
        <v>0</v>
      </c>
      <c r="M250" s="299"/>
      <c r="N250" s="300">
        <f t="shared" ref="N250" si="882">M250*$D250</f>
        <v>0</v>
      </c>
      <c r="O250" s="309"/>
      <c r="P250" s="300">
        <f t="shared" ref="P250" si="883">O250*$D250</f>
        <v>0</v>
      </c>
      <c r="R250" s="86">
        <f t="shared" si="773"/>
        <v>0</v>
      </c>
      <c r="S250" s="48">
        <f t="shared" si="774"/>
        <v>0</v>
      </c>
      <c r="T250" s="87">
        <f t="shared" si="775"/>
        <v>0</v>
      </c>
    </row>
    <row r="251" spans="1:20" x14ac:dyDescent="0.25">
      <c r="A251" s="93" t="str">
        <f t="shared" ref="A251:C251" si="884">IF(A116=0,"",A116)</f>
        <v/>
      </c>
      <c r="B251" s="384" t="str">
        <f t="shared" si="884"/>
        <v/>
      </c>
      <c r="C251" s="361" t="str">
        <f t="shared" si="884"/>
        <v/>
      </c>
      <c r="D251" s="395"/>
      <c r="E251" s="299"/>
      <c r="F251" s="300"/>
      <c r="G251" s="309"/>
      <c r="H251" s="313">
        <f t="shared" ref="H251" si="885">G251*$D251</f>
        <v>0</v>
      </c>
      <c r="I251" s="299"/>
      <c r="J251" s="300">
        <f t="shared" ref="J251" si="886">I251*$D251</f>
        <v>0</v>
      </c>
      <c r="K251" s="309"/>
      <c r="L251" s="313">
        <f t="shared" ref="L251" si="887">K251*$D251</f>
        <v>0</v>
      </c>
      <c r="M251" s="299"/>
      <c r="N251" s="300">
        <f t="shared" ref="N251" si="888">M251*$D251</f>
        <v>0</v>
      </c>
      <c r="O251" s="309"/>
      <c r="P251" s="300">
        <f t="shared" ref="P251" si="889">O251*$D251</f>
        <v>0</v>
      </c>
      <c r="R251" s="86">
        <f t="shared" si="773"/>
        <v>0</v>
      </c>
      <c r="S251" s="48">
        <f t="shared" si="774"/>
        <v>0</v>
      </c>
      <c r="T251" s="87">
        <f t="shared" si="775"/>
        <v>0</v>
      </c>
    </row>
    <row r="252" spans="1:20" x14ac:dyDescent="0.25">
      <c r="A252" s="93" t="str">
        <f t="shared" ref="A252:C252" si="890">IF(A117=0,"",A117)</f>
        <v/>
      </c>
      <c r="B252" s="384" t="str">
        <f t="shared" si="890"/>
        <v/>
      </c>
      <c r="C252" s="361" t="str">
        <f t="shared" si="890"/>
        <v/>
      </c>
      <c r="D252" s="395"/>
      <c r="E252" s="299"/>
      <c r="F252" s="300"/>
      <c r="G252" s="309"/>
      <c r="H252" s="313">
        <f t="shared" ref="H252" si="891">G252*$D252</f>
        <v>0</v>
      </c>
      <c r="I252" s="299"/>
      <c r="J252" s="300">
        <f t="shared" ref="J252" si="892">I252*$D252</f>
        <v>0</v>
      </c>
      <c r="K252" s="309"/>
      <c r="L252" s="313">
        <f t="shared" ref="L252" si="893">K252*$D252</f>
        <v>0</v>
      </c>
      <c r="M252" s="299"/>
      <c r="N252" s="300">
        <f t="shared" ref="N252" si="894">M252*$D252</f>
        <v>0</v>
      </c>
      <c r="O252" s="309"/>
      <c r="P252" s="300">
        <f t="shared" ref="P252" si="895">O252*$D252</f>
        <v>0</v>
      </c>
      <c r="R252" s="86">
        <f t="shared" si="773"/>
        <v>0</v>
      </c>
      <c r="S252" s="48">
        <f t="shared" si="774"/>
        <v>0</v>
      </c>
      <c r="T252" s="87">
        <f t="shared" si="775"/>
        <v>0</v>
      </c>
    </row>
    <row r="253" spans="1:20" x14ac:dyDescent="0.25">
      <c r="A253" s="93" t="str">
        <f t="shared" ref="A253:C253" si="896">IF(A118=0,"",A118)</f>
        <v/>
      </c>
      <c r="B253" s="384" t="str">
        <f t="shared" si="896"/>
        <v/>
      </c>
      <c r="C253" s="361" t="str">
        <f t="shared" si="896"/>
        <v/>
      </c>
      <c r="D253" s="395"/>
      <c r="E253" s="299"/>
      <c r="F253" s="300"/>
      <c r="G253" s="309"/>
      <c r="H253" s="313">
        <f t="shared" ref="H253" si="897">G253*$D253</f>
        <v>0</v>
      </c>
      <c r="I253" s="299"/>
      <c r="J253" s="300">
        <f t="shared" ref="J253" si="898">I253*$D253</f>
        <v>0</v>
      </c>
      <c r="K253" s="309"/>
      <c r="L253" s="313">
        <f t="shared" ref="L253" si="899">K253*$D253</f>
        <v>0</v>
      </c>
      <c r="M253" s="299"/>
      <c r="N253" s="300">
        <f t="shared" ref="N253" si="900">M253*$D253</f>
        <v>0</v>
      </c>
      <c r="O253" s="309"/>
      <c r="P253" s="300">
        <f t="shared" ref="P253" si="901">O253*$D253</f>
        <v>0</v>
      </c>
      <c r="R253" s="86">
        <f t="shared" si="773"/>
        <v>0</v>
      </c>
      <c r="S253" s="48">
        <f t="shared" si="774"/>
        <v>0</v>
      </c>
      <c r="T253" s="87">
        <f t="shared" si="775"/>
        <v>0</v>
      </c>
    </row>
    <row r="254" spans="1:20" x14ac:dyDescent="0.25">
      <c r="A254" s="93" t="str">
        <f t="shared" ref="A254:C254" si="902">IF(A119=0,"",A119)</f>
        <v/>
      </c>
      <c r="B254" s="384" t="str">
        <f t="shared" si="902"/>
        <v/>
      </c>
      <c r="C254" s="361" t="str">
        <f t="shared" si="902"/>
        <v/>
      </c>
      <c r="D254" s="395"/>
      <c r="E254" s="299"/>
      <c r="F254" s="300"/>
      <c r="G254" s="309"/>
      <c r="H254" s="313">
        <f t="shared" ref="H254" si="903">G254*$D254</f>
        <v>0</v>
      </c>
      <c r="I254" s="299"/>
      <c r="J254" s="300">
        <f t="shared" ref="J254" si="904">I254*$D254</f>
        <v>0</v>
      </c>
      <c r="K254" s="309"/>
      <c r="L254" s="313">
        <f t="shared" ref="L254" si="905">K254*$D254</f>
        <v>0</v>
      </c>
      <c r="M254" s="299"/>
      <c r="N254" s="300">
        <f t="shared" ref="N254" si="906">M254*$D254</f>
        <v>0</v>
      </c>
      <c r="O254" s="309"/>
      <c r="P254" s="300">
        <f t="shared" ref="P254" si="907">O254*$D254</f>
        <v>0</v>
      </c>
      <c r="R254" s="86">
        <f t="shared" si="773"/>
        <v>0</v>
      </c>
      <c r="S254" s="48">
        <f t="shared" si="774"/>
        <v>0</v>
      </c>
      <c r="T254" s="87">
        <f t="shared" si="775"/>
        <v>0</v>
      </c>
    </row>
    <row r="255" spans="1:20" x14ac:dyDescent="0.25">
      <c r="A255" s="93" t="str">
        <f t="shared" ref="A255:C255" si="908">IF(A120=0,"",A120)</f>
        <v/>
      </c>
      <c r="B255" s="384" t="str">
        <f t="shared" si="908"/>
        <v/>
      </c>
      <c r="C255" s="361" t="str">
        <f t="shared" si="908"/>
        <v/>
      </c>
      <c r="D255" s="395"/>
      <c r="E255" s="301"/>
      <c r="F255" s="345"/>
      <c r="G255" s="295"/>
      <c r="H255" s="344">
        <f t="shared" ref="H255" si="909">G255*$D255</f>
        <v>0</v>
      </c>
      <c r="I255" s="301"/>
      <c r="J255" s="345">
        <f t="shared" ref="J255" si="910">I255*$D255</f>
        <v>0</v>
      </c>
      <c r="K255" s="295"/>
      <c r="L255" s="344">
        <f t="shared" ref="L255" si="911">K255*$D255</f>
        <v>0</v>
      </c>
      <c r="M255" s="301"/>
      <c r="N255" s="345">
        <f t="shared" ref="N255" si="912">M255*$D255</f>
        <v>0</v>
      </c>
      <c r="O255" s="295"/>
      <c r="P255" s="345">
        <f t="shared" ref="P255" si="913">O255*$D255</f>
        <v>0</v>
      </c>
      <c r="R255" s="86">
        <f t="shared" si="773"/>
        <v>0</v>
      </c>
      <c r="S255" s="48">
        <f t="shared" si="774"/>
        <v>0</v>
      </c>
      <c r="T255" s="87">
        <f t="shared" si="775"/>
        <v>0</v>
      </c>
    </row>
    <row r="256" spans="1:20" x14ac:dyDescent="0.25">
      <c r="A256" s="93" t="str">
        <f t="shared" ref="A256:C256" si="914">IF(A121=0,"",A121)</f>
        <v/>
      </c>
      <c r="B256" s="385" t="str">
        <f t="shared" si="914"/>
        <v/>
      </c>
      <c r="C256" s="362" t="str">
        <f t="shared" si="914"/>
        <v/>
      </c>
      <c r="D256" s="396"/>
      <c r="E256" s="342"/>
      <c r="F256" s="343"/>
      <c r="G256" s="340"/>
      <c r="H256" s="341">
        <f t="shared" ref="H256" si="915">G256*$D256</f>
        <v>0</v>
      </c>
      <c r="I256" s="342"/>
      <c r="J256" s="343">
        <f t="shared" ref="J256" si="916">I256*$D256</f>
        <v>0</v>
      </c>
      <c r="K256" s="340"/>
      <c r="L256" s="341">
        <f t="shared" ref="L256" si="917">K256*$D256</f>
        <v>0</v>
      </c>
      <c r="M256" s="342"/>
      <c r="N256" s="343">
        <f t="shared" ref="N256" si="918">M256*$D256</f>
        <v>0</v>
      </c>
      <c r="O256" s="340"/>
      <c r="P256" s="343">
        <f t="shared" ref="P256" si="919">O256*$D256</f>
        <v>0</v>
      </c>
      <c r="R256" s="86">
        <f t="shared" si="773"/>
        <v>0</v>
      </c>
      <c r="S256" s="48">
        <f t="shared" si="774"/>
        <v>0</v>
      </c>
      <c r="T256" s="87">
        <f t="shared" si="775"/>
        <v>0</v>
      </c>
    </row>
    <row r="257" spans="1:20" x14ac:dyDescent="0.25">
      <c r="A257" s="93" t="str">
        <f t="shared" ref="A257:B257" si="920">IF(A122=0,"",A122)</f>
        <v/>
      </c>
      <c r="B257" s="384" t="str">
        <f t="shared" si="920"/>
        <v/>
      </c>
      <c r="C257" s="338"/>
      <c r="D257" s="395"/>
      <c r="E257" s="346"/>
      <c r="F257" s="347"/>
      <c r="G257" s="339"/>
      <c r="H257" s="348">
        <f t="shared" ref="H257" si="921">G257*$D257</f>
        <v>0</v>
      </c>
      <c r="I257" s="346"/>
      <c r="J257" s="347">
        <f t="shared" ref="J257" si="922">I257*$D257</f>
        <v>0</v>
      </c>
      <c r="K257" s="339"/>
      <c r="L257" s="348">
        <f t="shared" ref="L257" si="923">K257*$D257</f>
        <v>0</v>
      </c>
      <c r="M257" s="346"/>
      <c r="N257" s="347">
        <f t="shared" ref="N257" si="924">M257*$D257</f>
        <v>0</v>
      </c>
      <c r="O257" s="339"/>
      <c r="P257" s="347">
        <f t="shared" ref="P257" si="925">O257*$D257</f>
        <v>0</v>
      </c>
      <c r="R257" s="86">
        <f t="shared" si="773"/>
        <v>0</v>
      </c>
      <c r="S257" s="48">
        <f t="shared" si="774"/>
        <v>0</v>
      </c>
      <c r="T257" s="87">
        <f t="shared" si="775"/>
        <v>0</v>
      </c>
    </row>
    <row r="258" spans="1:20" x14ac:dyDescent="0.25">
      <c r="A258" s="93" t="str">
        <f t="shared" ref="A258:B258" si="926">IF(A123=0,"",A123)</f>
        <v/>
      </c>
      <c r="B258" s="384" t="str">
        <f t="shared" si="926"/>
        <v/>
      </c>
      <c r="C258" s="338"/>
      <c r="D258" s="395"/>
      <c r="E258" s="299"/>
      <c r="F258" s="300"/>
      <c r="G258" s="309"/>
      <c r="H258" s="313">
        <f t="shared" ref="H258" si="927">G258*$D258</f>
        <v>0</v>
      </c>
      <c r="I258" s="299"/>
      <c r="J258" s="300">
        <f t="shared" ref="J258" si="928">I258*$D258</f>
        <v>0</v>
      </c>
      <c r="K258" s="309"/>
      <c r="L258" s="313">
        <f t="shared" ref="L258" si="929">K258*$D258</f>
        <v>0</v>
      </c>
      <c r="M258" s="299"/>
      <c r="N258" s="300">
        <f t="shared" ref="N258" si="930">M258*$D258</f>
        <v>0</v>
      </c>
      <c r="O258" s="309"/>
      <c r="P258" s="300">
        <f t="shared" ref="P258" si="931">O258*$D258</f>
        <v>0</v>
      </c>
      <c r="R258" s="86">
        <f t="shared" si="773"/>
        <v>0</v>
      </c>
      <c r="S258" s="48">
        <f t="shared" si="774"/>
        <v>0</v>
      </c>
      <c r="T258" s="87">
        <f t="shared" si="775"/>
        <v>0</v>
      </c>
    </row>
    <row r="259" spans="1:20" x14ac:dyDescent="0.25">
      <c r="A259" s="93" t="str">
        <f t="shared" ref="A259:B259" si="932">IF(A124=0,"",A124)</f>
        <v/>
      </c>
      <c r="B259" s="384" t="str">
        <f t="shared" si="932"/>
        <v/>
      </c>
      <c r="C259" s="338"/>
      <c r="D259" s="395"/>
      <c r="E259" s="299"/>
      <c r="F259" s="300"/>
      <c r="G259" s="309"/>
      <c r="H259" s="313">
        <f t="shared" ref="H259" si="933">G259*$D259</f>
        <v>0</v>
      </c>
      <c r="I259" s="299"/>
      <c r="J259" s="300">
        <f t="shared" ref="J259" si="934">I259*$D259</f>
        <v>0</v>
      </c>
      <c r="K259" s="309"/>
      <c r="L259" s="313">
        <f t="shared" ref="L259" si="935">K259*$D259</f>
        <v>0</v>
      </c>
      <c r="M259" s="299"/>
      <c r="N259" s="300">
        <f t="shared" ref="N259" si="936">M259*$D259</f>
        <v>0</v>
      </c>
      <c r="O259" s="309"/>
      <c r="P259" s="300">
        <f t="shared" ref="P259" si="937">O259*$D259</f>
        <v>0</v>
      </c>
      <c r="R259" s="86">
        <f t="shared" si="773"/>
        <v>0</v>
      </c>
      <c r="S259" s="48">
        <f t="shared" si="774"/>
        <v>0</v>
      </c>
      <c r="T259" s="87">
        <f t="shared" si="775"/>
        <v>0</v>
      </c>
    </row>
    <row r="260" spans="1:20" x14ac:dyDescent="0.25">
      <c r="A260" s="93" t="str">
        <f t="shared" ref="A260:B260" si="938">IF(A125=0,"",A125)</f>
        <v/>
      </c>
      <c r="B260" s="384" t="str">
        <f t="shared" si="938"/>
        <v/>
      </c>
      <c r="C260" s="338"/>
      <c r="D260" s="397"/>
      <c r="E260" s="299"/>
      <c r="F260" s="300"/>
      <c r="G260" s="309"/>
      <c r="H260" s="313">
        <f t="shared" ref="H260" si="939">G260*$D260</f>
        <v>0</v>
      </c>
      <c r="I260" s="299"/>
      <c r="J260" s="300">
        <f t="shared" ref="J260" si="940">I260*$D260</f>
        <v>0</v>
      </c>
      <c r="K260" s="309"/>
      <c r="L260" s="313">
        <f t="shared" ref="L260" si="941">K260*$D260</f>
        <v>0</v>
      </c>
      <c r="M260" s="299"/>
      <c r="N260" s="300">
        <f t="shared" ref="N260" si="942">M260*$D260</f>
        <v>0</v>
      </c>
      <c r="O260" s="309"/>
      <c r="P260" s="300">
        <f t="shared" ref="P260" si="943">O260*$D260</f>
        <v>0</v>
      </c>
      <c r="R260" s="86">
        <f t="shared" si="773"/>
        <v>0</v>
      </c>
      <c r="S260" s="48">
        <f t="shared" si="774"/>
        <v>0</v>
      </c>
      <c r="T260" s="87">
        <f t="shared" si="775"/>
        <v>0</v>
      </c>
    </row>
    <row r="261" spans="1:20" x14ac:dyDescent="0.25">
      <c r="A261" s="93" t="str">
        <f t="shared" ref="A261:B261" si="944">IF(A126=0,"",A126)</f>
        <v/>
      </c>
      <c r="B261" s="384" t="str">
        <f t="shared" si="944"/>
        <v/>
      </c>
      <c r="C261" s="338"/>
      <c r="D261" s="397"/>
      <c r="E261" s="299"/>
      <c r="F261" s="300"/>
      <c r="G261" s="309"/>
      <c r="H261" s="313">
        <f t="shared" ref="H261" si="945">G261*$D261</f>
        <v>0</v>
      </c>
      <c r="I261" s="299"/>
      <c r="J261" s="300">
        <f t="shared" ref="J261" si="946">I261*$D261</f>
        <v>0</v>
      </c>
      <c r="K261" s="309"/>
      <c r="L261" s="313">
        <f t="shared" ref="L261" si="947">K261*$D261</f>
        <v>0</v>
      </c>
      <c r="M261" s="299"/>
      <c r="N261" s="300">
        <f t="shared" ref="N261" si="948">M261*$D261</f>
        <v>0</v>
      </c>
      <c r="O261" s="309"/>
      <c r="P261" s="300">
        <f t="shared" ref="P261" si="949">O261*$D261</f>
        <v>0</v>
      </c>
      <c r="R261" s="86">
        <f t="shared" si="773"/>
        <v>0</v>
      </c>
      <c r="S261" s="48">
        <f t="shared" si="774"/>
        <v>0</v>
      </c>
      <c r="T261" s="87">
        <f t="shared" si="775"/>
        <v>0</v>
      </c>
    </row>
    <row r="262" spans="1:20" x14ac:dyDescent="0.25">
      <c r="A262" s="93" t="str">
        <f t="shared" ref="A262:B262" si="950">IF(A127=0,"",A127)</f>
        <v/>
      </c>
      <c r="B262" s="384" t="str">
        <f t="shared" si="950"/>
        <v/>
      </c>
      <c r="C262" s="338"/>
      <c r="D262" s="397"/>
      <c r="E262" s="299"/>
      <c r="F262" s="300"/>
      <c r="G262" s="309"/>
      <c r="H262" s="313">
        <f t="shared" ref="H262" si="951">G262*$D262</f>
        <v>0</v>
      </c>
      <c r="I262" s="299"/>
      <c r="J262" s="300">
        <f t="shared" ref="J262" si="952">I262*$D262</f>
        <v>0</v>
      </c>
      <c r="K262" s="309"/>
      <c r="L262" s="313">
        <f t="shared" ref="L262" si="953">K262*$D262</f>
        <v>0</v>
      </c>
      <c r="M262" s="299"/>
      <c r="N262" s="300">
        <f t="shared" ref="N262" si="954">M262*$D262</f>
        <v>0</v>
      </c>
      <c r="O262" s="309"/>
      <c r="P262" s="300">
        <f t="shared" ref="P262" si="955">O262*$D262</f>
        <v>0</v>
      </c>
      <c r="R262" s="86">
        <f t="shared" si="773"/>
        <v>0</v>
      </c>
      <c r="S262" s="48">
        <f t="shared" si="774"/>
        <v>0</v>
      </c>
      <c r="T262" s="87">
        <f t="shared" si="775"/>
        <v>0</v>
      </c>
    </row>
    <row r="263" spans="1:20" x14ac:dyDescent="0.25">
      <c r="A263" s="93" t="str">
        <f t="shared" ref="A263:B263" si="956">IF(A128=0,"",A128)</f>
        <v/>
      </c>
      <c r="B263" s="384" t="str">
        <f t="shared" si="956"/>
        <v/>
      </c>
      <c r="C263" s="338"/>
      <c r="D263" s="397"/>
      <c r="E263" s="299"/>
      <c r="F263" s="300"/>
      <c r="G263" s="309"/>
      <c r="H263" s="313">
        <f t="shared" ref="H263" si="957">G263*$D263</f>
        <v>0</v>
      </c>
      <c r="I263" s="299"/>
      <c r="J263" s="300">
        <f t="shared" ref="J263" si="958">I263*$D263</f>
        <v>0</v>
      </c>
      <c r="K263" s="309"/>
      <c r="L263" s="313">
        <f t="shared" ref="L263" si="959">K263*$D263</f>
        <v>0</v>
      </c>
      <c r="M263" s="299"/>
      <c r="N263" s="300">
        <f t="shared" ref="N263" si="960">M263*$D263</f>
        <v>0</v>
      </c>
      <c r="O263" s="309"/>
      <c r="P263" s="300">
        <f t="shared" ref="P263" si="961">O263*$D263</f>
        <v>0</v>
      </c>
      <c r="R263" s="86">
        <f t="shared" si="773"/>
        <v>0</v>
      </c>
      <c r="S263" s="48">
        <f t="shared" si="774"/>
        <v>0</v>
      </c>
      <c r="T263" s="87">
        <f t="shared" si="775"/>
        <v>0</v>
      </c>
    </row>
    <row r="264" spans="1:20" x14ac:dyDescent="0.25">
      <c r="A264" s="93" t="str">
        <f t="shared" ref="A264:B264" si="962">IF(A129=0,"",A129)</f>
        <v/>
      </c>
      <c r="B264" s="384" t="str">
        <f t="shared" si="962"/>
        <v/>
      </c>
      <c r="C264" s="338"/>
      <c r="D264" s="397"/>
      <c r="E264" s="299"/>
      <c r="F264" s="300"/>
      <c r="G264" s="309"/>
      <c r="H264" s="313">
        <f t="shared" ref="H264" si="963">G264*$D264</f>
        <v>0</v>
      </c>
      <c r="I264" s="299"/>
      <c r="J264" s="300">
        <f t="shared" ref="J264" si="964">I264*$D264</f>
        <v>0</v>
      </c>
      <c r="K264" s="309"/>
      <c r="L264" s="313">
        <f t="shared" ref="L264" si="965">K264*$D264</f>
        <v>0</v>
      </c>
      <c r="M264" s="299"/>
      <c r="N264" s="300">
        <f t="shared" ref="N264" si="966">M264*$D264</f>
        <v>0</v>
      </c>
      <c r="O264" s="309"/>
      <c r="P264" s="300">
        <f t="shared" ref="P264" si="967">O264*$D264</f>
        <v>0</v>
      </c>
      <c r="R264" s="86">
        <f t="shared" si="773"/>
        <v>0</v>
      </c>
      <c r="S264" s="48">
        <f t="shared" si="774"/>
        <v>0</v>
      </c>
      <c r="T264" s="87">
        <f t="shared" si="775"/>
        <v>0</v>
      </c>
    </row>
    <row r="265" spans="1:20" x14ac:dyDescent="0.25">
      <c r="A265" s="93" t="str">
        <f t="shared" ref="A265:B265" si="968">IF(A130=0,"",A130)</f>
        <v/>
      </c>
      <c r="B265" s="384" t="str">
        <f t="shared" si="968"/>
        <v/>
      </c>
      <c r="C265" s="338"/>
      <c r="D265" s="397"/>
      <c r="E265" s="299"/>
      <c r="F265" s="300"/>
      <c r="G265" s="309"/>
      <c r="H265" s="313">
        <f t="shared" ref="H265" si="969">G265*$D265</f>
        <v>0</v>
      </c>
      <c r="I265" s="299"/>
      <c r="J265" s="300">
        <f t="shared" ref="J265" si="970">I265*$D265</f>
        <v>0</v>
      </c>
      <c r="K265" s="309"/>
      <c r="L265" s="313">
        <f t="shared" ref="L265" si="971">K265*$D265</f>
        <v>0</v>
      </c>
      <c r="M265" s="299"/>
      <c r="N265" s="300">
        <f t="shared" ref="N265" si="972">M265*$D265</f>
        <v>0</v>
      </c>
      <c r="O265" s="309"/>
      <c r="P265" s="300">
        <f t="shared" ref="P265" si="973">O265*$D265</f>
        <v>0</v>
      </c>
      <c r="R265" s="86">
        <f t="shared" si="773"/>
        <v>0</v>
      </c>
      <c r="S265" s="48">
        <f t="shared" si="774"/>
        <v>0</v>
      </c>
      <c r="T265" s="87">
        <f t="shared" si="775"/>
        <v>0</v>
      </c>
    </row>
    <row r="266" spans="1:20" x14ac:dyDescent="0.25">
      <c r="A266" s="93" t="str">
        <f t="shared" ref="A266:B266" si="974">IF(A131=0,"",A131)</f>
        <v/>
      </c>
      <c r="B266" s="384" t="str">
        <f t="shared" si="974"/>
        <v/>
      </c>
      <c r="C266" s="338"/>
      <c r="D266" s="397"/>
      <c r="E266" s="299"/>
      <c r="F266" s="300"/>
      <c r="G266" s="309"/>
      <c r="H266" s="313">
        <f t="shared" ref="H266" si="975">G266*$D266</f>
        <v>0</v>
      </c>
      <c r="I266" s="299"/>
      <c r="J266" s="300">
        <f t="shared" ref="J266" si="976">I266*$D266</f>
        <v>0</v>
      </c>
      <c r="K266" s="309"/>
      <c r="L266" s="313">
        <f t="shared" ref="L266" si="977">K266*$D266</f>
        <v>0</v>
      </c>
      <c r="M266" s="299"/>
      <c r="N266" s="300">
        <f t="shared" ref="N266" si="978">M266*$D266</f>
        <v>0</v>
      </c>
      <c r="O266" s="309"/>
      <c r="P266" s="300">
        <f t="shared" ref="P266" si="979">O266*$D266</f>
        <v>0</v>
      </c>
      <c r="R266" s="86">
        <f t="shared" si="773"/>
        <v>0</v>
      </c>
      <c r="S266" s="48">
        <f t="shared" si="774"/>
        <v>0</v>
      </c>
      <c r="T266" s="87">
        <f t="shared" si="775"/>
        <v>0</v>
      </c>
    </row>
    <row r="267" spans="1:20" x14ac:dyDescent="0.25">
      <c r="A267" s="93" t="str">
        <f t="shared" ref="A267:B267" si="980">IF(A132=0,"",A132)</f>
        <v/>
      </c>
      <c r="B267" s="384" t="str">
        <f t="shared" si="980"/>
        <v/>
      </c>
      <c r="C267" s="338"/>
      <c r="D267" s="397"/>
      <c r="E267" s="299"/>
      <c r="F267" s="300"/>
      <c r="G267" s="309"/>
      <c r="H267" s="313">
        <f t="shared" ref="H267" si="981">G267*$D267</f>
        <v>0</v>
      </c>
      <c r="I267" s="299"/>
      <c r="J267" s="300">
        <f t="shared" ref="J267" si="982">I267*$D267</f>
        <v>0</v>
      </c>
      <c r="K267" s="309"/>
      <c r="L267" s="313">
        <f t="shared" ref="L267" si="983">K267*$D267</f>
        <v>0</v>
      </c>
      <c r="M267" s="299"/>
      <c r="N267" s="300">
        <f t="shared" ref="N267" si="984">M267*$D267</f>
        <v>0</v>
      </c>
      <c r="O267" s="309"/>
      <c r="P267" s="300">
        <f t="shared" ref="P267" si="985">O267*$D267</f>
        <v>0</v>
      </c>
      <c r="R267" s="86">
        <f t="shared" si="773"/>
        <v>0</v>
      </c>
      <c r="S267" s="48">
        <f t="shared" si="774"/>
        <v>0</v>
      </c>
      <c r="T267" s="87">
        <f t="shared" si="775"/>
        <v>0</v>
      </c>
    </row>
    <row r="268" spans="1:20" x14ac:dyDescent="0.25">
      <c r="A268" s="93" t="str">
        <f t="shared" ref="A268:B268" si="986">IF(A133=0,"",A133)</f>
        <v/>
      </c>
      <c r="B268" s="384" t="str">
        <f t="shared" si="986"/>
        <v/>
      </c>
      <c r="C268" s="338"/>
      <c r="D268" s="397"/>
      <c r="E268" s="299"/>
      <c r="F268" s="300"/>
      <c r="G268" s="309"/>
      <c r="H268" s="313">
        <f t="shared" ref="H268" si="987">G268*$D268</f>
        <v>0</v>
      </c>
      <c r="I268" s="299"/>
      <c r="J268" s="300">
        <f t="shared" ref="J268" si="988">I268*$D268</f>
        <v>0</v>
      </c>
      <c r="K268" s="309"/>
      <c r="L268" s="313">
        <f t="shared" ref="L268" si="989">K268*$D268</f>
        <v>0</v>
      </c>
      <c r="M268" s="299"/>
      <c r="N268" s="300">
        <f t="shared" ref="N268" si="990">M268*$D268</f>
        <v>0</v>
      </c>
      <c r="O268" s="309"/>
      <c r="P268" s="300">
        <f t="shared" ref="P268" si="991">O268*$D268</f>
        <v>0</v>
      </c>
      <c r="R268" s="86">
        <f t="shared" si="773"/>
        <v>0</v>
      </c>
      <c r="S268" s="48">
        <f t="shared" si="774"/>
        <v>0</v>
      </c>
      <c r="T268" s="87">
        <f t="shared" si="775"/>
        <v>0</v>
      </c>
    </row>
    <row r="269" spans="1:20" x14ac:dyDescent="0.25">
      <c r="A269" s="93" t="str">
        <f t="shared" ref="A269:B269" si="992">IF(A134=0,"",A134)</f>
        <v/>
      </c>
      <c r="B269" s="386" t="str">
        <f t="shared" si="992"/>
        <v/>
      </c>
      <c r="C269" s="372"/>
      <c r="D269" s="398"/>
      <c r="E269" s="311"/>
      <c r="F269" s="302"/>
      <c r="G269" s="310"/>
      <c r="H269" s="314">
        <f>G269*$D269</f>
        <v>0</v>
      </c>
      <c r="I269" s="311"/>
      <c r="J269" s="302">
        <f>I269*$D269</f>
        <v>0</v>
      </c>
      <c r="K269" s="310"/>
      <c r="L269" s="314">
        <f>K269*$D269</f>
        <v>0</v>
      </c>
      <c r="M269" s="311"/>
      <c r="N269" s="302">
        <f>M269*$D269</f>
        <v>0</v>
      </c>
      <c r="O269" s="310"/>
      <c r="P269" s="302">
        <f>O269*$D269</f>
        <v>0</v>
      </c>
      <c r="R269" s="86">
        <f t="shared" si="773"/>
        <v>0</v>
      </c>
      <c r="S269" s="48">
        <f t="shared" si="774"/>
        <v>0</v>
      </c>
      <c r="T269" s="87">
        <f t="shared" si="775"/>
        <v>0</v>
      </c>
    </row>
    <row r="270" spans="1:20" x14ac:dyDescent="0.25">
      <c r="A270" s="83"/>
      <c r="D270" s="365"/>
    </row>
    <row r="271" spans="1:20" ht="15.75" x14ac:dyDescent="0.25">
      <c r="A271" s="479" t="s">
        <v>285</v>
      </c>
      <c r="B271" s="480"/>
      <c r="C271" s="481"/>
      <c r="D271" s="366">
        <f>SUM(D231:D269)</f>
        <v>0</v>
      </c>
      <c r="E271" s="88"/>
      <c r="F271" s="46">
        <f>SUM(F231:F269)</f>
        <v>0</v>
      </c>
      <c r="G271" s="89"/>
      <c r="H271" s="46">
        <f>SUM(H231:H269)</f>
        <v>0</v>
      </c>
      <c r="I271" s="89"/>
      <c r="J271" s="46">
        <f>SUM(J231:J269)</f>
        <v>0</v>
      </c>
      <c r="K271" s="89"/>
      <c r="L271" s="46">
        <f>SUM(L231:L269)</f>
        <v>0</v>
      </c>
      <c r="M271" s="89"/>
      <c r="N271" s="46">
        <f>SUM(N231:N269)</f>
        <v>0</v>
      </c>
      <c r="O271" s="89"/>
      <c r="P271" s="46">
        <f>SUM(P231:P269)</f>
        <v>0</v>
      </c>
      <c r="S271" s="48">
        <f>F271+H271+J271+L271+N271+P271</f>
        <v>0</v>
      </c>
      <c r="T271" s="87">
        <f>S271-D271</f>
        <v>0</v>
      </c>
    </row>
    <row r="273" spans="1:1" x14ac:dyDescent="0.25">
      <c r="A273" s="13" t="s">
        <v>286</v>
      </c>
    </row>
    <row r="274" spans="1:1" x14ac:dyDescent="0.25">
      <c r="A274" s="13" t="s">
        <v>144</v>
      </c>
    </row>
  </sheetData>
  <sheetProtection formatCells="0" formatColumns="0" formatRows="0" insertColumns="0" insertRows="0"/>
  <mergeCells count="142">
    <mergeCell ref="E93:F93"/>
    <mergeCell ref="G93:H93"/>
    <mergeCell ref="K73:L73"/>
    <mergeCell ref="M73:N73"/>
    <mergeCell ref="O73:P73"/>
    <mergeCell ref="A144:D145"/>
    <mergeCell ref="E144:F144"/>
    <mergeCell ref="A175:C175"/>
    <mergeCell ref="A178:D179"/>
    <mergeCell ref="E178:F178"/>
    <mergeCell ref="G178:H178"/>
    <mergeCell ref="I178:J178"/>
    <mergeCell ref="E179:F179"/>
    <mergeCell ref="G179:H179"/>
    <mergeCell ref="I179:J179"/>
    <mergeCell ref="E145:F145"/>
    <mergeCell ref="G145:H145"/>
    <mergeCell ref="I145:J145"/>
    <mergeCell ref="K145:L145"/>
    <mergeCell ref="M145:N145"/>
    <mergeCell ref="G144:H144"/>
    <mergeCell ref="I144:J144"/>
    <mergeCell ref="K144:L144"/>
    <mergeCell ref="M144:N144"/>
    <mergeCell ref="A70:C70"/>
    <mergeCell ref="A73:D74"/>
    <mergeCell ref="E73:F73"/>
    <mergeCell ref="G73:H73"/>
    <mergeCell ref="I73:J73"/>
    <mergeCell ref="E74:F74"/>
    <mergeCell ref="G74:H74"/>
    <mergeCell ref="I74:J74"/>
    <mergeCell ref="A90:C90"/>
    <mergeCell ref="T9:T11"/>
    <mergeCell ref="K10:L10"/>
    <mergeCell ref="M10:N10"/>
    <mergeCell ref="O10:P10"/>
    <mergeCell ref="R10:R11"/>
    <mergeCell ref="S9:S11"/>
    <mergeCell ref="K43:L43"/>
    <mergeCell ref="M43:N43"/>
    <mergeCell ref="O43:P43"/>
    <mergeCell ref="S43:S45"/>
    <mergeCell ref="T43:T45"/>
    <mergeCell ref="K44:L44"/>
    <mergeCell ref="M44:N44"/>
    <mergeCell ref="O44:P44"/>
    <mergeCell ref="R44:R45"/>
    <mergeCell ref="K9:L9"/>
    <mergeCell ref="M9:N9"/>
    <mergeCell ref="O9:P9"/>
    <mergeCell ref="A1:E1"/>
    <mergeCell ref="A8:C8"/>
    <mergeCell ref="A9:D10"/>
    <mergeCell ref="G43:H43"/>
    <mergeCell ref="I43:J43"/>
    <mergeCell ref="E43:F43"/>
    <mergeCell ref="E10:F10"/>
    <mergeCell ref="G10:H10"/>
    <mergeCell ref="I10:J10"/>
    <mergeCell ref="E9:F9"/>
    <mergeCell ref="G9:H9"/>
    <mergeCell ref="I9:J9"/>
    <mergeCell ref="A40:C40"/>
    <mergeCell ref="A43:D44"/>
    <mergeCell ref="E44:F44"/>
    <mergeCell ref="G44:H44"/>
    <mergeCell ref="I44:J44"/>
    <mergeCell ref="S73:S75"/>
    <mergeCell ref="T73:T75"/>
    <mergeCell ref="K74:L74"/>
    <mergeCell ref="M74:N74"/>
    <mergeCell ref="O74:P74"/>
    <mergeCell ref="R74:R75"/>
    <mergeCell ref="A136:C136"/>
    <mergeCell ref="A139:E139"/>
    <mergeCell ref="A143:C143"/>
    <mergeCell ref="T93:T95"/>
    <mergeCell ref="E94:F94"/>
    <mergeCell ref="G94:H94"/>
    <mergeCell ref="I94:J94"/>
    <mergeCell ref="K94:L94"/>
    <mergeCell ref="M94:N94"/>
    <mergeCell ref="O94:P94"/>
    <mergeCell ref="R94:R95"/>
    <mergeCell ref="I93:J93"/>
    <mergeCell ref="K93:L93"/>
    <mergeCell ref="M93:N93"/>
    <mergeCell ref="O93:P93"/>
    <mergeCell ref="S93:S95"/>
    <mergeCell ref="A91:B91"/>
    <mergeCell ref="A93:D94"/>
    <mergeCell ref="T178:T180"/>
    <mergeCell ref="K179:L179"/>
    <mergeCell ref="M179:N179"/>
    <mergeCell ref="O179:P179"/>
    <mergeCell ref="R179:R180"/>
    <mergeCell ref="O145:P145"/>
    <mergeCell ref="R145:R146"/>
    <mergeCell ref="M208:N208"/>
    <mergeCell ref="O208:P208"/>
    <mergeCell ref="S208:S210"/>
    <mergeCell ref="T208:T210"/>
    <mergeCell ref="K209:L209"/>
    <mergeCell ref="M209:N209"/>
    <mergeCell ref="O209:P209"/>
    <mergeCell ref="R209:R210"/>
    <mergeCell ref="T144:T146"/>
    <mergeCell ref="K208:L208"/>
    <mergeCell ref="S144:S146"/>
    <mergeCell ref="K178:L178"/>
    <mergeCell ref="M178:N178"/>
    <mergeCell ref="O178:P178"/>
    <mergeCell ref="S178:S180"/>
    <mergeCell ref="O144:P144"/>
    <mergeCell ref="A271:C271"/>
    <mergeCell ref="K228:L228"/>
    <mergeCell ref="A205:C205"/>
    <mergeCell ref="A208:D209"/>
    <mergeCell ref="E208:F208"/>
    <mergeCell ref="G208:H208"/>
    <mergeCell ref="I208:J208"/>
    <mergeCell ref="E209:F209"/>
    <mergeCell ref="G209:H209"/>
    <mergeCell ref="I209:J209"/>
    <mergeCell ref="A225:C225"/>
    <mergeCell ref="A226:B226"/>
    <mergeCell ref="M228:N228"/>
    <mergeCell ref="O228:P228"/>
    <mergeCell ref="S228:S230"/>
    <mergeCell ref="T228:T230"/>
    <mergeCell ref="K229:L229"/>
    <mergeCell ref="M229:N229"/>
    <mergeCell ref="O229:P229"/>
    <mergeCell ref="R229:R230"/>
    <mergeCell ref="A228:D229"/>
    <mergeCell ref="E228:F228"/>
    <mergeCell ref="G228:H228"/>
    <mergeCell ref="I228:J228"/>
    <mergeCell ref="E229:F229"/>
    <mergeCell ref="G229:H229"/>
    <mergeCell ref="I229:J229"/>
  </mergeCells>
  <conditionalFormatting sqref="R13:R29 R47:R68 R77:R88 R97:R134 R148:R173 R182:R203 R212:R223 R232:R269">
    <cfRule type="cellIs" dxfId="5" priority="7" operator="lessThan">
      <formula>1</formula>
    </cfRule>
    <cfRule type="cellIs" dxfId="4" priority="8" operator="greaterThan">
      <formula>1</formula>
    </cfRule>
  </conditionalFormatting>
  <conditionalFormatting sqref="T13:T29 T47:T59 T77:T84 T97:T118 T148:T161 T182:T199 T212:T219">
    <cfRule type="cellIs" dxfId="3" priority="3" operator="lessThan">
      <formula>0</formula>
    </cfRule>
    <cfRule type="cellIs" dxfId="2" priority="4" operator="greaterThan">
      <formula>0</formula>
    </cfRule>
  </conditionalFormatting>
  <conditionalFormatting sqref="T232:T256">
    <cfRule type="cellIs" dxfId="1" priority="1" operator="lessThan">
      <formula>0</formula>
    </cfRule>
    <cfRule type="cellIs" dxfId="0" priority="2" operator="greaterThan">
      <formula>0</formula>
    </cfRule>
  </conditionalFormatting>
  <pageMargins left="0.5" right="0.5" top="0.5" bottom="0.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P60"/>
  <sheetViews>
    <sheetView showGridLines="0" topLeftCell="A23" zoomScale="77" zoomScaleNormal="77" workbookViewId="0">
      <selection activeCell="B24" sqref="B24"/>
    </sheetView>
  </sheetViews>
  <sheetFormatPr defaultColWidth="8.85546875" defaultRowHeight="15" x14ac:dyDescent="0.25"/>
  <cols>
    <col min="1" max="1" width="61.85546875" style="13" customWidth="1"/>
    <col min="2" max="2" width="16.140625" style="13" customWidth="1"/>
    <col min="3" max="3" width="22.5703125" style="13" bestFit="1" customWidth="1"/>
    <col min="4" max="4" width="16.5703125" style="13" bestFit="1" customWidth="1"/>
    <col min="5" max="8" width="14.5703125" style="13" customWidth="1"/>
    <col min="9" max="9" width="8.85546875" style="13"/>
    <col min="10" max="10" width="16.85546875" style="13" customWidth="1"/>
    <col min="11" max="11" width="24.42578125" style="13" customWidth="1"/>
    <col min="12" max="12" width="8.85546875" style="13"/>
    <col min="13" max="14" width="8.85546875" style="13" customWidth="1"/>
    <col min="15" max="16" width="16.42578125" style="13" customWidth="1"/>
    <col min="17" max="16384" width="8.85546875" style="13"/>
  </cols>
  <sheetData>
    <row r="1" spans="1:11" ht="21" x14ac:dyDescent="0.35">
      <c r="A1" s="630" t="str">
        <f>IF('General Information'!B5&lt;&gt;0, 'General Information'!B5, "Enter Center Name on General Information Worksheet")</f>
        <v>Enter Center Name on General Information Worksheet</v>
      </c>
      <c r="B1" s="630"/>
      <c r="C1" s="630"/>
      <c r="D1" s="630"/>
      <c r="E1" s="630"/>
      <c r="F1" s="630"/>
      <c r="G1" s="630"/>
      <c r="H1" s="630"/>
    </row>
    <row r="2" spans="1:11" ht="18" customHeight="1" x14ac:dyDescent="0.35">
      <c r="A2" s="631" t="str">
        <f>"Proposal Date: "&amp;TEXT('General Information'!B9, "mm/dd/yy")&amp; " to " &amp;TEXT('General Information'!B10, "mm/dd/yy")</f>
        <v>Proposal Date: 01/00/00 to 01/00/00</v>
      </c>
      <c r="B2" s="631"/>
      <c r="C2" s="631"/>
      <c r="D2" s="631"/>
      <c r="E2" s="631"/>
      <c r="F2" s="631"/>
      <c r="G2" s="631"/>
      <c r="H2" s="631"/>
    </row>
    <row r="3" spans="1:11" ht="21.75" thickBot="1" x14ac:dyDescent="0.4">
      <c r="A3" s="632" t="s">
        <v>287</v>
      </c>
      <c r="B3" s="632"/>
      <c r="C3" s="632"/>
      <c r="D3" s="632"/>
      <c r="E3" s="632"/>
      <c r="F3" s="632"/>
      <c r="G3" s="632"/>
      <c r="H3" s="632"/>
    </row>
    <row r="4" spans="1:11" x14ac:dyDescent="0.25">
      <c r="D4" s="62" t="s">
        <v>120</v>
      </c>
      <c r="E4" s="62" t="s">
        <v>121</v>
      </c>
      <c r="F4" s="62" t="s">
        <v>122</v>
      </c>
      <c r="G4" s="62" t="s">
        <v>288</v>
      </c>
      <c r="H4" s="68" t="s">
        <v>124</v>
      </c>
    </row>
    <row r="5" spans="1:11" ht="42" customHeight="1" x14ac:dyDescent="0.25">
      <c r="D5" s="21" t="s">
        <v>99</v>
      </c>
      <c r="E5" s="22" t="s">
        <v>99</v>
      </c>
      <c r="F5" s="69" t="s">
        <v>99</v>
      </c>
      <c r="G5" s="22" t="s">
        <v>99</v>
      </c>
      <c r="H5" s="44" t="s">
        <v>99</v>
      </c>
      <c r="J5" s="23" t="s">
        <v>289</v>
      </c>
      <c r="K5" s="24" t="s">
        <v>290</v>
      </c>
    </row>
    <row r="6" spans="1:11" ht="45" x14ac:dyDescent="0.25">
      <c r="A6" s="25" t="s">
        <v>291</v>
      </c>
      <c r="B6" s="26" t="s">
        <v>292</v>
      </c>
      <c r="C6" s="26" t="s">
        <v>293</v>
      </c>
      <c r="D6" s="27" t="str">
        <f>IF(Usage!$B$9=0, "", Usage!$B$9)</f>
        <v/>
      </c>
      <c r="E6" s="27" t="str">
        <f>IF(Usage!$B$10=0, "", Usage!$B$10)</f>
        <v/>
      </c>
      <c r="F6" s="27" t="str">
        <f>IF(Usage!$B$11=0, "", Usage!$B$11)</f>
        <v/>
      </c>
      <c r="G6" s="27" t="str">
        <f>IF(Usage!$B$12=0, "", Usage!$B$12)</f>
        <v/>
      </c>
      <c r="H6" s="389" t="str">
        <f>IF(Usage!$B$13=0, "", Usage!$B$13)</f>
        <v/>
      </c>
    </row>
    <row r="7" spans="1:11" x14ac:dyDescent="0.25">
      <c r="A7" s="70" t="s">
        <v>294</v>
      </c>
      <c r="B7" s="29">
        <f>Salaries!I79</f>
        <v>0</v>
      </c>
      <c r="C7" s="30">
        <f>B7-C27</f>
        <v>0</v>
      </c>
      <c r="D7" s="29">
        <f>Salaries!R79</f>
        <v>0</v>
      </c>
      <c r="E7" s="29">
        <f>Salaries!V79</f>
        <v>0</v>
      </c>
      <c r="F7" s="29">
        <f>Salaries!Z79</f>
        <v>0</v>
      </c>
      <c r="G7" s="29">
        <f>Salaries!AD79</f>
        <v>0</v>
      </c>
      <c r="H7" s="390">
        <f>Salaries!AH79</f>
        <v>0</v>
      </c>
      <c r="J7" s="31">
        <f>SUM(D7:H7)</f>
        <v>0</v>
      </c>
      <c r="K7" s="31">
        <f>J7-C7</f>
        <v>0</v>
      </c>
    </row>
    <row r="8" spans="1:11" ht="5.45" customHeight="1" x14ac:dyDescent="0.25">
      <c r="A8" s="32"/>
      <c r="B8" s="33"/>
      <c r="C8" s="34"/>
      <c r="D8" s="33"/>
      <c r="E8" s="33"/>
      <c r="F8" s="33"/>
      <c r="G8" s="33"/>
      <c r="H8" s="33"/>
      <c r="J8" s="35"/>
      <c r="K8" s="35"/>
    </row>
    <row r="9" spans="1:11" ht="15.75" thickBot="1" x14ac:dyDescent="0.3">
      <c r="A9" s="70" t="s">
        <v>264</v>
      </c>
      <c r="B9" s="36">
        <f>'Other Costs'!D40</f>
        <v>0</v>
      </c>
      <c r="C9" s="37">
        <f>B9-C29</f>
        <v>0</v>
      </c>
      <c r="D9" s="36">
        <f>'Other Costs'!H40</f>
        <v>0</v>
      </c>
      <c r="E9" s="36">
        <f>'Other Costs'!J40</f>
        <v>0</v>
      </c>
      <c r="F9" s="36">
        <f>'Other Costs'!L40</f>
        <v>0</v>
      </c>
      <c r="G9" s="36">
        <f>'Other Costs'!N40</f>
        <v>0</v>
      </c>
      <c r="H9" s="36">
        <f>'Other Costs'!P40</f>
        <v>0</v>
      </c>
      <c r="J9" s="31">
        <f>SUM(D9:H9)</f>
        <v>0</v>
      </c>
      <c r="K9" s="31">
        <f>J9-C9</f>
        <v>0</v>
      </c>
    </row>
    <row r="10" spans="1:11" ht="5.45" customHeight="1" thickBot="1" x14ac:dyDescent="0.3">
      <c r="A10" s="32"/>
      <c r="B10" s="33"/>
      <c r="C10" s="34"/>
      <c r="D10" s="33"/>
      <c r="E10" s="33"/>
      <c r="F10" s="33"/>
      <c r="G10" s="33"/>
      <c r="H10" s="33"/>
      <c r="J10" s="35"/>
      <c r="K10" s="35"/>
    </row>
    <row r="11" spans="1:11" ht="15.75" thickBot="1" x14ac:dyDescent="0.3">
      <c r="A11" s="70" t="s">
        <v>295</v>
      </c>
      <c r="B11" s="36">
        <f>'Other Costs'!D70</f>
        <v>0</v>
      </c>
      <c r="C11" s="37">
        <f>B11-C31</f>
        <v>0</v>
      </c>
      <c r="D11" s="36">
        <f>'Other Costs'!H70</f>
        <v>0</v>
      </c>
      <c r="E11" s="36">
        <f>'Other Costs'!J70</f>
        <v>0</v>
      </c>
      <c r="F11" s="36">
        <f>'Other Costs'!L70</f>
        <v>0</v>
      </c>
      <c r="G11" s="36">
        <f>'Other Costs'!N70</f>
        <v>0</v>
      </c>
      <c r="H11" s="36">
        <f>'Other Costs'!P70</f>
        <v>0</v>
      </c>
      <c r="J11" s="31">
        <f>SUM(D11:H11)</f>
        <v>0</v>
      </c>
      <c r="K11" s="31">
        <f>J11-C11</f>
        <v>0</v>
      </c>
    </row>
    <row r="12" spans="1:11" ht="5.45" customHeight="1" thickBot="1" x14ac:dyDescent="0.3">
      <c r="A12" s="32"/>
      <c r="B12" s="33"/>
      <c r="C12" s="34"/>
      <c r="D12" s="33"/>
      <c r="E12" s="33"/>
      <c r="F12" s="33"/>
      <c r="G12" s="33"/>
      <c r="H12" s="33"/>
      <c r="J12" s="35"/>
      <c r="K12" s="35"/>
    </row>
    <row r="13" spans="1:11" ht="15.75" thickBot="1" x14ac:dyDescent="0.3">
      <c r="A13" s="70" t="s">
        <v>276</v>
      </c>
      <c r="B13" s="36">
        <f>'Other Costs'!D90</f>
        <v>0</v>
      </c>
      <c r="C13" s="37">
        <f>B13-C33</f>
        <v>0</v>
      </c>
      <c r="D13" s="36">
        <f>'Other Costs'!H90</f>
        <v>0</v>
      </c>
      <c r="E13" s="36">
        <f>'Other Costs'!J90</f>
        <v>0</v>
      </c>
      <c r="F13" s="36">
        <f>'Other Costs'!L90</f>
        <v>0</v>
      </c>
      <c r="G13" s="36">
        <f>'Other Costs'!N90</f>
        <v>0</v>
      </c>
      <c r="H13" s="36">
        <f>'Other Costs'!P90</f>
        <v>0</v>
      </c>
      <c r="J13" s="31">
        <f>SUM(D13:H13)</f>
        <v>0</v>
      </c>
      <c r="K13" s="31">
        <f>J13-C13</f>
        <v>0</v>
      </c>
    </row>
    <row r="14" spans="1:11" ht="5.45" customHeight="1" thickBot="1" x14ac:dyDescent="0.3">
      <c r="A14" s="32"/>
      <c r="B14" s="33"/>
      <c r="C14" s="34"/>
      <c r="D14" s="33"/>
      <c r="E14" s="33"/>
      <c r="F14" s="33"/>
      <c r="G14" s="33"/>
      <c r="H14" s="33"/>
      <c r="J14" s="35"/>
      <c r="K14" s="35"/>
    </row>
    <row r="15" spans="1:11" ht="15.75" thickBot="1" x14ac:dyDescent="0.3">
      <c r="A15" s="70" t="s">
        <v>296</v>
      </c>
      <c r="B15" s="36">
        <f>'Other Costs'!D136</f>
        <v>0</v>
      </c>
      <c r="C15" s="37">
        <f>B15-C35</f>
        <v>0</v>
      </c>
      <c r="D15" s="36">
        <f>'Other Costs'!H136</f>
        <v>0</v>
      </c>
      <c r="E15" s="36">
        <f>'Other Costs'!J136</f>
        <v>0</v>
      </c>
      <c r="F15" s="36">
        <f>'Other Costs'!L136</f>
        <v>0</v>
      </c>
      <c r="G15" s="36">
        <f>'Other Costs'!N136</f>
        <v>0</v>
      </c>
      <c r="H15" s="36">
        <f>'Other Costs'!P136</f>
        <v>0</v>
      </c>
      <c r="J15" s="31">
        <f>SUM(D15:H15)</f>
        <v>0</v>
      </c>
      <c r="K15" s="31">
        <f>J15-C15</f>
        <v>0</v>
      </c>
    </row>
    <row r="16" spans="1:11" ht="5.45" customHeight="1" thickBot="1" x14ac:dyDescent="0.3">
      <c r="A16" s="32"/>
      <c r="B16" s="33"/>
      <c r="C16" s="34"/>
      <c r="D16" s="33"/>
      <c r="E16" s="33"/>
      <c r="F16" s="33"/>
      <c r="G16" s="33"/>
      <c r="H16" s="33"/>
      <c r="J16" s="35"/>
      <c r="K16" s="35"/>
    </row>
    <row r="17" spans="1:16" ht="15.75" thickBot="1" x14ac:dyDescent="0.3">
      <c r="A17" s="70" t="s">
        <v>297</v>
      </c>
      <c r="B17" s="36">
        <f>Salaries!J79</f>
        <v>0</v>
      </c>
      <c r="C17" s="37">
        <f>B17-C37</f>
        <v>0</v>
      </c>
      <c r="D17" s="36">
        <f>Salaries!S79</f>
        <v>0</v>
      </c>
      <c r="E17" s="36">
        <f>Salaries!W79</f>
        <v>0</v>
      </c>
      <c r="F17" s="36">
        <f>Salaries!AA79</f>
        <v>0</v>
      </c>
      <c r="G17" s="36">
        <f>Salaries!AE79</f>
        <v>0</v>
      </c>
      <c r="H17" s="36">
        <f>Salaries!AI79</f>
        <v>0</v>
      </c>
      <c r="J17" s="31">
        <f>SUM(D17:H17)</f>
        <v>0</v>
      </c>
      <c r="K17" s="31">
        <f>J17-C17</f>
        <v>0</v>
      </c>
    </row>
    <row r="18" spans="1:16" ht="5.45" customHeight="1" thickBot="1" x14ac:dyDescent="0.3">
      <c r="A18" s="32"/>
      <c r="B18" s="33"/>
      <c r="C18" s="34"/>
      <c r="D18" s="33"/>
      <c r="E18" s="33"/>
      <c r="F18" s="33"/>
      <c r="G18" s="33"/>
      <c r="H18" s="33"/>
      <c r="J18" s="35"/>
      <c r="K18" s="35"/>
    </row>
    <row r="19" spans="1:16" ht="15.75" thickBot="1" x14ac:dyDescent="0.3">
      <c r="A19" s="70" t="s">
        <v>298</v>
      </c>
      <c r="B19" s="36">
        <f>Depreciation!M57</f>
        <v>0</v>
      </c>
      <c r="C19" s="37">
        <f>B19-C39</f>
        <v>0</v>
      </c>
      <c r="D19" s="36">
        <f>Depreciation!Q57</f>
        <v>0</v>
      </c>
      <c r="E19" s="36">
        <f>Depreciation!S57</f>
        <v>0</v>
      </c>
      <c r="F19" s="36">
        <f>Depreciation!U57</f>
        <v>0</v>
      </c>
      <c r="G19" s="36">
        <f>Depreciation!W57</f>
        <v>0</v>
      </c>
      <c r="H19" s="36">
        <f>Depreciation!Y57</f>
        <v>0</v>
      </c>
      <c r="J19" s="31">
        <f>SUM(D19:H19)</f>
        <v>0</v>
      </c>
      <c r="K19" s="31">
        <f>J19-C19</f>
        <v>0</v>
      </c>
    </row>
    <row r="20" spans="1:16" ht="5.45" customHeight="1" thickBot="1" x14ac:dyDescent="0.3">
      <c r="A20" s="32"/>
      <c r="B20" s="38"/>
      <c r="C20" s="39"/>
      <c r="D20" s="40"/>
      <c r="E20" s="40"/>
      <c r="F20" s="40"/>
      <c r="G20" s="40"/>
      <c r="H20" s="40"/>
      <c r="J20" s="35"/>
      <c r="K20" s="35"/>
    </row>
    <row r="21" spans="1:16" ht="15.75" thickBot="1" x14ac:dyDescent="0.3">
      <c r="A21" s="41" t="s">
        <v>299</v>
      </c>
      <c r="B21" s="42">
        <f>SUM(B7:B20)</f>
        <v>0</v>
      </c>
      <c r="C21" s="42">
        <f>SUM(C7:C20)</f>
        <v>0</v>
      </c>
      <c r="D21" s="43">
        <f>SUM(D7:D20)</f>
        <v>0</v>
      </c>
      <c r="E21" s="43">
        <f>SUM(E7:E20)</f>
        <v>0</v>
      </c>
      <c r="F21" s="43">
        <f t="shared" ref="F21:H21" si="0">SUM(F7:F20)</f>
        <v>0</v>
      </c>
      <c r="G21" s="43">
        <f t="shared" si="0"/>
        <v>0</v>
      </c>
      <c r="H21" s="43">
        <f t="shared" si="0"/>
        <v>0</v>
      </c>
      <c r="J21" s="31">
        <f>SUM(D21:H21)</f>
        <v>0</v>
      </c>
      <c r="K21" s="31">
        <f>J21-C21</f>
        <v>0</v>
      </c>
    </row>
    <row r="22" spans="1:16" ht="15.75" thickBot="1" x14ac:dyDescent="0.3">
      <c r="J22" s="14"/>
      <c r="K22" s="14"/>
    </row>
    <row r="23" spans="1:16" ht="21" customHeight="1" thickBot="1" x14ac:dyDescent="0.3">
      <c r="A23" s="543" t="s">
        <v>300</v>
      </c>
      <c r="B23" s="44" t="s">
        <v>99</v>
      </c>
      <c r="C23" s="71"/>
      <c r="E23" s="520" t="s">
        <v>301</v>
      </c>
      <c r="F23" s="22" t="s">
        <v>99</v>
      </c>
      <c r="J23" s="14"/>
      <c r="K23" s="14"/>
    </row>
    <row r="24" spans="1:16" ht="21" customHeight="1" thickBot="1" x14ac:dyDescent="0.3">
      <c r="A24" s="544"/>
      <c r="B24" s="45">
        <f>SUM(D21:H21)</f>
        <v>0</v>
      </c>
      <c r="C24" s="72"/>
      <c r="E24" s="629"/>
      <c r="F24" s="46">
        <f>'Other Costs'!D40+'Other Costs'!D70+'Other Costs'!D90+'Other Costs'!D136+Salaries!K79+Depreciation!M57</f>
        <v>0</v>
      </c>
      <c r="J24" s="14"/>
      <c r="K24" s="14"/>
    </row>
    <row r="25" spans="1:16" ht="15.75" thickBot="1" x14ac:dyDescent="0.3">
      <c r="J25" s="14"/>
      <c r="K25" s="14"/>
      <c r="O25" s="13" t="s">
        <v>302</v>
      </c>
      <c r="P25" s="13" t="s">
        <v>303</v>
      </c>
    </row>
    <row r="26" spans="1:16" ht="29.25" customHeight="1" thickBot="1" x14ac:dyDescent="0.3">
      <c r="A26" s="47" t="s">
        <v>304</v>
      </c>
      <c r="C26" s="23" t="s">
        <v>305</v>
      </c>
      <c r="J26" s="14"/>
      <c r="K26" s="14"/>
    </row>
    <row r="27" spans="1:16" ht="15.75" thickBot="1" x14ac:dyDescent="0.3">
      <c r="A27" s="623" t="s">
        <v>306</v>
      </c>
      <c r="B27" s="624"/>
      <c r="C27" s="30">
        <f>Salaries!N79</f>
        <v>0</v>
      </c>
      <c r="D27" s="48" t="str">
        <f>IF($B$24=0,"",$O27*(D$21/$B$24))</f>
        <v/>
      </c>
      <c r="E27" s="48" t="str">
        <f>IF($B$24=0,"",$O27*(E$21/$B$24))</f>
        <v/>
      </c>
      <c r="F27" s="48" t="str">
        <f>IF($B$24=0,"",$O27*(F$21/$B$24))</f>
        <v/>
      </c>
      <c r="G27" s="48" t="str">
        <f>IF($B$24=0,"",$O27*(G$21/$B$24))</f>
        <v/>
      </c>
      <c r="H27" s="48" t="str">
        <f>IF($B$24=0,"",$O27*(H$21/$B$24))</f>
        <v/>
      </c>
      <c r="J27" s="31">
        <f>SUM(D27:H27)</f>
        <v>0</v>
      </c>
      <c r="K27" s="31">
        <f>J27-C27</f>
        <v>0</v>
      </c>
      <c r="N27" s="49" t="s">
        <v>307</v>
      </c>
      <c r="O27" s="13">
        <f>Salaries!N79</f>
        <v>0</v>
      </c>
      <c r="P27" s="13">
        <f>Salaries!N147</f>
        <v>0</v>
      </c>
    </row>
    <row r="28" spans="1:16" ht="6" customHeight="1" thickBot="1" x14ac:dyDescent="0.3">
      <c r="A28" s="50"/>
      <c r="B28" s="50"/>
      <c r="C28" s="34"/>
      <c r="D28" s="51"/>
      <c r="E28" s="51"/>
      <c r="F28" s="51"/>
      <c r="G28" s="51"/>
      <c r="H28" s="51"/>
      <c r="J28" s="35"/>
      <c r="K28" s="35"/>
      <c r="N28" s="49"/>
    </row>
    <row r="29" spans="1:16" ht="15.75" thickBot="1" x14ac:dyDescent="0.3">
      <c r="A29" s="623" t="s">
        <v>264</v>
      </c>
      <c r="B29" s="624"/>
      <c r="C29" s="52">
        <f>'Other Costs'!F40</f>
        <v>0</v>
      </c>
      <c r="D29" s="48" t="str">
        <f>IF($B$24=0,"",$O29*(D$21/$B$24))</f>
        <v/>
      </c>
      <c r="E29" s="48" t="str">
        <f>IF($B$24=0,"",$O29*(E$21/$B$24))</f>
        <v/>
      </c>
      <c r="F29" s="48" t="str">
        <f>IF($B$24=0,"",$O29*(F$21/$B$24))</f>
        <v/>
      </c>
      <c r="G29" s="48" t="str">
        <f>IF($B$24=0,"",$O29*(G$21/$B$24))</f>
        <v/>
      </c>
      <c r="H29" s="48" t="str">
        <f>IF($B$24=0,"",$O29*(H$21/$B$24))</f>
        <v/>
      </c>
      <c r="J29" s="31">
        <f>SUM(D29:H29)</f>
        <v>0</v>
      </c>
      <c r="K29" s="31">
        <f>J29-C29</f>
        <v>0</v>
      </c>
      <c r="N29" s="49" t="s">
        <v>308</v>
      </c>
      <c r="O29" s="13">
        <f>'Other Costs'!F40</f>
        <v>0</v>
      </c>
      <c r="P29" s="13">
        <f>'Other Costs'!F175</f>
        <v>0</v>
      </c>
    </row>
    <row r="30" spans="1:16" ht="6" customHeight="1" thickBot="1" x14ac:dyDescent="0.3">
      <c r="A30" s="53"/>
      <c r="B30" s="50"/>
      <c r="C30" s="34"/>
      <c r="D30" s="51"/>
      <c r="E30" s="51"/>
      <c r="F30" s="51"/>
      <c r="G30" s="51"/>
      <c r="H30" s="51"/>
      <c r="J30" s="35"/>
      <c r="K30" s="35"/>
      <c r="N30" s="49"/>
    </row>
    <row r="31" spans="1:16" ht="15.75" thickBot="1" x14ac:dyDescent="0.3">
      <c r="A31" s="623" t="s">
        <v>295</v>
      </c>
      <c r="B31" s="624"/>
      <c r="C31" s="52">
        <f>'Other Costs'!F70</f>
        <v>0</v>
      </c>
      <c r="D31" s="48" t="str">
        <f>IF($B$24=0,"",$O31*(D$21/$B$24))</f>
        <v/>
      </c>
      <c r="E31" s="48" t="str">
        <f>IF($B$24=0,"",$O31*(E$21/$B$24))</f>
        <v/>
      </c>
      <c r="F31" s="48" t="str">
        <f>IF($B$24=0,"",$O31*(F$21/$B$24))</f>
        <v/>
      </c>
      <c r="G31" s="48" t="str">
        <f>IF($B$24=0,"",$O31*(G$21/$B$24))</f>
        <v/>
      </c>
      <c r="H31" s="48" t="str">
        <f>IF($B$24=0,"",$O31*(H$21/$B$24))</f>
        <v/>
      </c>
      <c r="J31" s="31">
        <f>SUM(D31:H31)</f>
        <v>0</v>
      </c>
      <c r="K31" s="31">
        <f>J31-C31</f>
        <v>0</v>
      </c>
      <c r="N31" s="49" t="s">
        <v>309</v>
      </c>
      <c r="O31" s="13">
        <f>'Other Costs'!F70</f>
        <v>0</v>
      </c>
      <c r="P31" s="13">
        <f>'Other Costs'!F205</f>
        <v>0</v>
      </c>
    </row>
    <row r="32" spans="1:16" ht="6" customHeight="1" thickBot="1" x14ac:dyDescent="0.3">
      <c r="A32" s="50"/>
      <c r="B32" s="50"/>
      <c r="C32" s="34"/>
      <c r="D32" s="51"/>
      <c r="E32" s="51"/>
      <c r="F32" s="51"/>
      <c r="G32" s="51"/>
      <c r="H32" s="51"/>
      <c r="J32" s="35"/>
      <c r="K32" s="35"/>
      <c r="N32" s="49"/>
    </row>
    <row r="33" spans="1:16" ht="15.75" thickBot="1" x14ac:dyDescent="0.3">
      <c r="A33" s="623" t="s">
        <v>276</v>
      </c>
      <c r="B33" s="624"/>
      <c r="C33" s="52">
        <f>'Other Costs'!F90</f>
        <v>0</v>
      </c>
      <c r="D33" s="48" t="str">
        <f>IF($B$24=0,"",$O33*(D$21/$B$24))</f>
        <v/>
      </c>
      <c r="E33" s="48" t="str">
        <f>IF($B$24=0,"",$O33*(E$21/$B$24))</f>
        <v/>
      </c>
      <c r="F33" s="48" t="str">
        <f>IF($B$24=0,"",$O33*(F$21/$B$24))</f>
        <v/>
      </c>
      <c r="G33" s="48" t="str">
        <f>IF($B$24=0,"",$O33*(G$21/$B$24))</f>
        <v/>
      </c>
      <c r="H33" s="48" t="str">
        <f>IF($B$24=0,"",$O33*(H$21/$B$24))</f>
        <v/>
      </c>
      <c r="J33" s="31">
        <f>SUM(D33:H33)</f>
        <v>0</v>
      </c>
      <c r="K33" s="31">
        <f>J33-C33</f>
        <v>0</v>
      </c>
      <c r="N33" s="49" t="s">
        <v>310</v>
      </c>
      <c r="O33" s="13">
        <f>'Other Costs'!F90</f>
        <v>0</v>
      </c>
      <c r="P33" s="13">
        <f>'Other Costs'!F225</f>
        <v>0</v>
      </c>
    </row>
    <row r="34" spans="1:16" ht="6" customHeight="1" thickBot="1" x14ac:dyDescent="0.3">
      <c r="A34" s="53"/>
      <c r="B34" s="50"/>
      <c r="C34" s="34"/>
      <c r="D34" s="51"/>
      <c r="E34" s="51"/>
      <c r="F34" s="51"/>
      <c r="G34" s="51"/>
      <c r="H34" s="51"/>
      <c r="J34" s="35"/>
      <c r="K34" s="35"/>
      <c r="N34" s="49"/>
    </row>
    <row r="35" spans="1:16" ht="15.75" thickBot="1" x14ac:dyDescent="0.3">
      <c r="A35" s="623" t="s">
        <v>296</v>
      </c>
      <c r="B35" s="624"/>
      <c r="C35" s="52">
        <f>'Other Costs'!F136</f>
        <v>0</v>
      </c>
      <c r="D35" s="48" t="str">
        <f>IF($B$24=0,"",$O35*(D$21/$B$24))</f>
        <v/>
      </c>
      <c r="E35" s="48" t="str">
        <f>IF($B$24=0,"",$O35*(E$21/$B$24))</f>
        <v/>
      </c>
      <c r="F35" s="48" t="str">
        <f>IF($B$24=0,"",$O35*(F$21/$B$24))</f>
        <v/>
      </c>
      <c r="G35" s="48" t="str">
        <f>IF($B$24=0,"",$O35*(G$21/$B$24))</f>
        <v/>
      </c>
      <c r="H35" s="48" t="str">
        <f>IF($B$24=0,"",$O35*(H$21/$B$24))</f>
        <v/>
      </c>
      <c r="J35" s="31">
        <f>SUM(D35:H35)</f>
        <v>0</v>
      </c>
      <c r="K35" s="31">
        <f>J35-C35</f>
        <v>0</v>
      </c>
      <c r="N35" s="49" t="s">
        <v>311</v>
      </c>
      <c r="O35" s="13">
        <f>'Other Costs'!F136</f>
        <v>0</v>
      </c>
      <c r="P35" s="13">
        <f>'Other Costs'!F271</f>
        <v>0</v>
      </c>
    </row>
    <row r="36" spans="1:16" ht="6" customHeight="1" thickBot="1" x14ac:dyDescent="0.3">
      <c r="A36" s="53"/>
      <c r="B36" s="50"/>
      <c r="C36" s="34"/>
      <c r="D36" s="51"/>
      <c r="E36" s="51"/>
      <c r="F36" s="51"/>
      <c r="G36" s="51"/>
      <c r="H36" s="51"/>
      <c r="J36" s="35"/>
      <c r="K36" s="35"/>
      <c r="N36" s="49"/>
    </row>
    <row r="37" spans="1:16" ht="15.75" thickBot="1" x14ac:dyDescent="0.3">
      <c r="A37" s="623" t="s">
        <v>312</v>
      </c>
      <c r="B37" s="624"/>
      <c r="C37" s="37">
        <f>Salaries!O79</f>
        <v>0</v>
      </c>
      <c r="D37" s="48" t="str">
        <f>IF($B$24=0,"",$O37*(D$21/$B$24))</f>
        <v/>
      </c>
      <c r="E37" s="48" t="str">
        <f>IF($B$24=0,"",$O37*(E$21/$B$24))</f>
        <v/>
      </c>
      <c r="F37" s="48" t="str">
        <f>IF($B$24=0,"",$O37*(F$21/$B$24))</f>
        <v/>
      </c>
      <c r="G37" s="48" t="str">
        <f>IF($B$24=0,"",$O37*(G$21/$B$24))</f>
        <v/>
      </c>
      <c r="H37" s="48" t="str">
        <f>IF($B$24=0,"",$O37*(H$21/$B$24))</f>
        <v/>
      </c>
      <c r="J37" s="31">
        <f>SUM(D37:H37)</f>
        <v>0</v>
      </c>
      <c r="K37" s="31">
        <f>J37-C37</f>
        <v>0</v>
      </c>
      <c r="N37" s="49" t="s">
        <v>313</v>
      </c>
      <c r="O37" s="13">
        <f>Salaries!O79</f>
        <v>0</v>
      </c>
      <c r="P37" s="13">
        <f>Salaries!O147</f>
        <v>0</v>
      </c>
    </row>
    <row r="38" spans="1:16" ht="6" customHeight="1" thickBot="1" x14ac:dyDescent="0.3">
      <c r="A38" s="53"/>
      <c r="B38" s="50"/>
      <c r="C38" s="34"/>
      <c r="D38" s="51"/>
      <c r="E38" s="51"/>
      <c r="F38" s="51"/>
      <c r="G38" s="51"/>
      <c r="H38" s="51"/>
      <c r="J38" s="35"/>
      <c r="K38" s="35"/>
      <c r="N38" s="49"/>
    </row>
    <row r="39" spans="1:16" ht="15.75" thickBot="1" x14ac:dyDescent="0.3">
      <c r="A39" s="623" t="s">
        <v>298</v>
      </c>
      <c r="B39" s="624"/>
      <c r="C39" s="37">
        <f>Depreciation!O57</f>
        <v>0</v>
      </c>
      <c r="D39" s="48" t="str">
        <f>IF($B$24=0,"",$O39*(D$21/$B$24))</f>
        <v/>
      </c>
      <c r="E39" s="48" t="str">
        <f>IF($B$24=0,"",$O39*(E$21/$B$24))</f>
        <v/>
      </c>
      <c r="F39" s="48" t="str">
        <f>IF($B$24=0,"",$O39*(F$21/$B$24))</f>
        <v/>
      </c>
      <c r="G39" s="48" t="str">
        <f>IF($B$24=0,"",$O39*(G$21/$B$24))</f>
        <v/>
      </c>
      <c r="H39" s="48" t="str">
        <f>IF($B$24=0,"",$O39*(H$21/$B$24))</f>
        <v/>
      </c>
      <c r="J39" s="31">
        <f>SUM(D39:H39)</f>
        <v>0</v>
      </c>
      <c r="K39" s="31">
        <f>J39-C39</f>
        <v>0</v>
      </c>
      <c r="N39" s="49" t="s">
        <v>314</v>
      </c>
      <c r="O39" s="13">
        <f>Depreciation!O57</f>
        <v>0</v>
      </c>
      <c r="P39" s="13">
        <f>Depreciation!O115</f>
        <v>0</v>
      </c>
    </row>
    <row r="40" spans="1:16" ht="6" customHeight="1" thickBot="1" x14ac:dyDescent="0.3">
      <c r="A40" s="50"/>
      <c r="B40" s="50"/>
      <c r="C40" s="39"/>
      <c r="D40" s="54"/>
      <c r="E40" s="54"/>
      <c r="F40" s="54"/>
      <c r="G40" s="54"/>
      <c r="H40" s="392"/>
      <c r="J40" s="35"/>
      <c r="K40" s="35"/>
    </row>
    <row r="41" spans="1:16" ht="15.75" thickBot="1" x14ac:dyDescent="0.3">
      <c r="A41" s="625" t="s">
        <v>315</v>
      </c>
      <c r="B41" s="626"/>
      <c r="C41" s="55">
        <f>SUM(C27:C39)</f>
        <v>0</v>
      </c>
      <c r="D41" s="55">
        <f t="shared" ref="D41:H41" si="1">SUM(D27:D39)</f>
        <v>0</v>
      </c>
      <c r="E41" s="55">
        <f t="shared" si="1"/>
        <v>0</v>
      </c>
      <c r="F41" s="55">
        <f t="shared" si="1"/>
        <v>0</v>
      </c>
      <c r="G41" s="55">
        <f t="shared" si="1"/>
        <v>0</v>
      </c>
      <c r="H41" s="391">
        <f t="shared" si="1"/>
        <v>0</v>
      </c>
      <c r="J41" s="31">
        <f>SUM(D41:H41)</f>
        <v>0</v>
      </c>
      <c r="K41" s="31">
        <f>J41-C41</f>
        <v>0</v>
      </c>
    </row>
    <row r="42" spans="1:16" ht="15.75" thickBot="1" x14ac:dyDescent="0.3">
      <c r="A42" s="73" t="s">
        <v>316</v>
      </c>
      <c r="B42" s="74">
        <v>0</v>
      </c>
      <c r="D42" s="57">
        <f t="shared" ref="D42:H42" si="2">IF($B$24=0,0,$B$42*(D$21/$B$24))</f>
        <v>0</v>
      </c>
      <c r="E42" s="57">
        <f t="shared" si="2"/>
        <v>0</v>
      </c>
      <c r="F42" s="57">
        <f t="shared" si="2"/>
        <v>0</v>
      </c>
      <c r="G42" s="57">
        <f t="shared" si="2"/>
        <v>0</v>
      </c>
      <c r="H42" s="116">
        <f t="shared" si="2"/>
        <v>0</v>
      </c>
    </row>
    <row r="43" spans="1:16" ht="21.75" customHeight="1" thickBot="1" x14ac:dyDescent="0.3"/>
    <row r="44" spans="1:16" ht="39" customHeight="1" thickBot="1" x14ac:dyDescent="0.3">
      <c r="A44" s="558" t="s">
        <v>317</v>
      </c>
      <c r="B44" s="627"/>
      <c r="C44" s="469"/>
      <c r="D44" s="58">
        <f t="shared" ref="D44:H44" si="3">D42+D41+D21</f>
        <v>0</v>
      </c>
      <c r="E44" s="58">
        <f t="shared" si="3"/>
        <v>0</v>
      </c>
      <c r="F44" s="58">
        <f t="shared" si="3"/>
        <v>0</v>
      </c>
      <c r="G44" s="58">
        <f t="shared" si="3"/>
        <v>0</v>
      </c>
      <c r="H44" s="58">
        <f t="shared" si="3"/>
        <v>0</v>
      </c>
    </row>
    <row r="45" spans="1:16" ht="6" customHeight="1" thickBot="1" x14ac:dyDescent="0.3"/>
    <row r="46" spans="1:16" ht="15.75" thickBot="1" x14ac:dyDescent="0.3">
      <c r="A46" s="625" t="s">
        <v>318</v>
      </c>
      <c r="B46" s="628"/>
      <c r="C46" s="626"/>
      <c r="D46" s="75">
        <f>IFERROR(Usage!$H9+Usage!$I9,"Null")</f>
        <v>0</v>
      </c>
      <c r="E46" s="59">
        <f>IFERROR(Usage!H10+Usage!I10,"Null")</f>
        <v>0</v>
      </c>
      <c r="F46" s="75">
        <f>IFERROR(Usage!H11+Usage!I11,"Null")</f>
        <v>0</v>
      </c>
      <c r="G46" s="59">
        <f>IFERROR(Usage!H12+Usage!I12,"Null")</f>
        <v>0</v>
      </c>
      <c r="H46" s="75">
        <f>IFERROR(Usage!H13+Usage!I13,"Null")</f>
        <v>0</v>
      </c>
    </row>
    <row r="47" spans="1:16" ht="15.75" thickBot="1" x14ac:dyDescent="0.3">
      <c r="A47" s="625" t="s">
        <v>319</v>
      </c>
      <c r="B47" s="628"/>
      <c r="C47" s="626"/>
      <c r="D47" s="76">
        <f>Usage!D9</f>
        <v>0</v>
      </c>
      <c r="E47" s="60">
        <f>Usage!D10</f>
        <v>0</v>
      </c>
      <c r="F47" s="60">
        <f>Usage!D11</f>
        <v>0</v>
      </c>
      <c r="G47" s="60">
        <f>Usage!D12</f>
        <v>0</v>
      </c>
      <c r="H47" s="60">
        <f>Usage!D13</f>
        <v>0</v>
      </c>
    </row>
    <row r="48" spans="1:16" ht="12" customHeight="1" thickBot="1" x14ac:dyDescent="0.3"/>
    <row r="49" spans="1:8" ht="16.5" customHeight="1" thickBot="1" x14ac:dyDescent="0.3">
      <c r="A49" s="621" t="s">
        <v>320</v>
      </c>
      <c r="B49" s="61" t="s">
        <v>321</v>
      </c>
      <c r="C49" s="61"/>
      <c r="D49" s="393" t="s">
        <v>322</v>
      </c>
    </row>
    <row r="50" spans="1:8" ht="16.5" customHeight="1" thickBot="1" x14ac:dyDescent="0.3">
      <c r="A50" s="622"/>
      <c r="B50" s="77"/>
      <c r="C50" s="64"/>
      <c r="D50" s="116">
        <f>IF(D46=0, 0, (($B$50)*(D21/$B$24))/D46)</f>
        <v>0</v>
      </c>
      <c r="E50" s="57">
        <f t="shared" ref="E50:H50" si="4">IF(E46=0, 0, (($B$50)*(E21/$B$24))/E46)</f>
        <v>0</v>
      </c>
      <c r="F50" s="57">
        <f t="shared" si="4"/>
        <v>0</v>
      </c>
      <c r="G50" s="57">
        <f t="shared" si="4"/>
        <v>0</v>
      </c>
      <c r="H50" s="57">
        <f t="shared" si="4"/>
        <v>0</v>
      </c>
    </row>
    <row r="51" spans="1:8" ht="8.25" customHeight="1" x14ac:dyDescent="0.25"/>
    <row r="52" spans="1:8" x14ac:dyDescent="0.25">
      <c r="A52" s="616" t="s">
        <v>323</v>
      </c>
      <c r="B52" s="617"/>
      <c r="C52" s="618"/>
      <c r="D52" s="399">
        <f t="shared" ref="D52:H52" si="5">(IF(D46&lt;&gt;0,(D44/D46)-D50,0))</f>
        <v>0</v>
      </c>
      <c r="E52" s="65">
        <f t="shared" si="5"/>
        <v>0</v>
      </c>
      <c r="F52" s="65">
        <f t="shared" si="5"/>
        <v>0</v>
      </c>
      <c r="G52" s="65">
        <f t="shared" si="5"/>
        <v>0</v>
      </c>
      <c r="H52" s="65">
        <f t="shared" si="5"/>
        <v>0</v>
      </c>
    </row>
    <row r="53" spans="1:8" ht="6.75" customHeight="1" x14ac:dyDescent="0.25">
      <c r="A53" s="50"/>
      <c r="B53" s="50"/>
      <c r="C53" s="50"/>
    </row>
    <row r="54" spans="1:8" x14ac:dyDescent="0.25">
      <c r="A54" s="616" t="s">
        <v>324</v>
      </c>
      <c r="B54" s="617"/>
      <c r="C54" s="618"/>
      <c r="D54" s="399">
        <f t="shared" ref="D54:H54" si="6">(IF(D46&lt;&gt;0,(D44/D46),0))</f>
        <v>0</v>
      </c>
      <c r="E54" s="65">
        <f t="shared" si="6"/>
        <v>0</v>
      </c>
      <c r="F54" s="65">
        <f t="shared" si="6"/>
        <v>0</v>
      </c>
      <c r="G54" s="65">
        <f t="shared" si="6"/>
        <v>0</v>
      </c>
      <c r="H54" s="65">
        <f t="shared" si="6"/>
        <v>0</v>
      </c>
    </row>
    <row r="55" spans="1:8" ht="8.25" customHeight="1" x14ac:dyDescent="0.25"/>
    <row r="56" spans="1:8" x14ac:dyDescent="0.25">
      <c r="A56" s="616" t="s">
        <v>325</v>
      </c>
      <c r="B56" s="617"/>
      <c r="C56" s="618"/>
      <c r="D56" s="403"/>
      <c r="E56" s="401"/>
      <c r="F56" s="401"/>
      <c r="G56" s="401"/>
      <c r="H56" s="402"/>
    </row>
    <row r="57" spans="1:8" ht="8.25" customHeight="1" x14ac:dyDescent="0.25"/>
    <row r="58" spans="1:8" x14ac:dyDescent="0.25">
      <c r="A58" s="619" t="s">
        <v>326</v>
      </c>
      <c r="B58" s="620"/>
      <c r="C58" s="620"/>
      <c r="D58" s="404">
        <f>(D54+D56)*'General Information'!$B$13</f>
        <v>0</v>
      </c>
      <c r="E58" s="405">
        <f>(E54+E56)*'General Information'!$B$13</f>
        <v>0</v>
      </c>
      <c r="F58" s="405">
        <f>(F54+F56)*'General Information'!$B$13</f>
        <v>0</v>
      </c>
      <c r="G58" s="405">
        <f>(G54+G56)*'General Information'!$B$13</f>
        <v>0</v>
      </c>
      <c r="H58" s="406">
        <f>(H54+H56)*'General Information'!$B$13</f>
        <v>0</v>
      </c>
    </row>
    <row r="59" spans="1:8" ht="8.25" customHeight="1" x14ac:dyDescent="0.25"/>
    <row r="60" spans="1:8" x14ac:dyDescent="0.25">
      <c r="A60" s="616" t="s">
        <v>327</v>
      </c>
      <c r="B60" s="617"/>
      <c r="C60" s="618"/>
      <c r="D60" s="399">
        <f>D54+D56+D58</f>
        <v>0</v>
      </c>
      <c r="E60" s="65">
        <f t="shared" ref="E60:H60" si="7">E54+E56+E58</f>
        <v>0</v>
      </c>
      <c r="F60" s="65">
        <f t="shared" si="7"/>
        <v>0</v>
      </c>
      <c r="G60" s="65">
        <f t="shared" si="7"/>
        <v>0</v>
      </c>
      <c r="H60" s="65">
        <f t="shared" si="7"/>
        <v>0</v>
      </c>
    </row>
  </sheetData>
  <sheetProtection formatCells="0" formatColumns="0" formatRows="0" insertColumns="0" insertRows="0"/>
  <mergeCells count="22">
    <mergeCell ref="A23:A24"/>
    <mergeCell ref="E23:E24"/>
    <mergeCell ref="A1:H1"/>
    <mergeCell ref="A2:H2"/>
    <mergeCell ref="A3:H3"/>
    <mergeCell ref="A49:A50"/>
    <mergeCell ref="A27:B27"/>
    <mergeCell ref="A29:B29"/>
    <mergeCell ref="A31:B31"/>
    <mergeCell ref="A33:B33"/>
    <mergeCell ref="A35:B35"/>
    <mergeCell ref="A37:B37"/>
    <mergeCell ref="A39:B39"/>
    <mergeCell ref="A41:B41"/>
    <mergeCell ref="A44:C44"/>
    <mergeCell ref="A46:C46"/>
    <mergeCell ref="A47:C47"/>
    <mergeCell ref="A52:C52"/>
    <mergeCell ref="A54:C54"/>
    <mergeCell ref="A56:C56"/>
    <mergeCell ref="A58:C58"/>
    <mergeCell ref="A60:C60"/>
  </mergeCells>
  <pageMargins left="0.5" right="0.5" top="0.5" bottom="0.5" header="0.3" footer="0.3"/>
  <pageSetup orientation="portrait" r:id="rId1"/>
  <ignoredErrors>
    <ignoredError sqref="E6:H6" unlockedFormula="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sheetPr>
  <dimension ref="A1:P60"/>
  <sheetViews>
    <sheetView showGridLines="0" zoomScale="70" zoomScaleNormal="70" workbookViewId="0">
      <selection sqref="A1:H1"/>
    </sheetView>
  </sheetViews>
  <sheetFormatPr defaultColWidth="8.85546875" defaultRowHeight="15" x14ac:dyDescent="0.25"/>
  <cols>
    <col min="1" max="1" width="61.85546875" style="13" customWidth="1"/>
    <col min="2" max="2" width="16.42578125" style="13" customWidth="1"/>
    <col min="3" max="3" width="22.5703125" style="13" customWidth="1"/>
    <col min="4" max="4" width="16.5703125" style="13" bestFit="1" customWidth="1"/>
    <col min="5" max="8" width="14.5703125" style="13" customWidth="1"/>
    <col min="9" max="9" width="8.85546875" style="13"/>
    <col min="10" max="10" width="16.85546875" style="13" customWidth="1"/>
    <col min="11" max="11" width="24.42578125" style="13" customWidth="1"/>
    <col min="12" max="12" width="8.85546875" style="13"/>
    <col min="13" max="14" width="8.85546875" style="13" hidden="1" customWidth="1"/>
    <col min="15" max="16" width="16.42578125" style="13" hidden="1" customWidth="1"/>
    <col min="17" max="16384" width="8.85546875" style="13"/>
  </cols>
  <sheetData>
    <row r="1" spans="1:11" ht="21" x14ac:dyDescent="0.35">
      <c r="A1" s="630" t="str">
        <f>IF('General Information'!B5&lt;&gt;0, 'General Information'!B5, "Enter Center Name on General Information Worksheet")</f>
        <v>Enter Center Name on General Information Worksheet</v>
      </c>
      <c r="B1" s="630"/>
      <c r="C1" s="630"/>
      <c r="D1" s="630"/>
      <c r="E1" s="630"/>
      <c r="F1" s="630"/>
      <c r="G1" s="630"/>
      <c r="H1" s="630"/>
    </row>
    <row r="2" spans="1:11" ht="18" customHeight="1" x14ac:dyDescent="0.35">
      <c r="A2" s="631" t="str">
        <f>"Proposal Date: "&amp;TEXT('General Information'!B11, "mm/dd/yy")&amp; " to " &amp;TEXT('General Information'!B12, "mm/dd/yy")</f>
        <v>Proposal Date: 01/00/00 to 01/00/00</v>
      </c>
      <c r="B2" s="631"/>
      <c r="C2" s="631"/>
      <c r="D2" s="631"/>
      <c r="E2" s="631"/>
      <c r="F2" s="631"/>
      <c r="G2" s="631"/>
      <c r="H2" s="631"/>
    </row>
    <row r="3" spans="1:11" ht="21.75" thickBot="1" x14ac:dyDescent="0.4">
      <c r="A3" s="632" t="s">
        <v>328</v>
      </c>
      <c r="B3" s="632"/>
      <c r="C3" s="632"/>
      <c r="D3" s="632"/>
      <c r="E3" s="632"/>
      <c r="F3" s="632"/>
      <c r="G3" s="632"/>
      <c r="H3" s="632"/>
    </row>
    <row r="4" spans="1:11" x14ac:dyDescent="0.25">
      <c r="D4" s="20" t="s">
        <v>120</v>
      </c>
      <c r="E4" s="20" t="s">
        <v>121</v>
      </c>
      <c r="F4" s="20" t="s">
        <v>122</v>
      </c>
      <c r="G4" s="20" t="s">
        <v>288</v>
      </c>
      <c r="H4" s="20" t="s">
        <v>124</v>
      </c>
    </row>
    <row r="5" spans="1:11" ht="42" customHeight="1" x14ac:dyDescent="0.25">
      <c r="D5" s="21" t="s">
        <v>100</v>
      </c>
      <c r="E5" s="22" t="s">
        <v>100</v>
      </c>
      <c r="F5" s="22" t="s">
        <v>100</v>
      </c>
      <c r="G5" s="22" t="s">
        <v>100</v>
      </c>
      <c r="H5" s="44" t="s">
        <v>100</v>
      </c>
      <c r="J5" s="23" t="s">
        <v>289</v>
      </c>
      <c r="K5" s="24" t="s">
        <v>290</v>
      </c>
    </row>
    <row r="6" spans="1:11" ht="44.45" customHeight="1" x14ac:dyDescent="0.25">
      <c r="A6" s="25" t="s">
        <v>291</v>
      </c>
      <c r="B6" s="26" t="s">
        <v>329</v>
      </c>
      <c r="C6" s="26" t="s">
        <v>330</v>
      </c>
      <c r="D6" s="27" t="str">
        <f>IF(Usage!$B$9=0, "", Usage!$B$9)</f>
        <v/>
      </c>
      <c r="E6" s="27" t="str">
        <f>IF(Usage!$B$10=0, "", Usage!$B$10)</f>
        <v/>
      </c>
      <c r="F6" s="27" t="str">
        <f>IF(Usage!$B$11=0, "", Usage!$B$11)</f>
        <v/>
      </c>
      <c r="G6" s="27" t="str">
        <f>IF(Usage!$B$12=0, "", Usage!$B$12)</f>
        <v/>
      </c>
      <c r="H6" s="389" t="str">
        <f>IF(Usage!$B$13=0, "", Usage!$B$13)</f>
        <v/>
      </c>
    </row>
    <row r="7" spans="1:11" x14ac:dyDescent="0.25">
      <c r="A7" s="28" t="s">
        <v>294</v>
      </c>
      <c r="B7" s="29">
        <f>Salaries!I147</f>
        <v>0</v>
      </c>
      <c r="C7" s="30">
        <f>B7-C27</f>
        <v>0</v>
      </c>
      <c r="D7" s="29">
        <f>Salaries!R147</f>
        <v>0</v>
      </c>
      <c r="E7" s="29">
        <f>Salaries!V147</f>
        <v>0</v>
      </c>
      <c r="F7" s="29">
        <f>Salaries!Z147</f>
        <v>0</v>
      </c>
      <c r="G7" s="29">
        <f>Salaries!AD147</f>
        <v>0</v>
      </c>
      <c r="H7" s="390">
        <f>Salaries!AH147</f>
        <v>0</v>
      </c>
      <c r="J7" s="31">
        <f>SUM(D7:H7)</f>
        <v>0</v>
      </c>
      <c r="K7" s="31">
        <f>J7-C7</f>
        <v>0</v>
      </c>
    </row>
    <row r="8" spans="1:11" ht="5.45" customHeight="1" x14ac:dyDescent="0.25">
      <c r="A8" s="32"/>
      <c r="B8" s="33"/>
      <c r="C8" s="34"/>
      <c r="D8" s="33"/>
      <c r="E8" s="33"/>
      <c r="F8" s="33"/>
      <c r="G8" s="33"/>
      <c r="H8" s="33"/>
      <c r="J8" s="35"/>
      <c r="K8" s="35"/>
    </row>
    <row r="9" spans="1:11" ht="15.75" thickBot="1" x14ac:dyDescent="0.3">
      <c r="A9" s="28" t="s">
        <v>264</v>
      </c>
      <c r="B9" s="36">
        <f>'Other Costs'!D175</f>
        <v>0</v>
      </c>
      <c r="C9" s="37">
        <f>B9-C29</f>
        <v>0</v>
      </c>
      <c r="D9" s="36">
        <f>'Other Costs'!H175</f>
        <v>0</v>
      </c>
      <c r="E9" s="36">
        <f>'Other Costs'!J175</f>
        <v>0</v>
      </c>
      <c r="F9" s="36">
        <f>'Other Costs'!L175</f>
        <v>0</v>
      </c>
      <c r="G9" s="36">
        <f>'Other Costs'!N175</f>
        <v>0</v>
      </c>
      <c r="H9" s="36">
        <f>'Other Costs'!P175</f>
        <v>0</v>
      </c>
      <c r="J9" s="31">
        <f>SUM(D9:H9)</f>
        <v>0</v>
      </c>
      <c r="K9" s="31">
        <f>J9-C9</f>
        <v>0</v>
      </c>
    </row>
    <row r="10" spans="1:11" ht="5.45" customHeight="1" thickBot="1" x14ac:dyDescent="0.3">
      <c r="A10" s="32"/>
      <c r="B10" s="33"/>
      <c r="C10" s="34"/>
      <c r="D10" s="33"/>
      <c r="E10" s="33"/>
      <c r="F10" s="33"/>
      <c r="G10" s="33"/>
      <c r="H10" s="33"/>
      <c r="J10" s="35"/>
      <c r="K10" s="35"/>
    </row>
    <row r="11" spans="1:11" ht="15.75" thickBot="1" x14ac:dyDescent="0.3">
      <c r="A11" s="28" t="s">
        <v>274</v>
      </c>
      <c r="B11" s="36">
        <f>'Other Costs'!D205</f>
        <v>0</v>
      </c>
      <c r="C11" s="37">
        <f>B11-C31</f>
        <v>0</v>
      </c>
      <c r="D11" s="36">
        <f>'Other Costs'!H205</f>
        <v>0</v>
      </c>
      <c r="E11" s="36">
        <f>'Other Costs'!J205</f>
        <v>0</v>
      </c>
      <c r="F11" s="36">
        <f>'Other Costs'!L205</f>
        <v>0</v>
      </c>
      <c r="G11" s="36">
        <f>'Other Costs'!N205</f>
        <v>0</v>
      </c>
      <c r="H11" s="36">
        <f>'Other Costs'!P205</f>
        <v>0</v>
      </c>
      <c r="J11" s="31">
        <f>SUM(D11:H11)</f>
        <v>0</v>
      </c>
      <c r="K11" s="31">
        <f>J11-C11</f>
        <v>0</v>
      </c>
    </row>
    <row r="12" spans="1:11" ht="5.45" customHeight="1" thickBot="1" x14ac:dyDescent="0.3">
      <c r="A12" s="32"/>
      <c r="B12" s="33"/>
      <c r="C12" s="34"/>
      <c r="D12" s="33"/>
      <c r="E12" s="33"/>
      <c r="F12" s="33"/>
      <c r="G12" s="33"/>
      <c r="H12" s="33"/>
      <c r="J12" s="35"/>
      <c r="K12" s="35"/>
    </row>
    <row r="13" spans="1:11" ht="15.75" thickBot="1" x14ac:dyDescent="0.3">
      <c r="A13" s="28" t="s">
        <v>276</v>
      </c>
      <c r="B13" s="36">
        <f>'Other Costs'!D225</f>
        <v>0</v>
      </c>
      <c r="C13" s="37">
        <f>B13-C33</f>
        <v>0</v>
      </c>
      <c r="D13" s="36">
        <f>'Other Costs'!H225</f>
        <v>0</v>
      </c>
      <c r="E13" s="36">
        <f>'Other Costs'!J225</f>
        <v>0</v>
      </c>
      <c r="F13" s="36">
        <f>'Other Costs'!L225</f>
        <v>0</v>
      </c>
      <c r="G13" s="36">
        <f>'Other Costs'!N225</f>
        <v>0</v>
      </c>
      <c r="H13" s="36">
        <f>'Other Costs'!P225</f>
        <v>0</v>
      </c>
      <c r="J13" s="31">
        <f>SUM(D13:H13)</f>
        <v>0</v>
      </c>
      <c r="K13" s="31">
        <f>J13-C13</f>
        <v>0</v>
      </c>
    </row>
    <row r="14" spans="1:11" ht="5.45" customHeight="1" thickBot="1" x14ac:dyDescent="0.3">
      <c r="A14" s="32"/>
      <c r="B14" s="33"/>
      <c r="C14" s="34"/>
      <c r="D14" s="33"/>
      <c r="E14" s="33"/>
      <c r="F14" s="33"/>
      <c r="G14" s="33"/>
      <c r="H14" s="33"/>
      <c r="J14" s="35"/>
      <c r="K14" s="35"/>
    </row>
    <row r="15" spans="1:11" ht="15.75" thickBot="1" x14ac:dyDescent="0.3">
      <c r="A15" s="28" t="s">
        <v>279</v>
      </c>
      <c r="B15" s="36">
        <f>'Other Costs'!D271</f>
        <v>0</v>
      </c>
      <c r="C15" s="37">
        <f>B15-C35</f>
        <v>0</v>
      </c>
      <c r="D15" s="36">
        <f>'Other Costs'!H271</f>
        <v>0</v>
      </c>
      <c r="E15" s="36">
        <f>'Other Costs'!J271</f>
        <v>0</v>
      </c>
      <c r="F15" s="36">
        <f>'Other Costs'!L271</f>
        <v>0</v>
      </c>
      <c r="G15" s="36">
        <f>'Other Costs'!N271</f>
        <v>0</v>
      </c>
      <c r="H15" s="36">
        <f>'Other Costs'!P271</f>
        <v>0</v>
      </c>
      <c r="J15" s="31">
        <f>SUM(D15:H15)</f>
        <v>0</v>
      </c>
      <c r="K15" s="31">
        <f>J15-C15</f>
        <v>0</v>
      </c>
    </row>
    <row r="16" spans="1:11" ht="5.45" customHeight="1" thickBot="1" x14ac:dyDescent="0.3">
      <c r="A16" s="32"/>
      <c r="B16" s="33"/>
      <c r="C16" s="34"/>
      <c r="D16" s="33"/>
      <c r="E16" s="33"/>
      <c r="F16" s="33"/>
      <c r="G16" s="33"/>
      <c r="H16" s="33"/>
      <c r="J16" s="35"/>
      <c r="K16" s="35"/>
    </row>
    <row r="17" spans="1:16" ht="15.75" thickBot="1" x14ac:dyDescent="0.3">
      <c r="A17" s="28" t="s">
        <v>297</v>
      </c>
      <c r="B17" s="36">
        <f>Salaries!J147</f>
        <v>0</v>
      </c>
      <c r="C17" s="37">
        <f>B17-C37</f>
        <v>0</v>
      </c>
      <c r="D17" s="36">
        <f>Salaries!S147</f>
        <v>0</v>
      </c>
      <c r="E17" s="36">
        <f>Salaries!W147</f>
        <v>0</v>
      </c>
      <c r="F17" s="36">
        <f>Salaries!AA147</f>
        <v>0</v>
      </c>
      <c r="G17" s="36">
        <f>Salaries!AE147</f>
        <v>0</v>
      </c>
      <c r="H17" s="36">
        <f>Salaries!AI147</f>
        <v>0</v>
      </c>
      <c r="J17" s="31">
        <f>SUM(D17:H17)</f>
        <v>0</v>
      </c>
      <c r="K17" s="31">
        <f>J17-C17</f>
        <v>0</v>
      </c>
    </row>
    <row r="18" spans="1:16" ht="5.45" customHeight="1" thickBot="1" x14ac:dyDescent="0.3">
      <c r="A18" s="32"/>
      <c r="B18" s="33"/>
      <c r="C18" s="34"/>
      <c r="D18" s="33"/>
      <c r="E18" s="33"/>
      <c r="F18" s="33"/>
      <c r="G18" s="33"/>
      <c r="H18" s="33"/>
      <c r="J18" s="35"/>
      <c r="K18" s="35"/>
    </row>
    <row r="19" spans="1:16" ht="15.75" thickBot="1" x14ac:dyDescent="0.3">
      <c r="A19" s="28" t="s">
        <v>298</v>
      </c>
      <c r="B19" s="36">
        <f>Depreciation!M115</f>
        <v>0</v>
      </c>
      <c r="C19" s="37">
        <f>B19-C39</f>
        <v>0</v>
      </c>
      <c r="D19" s="36">
        <f>Depreciation!Q115</f>
        <v>0</v>
      </c>
      <c r="E19" s="36">
        <f>Depreciation!S115</f>
        <v>0</v>
      </c>
      <c r="F19" s="36">
        <f>Depreciation!U115</f>
        <v>0</v>
      </c>
      <c r="G19" s="36">
        <f>Depreciation!W115</f>
        <v>0</v>
      </c>
      <c r="H19" s="36">
        <f>Depreciation!Y115</f>
        <v>0</v>
      </c>
      <c r="J19" s="31">
        <f>SUM(D19:H19)</f>
        <v>0</v>
      </c>
      <c r="K19" s="31">
        <f>J19-C19</f>
        <v>0</v>
      </c>
    </row>
    <row r="20" spans="1:16" ht="5.45" customHeight="1" thickBot="1" x14ac:dyDescent="0.3">
      <c r="A20" s="32"/>
      <c r="B20" s="38"/>
      <c r="C20" s="39"/>
      <c r="D20" s="40"/>
      <c r="E20" s="40"/>
      <c r="F20" s="40"/>
      <c r="G20" s="40"/>
      <c r="H20" s="40"/>
      <c r="J20" s="35"/>
      <c r="K20" s="35"/>
    </row>
    <row r="21" spans="1:16" ht="15.75" thickBot="1" x14ac:dyDescent="0.3">
      <c r="A21" s="41" t="s">
        <v>299</v>
      </c>
      <c r="B21" s="42">
        <f>SUM(B7:B20)</f>
        <v>0</v>
      </c>
      <c r="C21" s="42">
        <f>SUM(C7:C20)</f>
        <v>0</v>
      </c>
      <c r="D21" s="43">
        <f>SUM(D7:D20)</f>
        <v>0</v>
      </c>
      <c r="E21" s="43">
        <f t="shared" ref="E21:H21" si="0">SUM(E7:E20)</f>
        <v>0</v>
      </c>
      <c r="F21" s="43">
        <f t="shared" si="0"/>
        <v>0</v>
      </c>
      <c r="G21" s="43">
        <f t="shared" si="0"/>
        <v>0</v>
      </c>
      <c r="H21" s="43">
        <f t="shared" si="0"/>
        <v>0</v>
      </c>
      <c r="J21" s="31">
        <f>SUM(D21:H21)</f>
        <v>0</v>
      </c>
      <c r="K21" s="31">
        <f>J21-C21</f>
        <v>0</v>
      </c>
    </row>
    <row r="22" spans="1:16" ht="15.75" thickBot="1" x14ac:dyDescent="0.3">
      <c r="J22" s="14"/>
      <c r="K22" s="14"/>
    </row>
    <row r="23" spans="1:16" ht="15.75" thickBot="1" x14ac:dyDescent="0.3">
      <c r="A23" s="543" t="s">
        <v>300</v>
      </c>
      <c r="B23" s="44" t="s">
        <v>100</v>
      </c>
      <c r="F23" s="22" t="s">
        <v>100</v>
      </c>
      <c r="J23" s="14"/>
      <c r="K23" s="14"/>
    </row>
    <row r="24" spans="1:16" ht="15.75" thickBot="1" x14ac:dyDescent="0.3">
      <c r="A24" s="544"/>
      <c r="B24" s="45">
        <f>SUM(D21:H21)</f>
        <v>0</v>
      </c>
      <c r="F24" s="46">
        <f>Depreciation!M115+Salaries!K147+'Other Costs'!D175+'Other Costs'!D205+'Other Costs'!D225+'Other Costs'!D271</f>
        <v>0</v>
      </c>
      <c r="J24" s="14"/>
      <c r="K24" s="14"/>
    </row>
    <row r="25" spans="1:16" ht="15.75" thickBot="1" x14ac:dyDescent="0.3">
      <c r="J25" s="14"/>
      <c r="K25" s="14"/>
      <c r="O25" s="13" t="s">
        <v>302</v>
      </c>
      <c r="P25" s="13" t="s">
        <v>303</v>
      </c>
    </row>
    <row r="26" spans="1:16" ht="29.25" customHeight="1" thickBot="1" x14ac:dyDescent="0.3">
      <c r="A26" s="47" t="s">
        <v>304</v>
      </c>
      <c r="C26" s="23" t="s">
        <v>331</v>
      </c>
      <c r="J26" s="14"/>
      <c r="K26" s="14"/>
    </row>
    <row r="27" spans="1:16" ht="15.75" thickBot="1" x14ac:dyDescent="0.3">
      <c r="A27" s="625" t="s">
        <v>306</v>
      </c>
      <c r="B27" s="626"/>
      <c r="C27" s="30">
        <f>Salaries!N147</f>
        <v>0</v>
      </c>
      <c r="D27" s="48" t="str">
        <f>IF($B$24=0,"",$P27*(D$21/$B$24))</f>
        <v/>
      </c>
      <c r="E27" s="48" t="str">
        <f>IF($B$24=0,"",$P27*(E$21/$B$24))</f>
        <v/>
      </c>
      <c r="F27" s="48" t="str">
        <f>IF($B$24=0,"",$P27*(F$21/$B$24))</f>
        <v/>
      </c>
      <c r="G27" s="48" t="str">
        <f>IF($B$24=0,"",$P27*(G$21/$B$24))</f>
        <v/>
      </c>
      <c r="H27" s="48" t="str">
        <f>IF($B$24=0,"",$P27*(H$21/$B$24))</f>
        <v/>
      </c>
      <c r="J27" s="31">
        <f>SUM(D27:H27)</f>
        <v>0</v>
      </c>
      <c r="K27" s="31">
        <f>J27-C27</f>
        <v>0</v>
      </c>
      <c r="N27" s="49" t="s">
        <v>307</v>
      </c>
      <c r="O27" s="13">
        <f>Salaries!N79</f>
        <v>0</v>
      </c>
      <c r="P27" s="13">
        <f>Salaries!N147</f>
        <v>0</v>
      </c>
    </row>
    <row r="28" spans="1:16" ht="6" customHeight="1" thickBot="1" x14ac:dyDescent="0.3">
      <c r="A28" s="50"/>
      <c r="B28" s="50"/>
      <c r="C28" s="34"/>
      <c r="D28" s="51"/>
      <c r="E28" s="51"/>
      <c r="F28" s="51"/>
      <c r="G28" s="51"/>
      <c r="H28" s="51"/>
      <c r="J28" s="35"/>
      <c r="K28" s="35"/>
      <c r="N28" s="49"/>
    </row>
    <row r="29" spans="1:16" ht="15.75" thickBot="1" x14ac:dyDescent="0.3">
      <c r="A29" s="625" t="s">
        <v>264</v>
      </c>
      <c r="B29" s="626"/>
      <c r="C29" s="52">
        <f>'Other Costs'!F175</f>
        <v>0</v>
      </c>
      <c r="D29" s="48" t="str">
        <f>IF($B$24=0,"",$P29*(D$21/$B$24))</f>
        <v/>
      </c>
      <c r="E29" s="48" t="str">
        <f>IF($B$24=0,"",$P29*(E$21/$B$24))</f>
        <v/>
      </c>
      <c r="F29" s="48" t="str">
        <f>IF($B$24=0,"",$P29*(F$21/$B$24))</f>
        <v/>
      </c>
      <c r="G29" s="48" t="str">
        <f>IF($B$24=0,"",$P29*(G$21/$B$24))</f>
        <v/>
      </c>
      <c r="H29" s="48" t="str">
        <f>IF($B$24=0,"",$P29*(H$21/$B$24))</f>
        <v/>
      </c>
      <c r="J29" s="31">
        <f>SUM(D29:H29)</f>
        <v>0</v>
      </c>
      <c r="K29" s="31">
        <f>J29-C29</f>
        <v>0</v>
      </c>
      <c r="N29" s="49" t="s">
        <v>308</v>
      </c>
      <c r="O29" s="13">
        <f>'Other Costs'!F40</f>
        <v>0</v>
      </c>
      <c r="P29" s="13">
        <f>'Other Costs'!F175</f>
        <v>0</v>
      </c>
    </row>
    <row r="30" spans="1:16" ht="6" customHeight="1" thickBot="1" x14ac:dyDescent="0.3">
      <c r="A30" s="53"/>
      <c r="B30" s="50"/>
      <c r="C30" s="34"/>
      <c r="D30" s="51"/>
      <c r="E30" s="51"/>
      <c r="F30" s="51"/>
      <c r="G30" s="51"/>
      <c r="H30" s="51"/>
      <c r="J30" s="35"/>
      <c r="K30" s="35"/>
      <c r="N30" s="49"/>
    </row>
    <row r="31" spans="1:16" ht="15.75" thickBot="1" x14ac:dyDescent="0.3">
      <c r="A31" s="625" t="s">
        <v>274</v>
      </c>
      <c r="B31" s="626"/>
      <c r="C31" s="52">
        <f>'Other Costs'!F205</f>
        <v>0</v>
      </c>
      <c r="D31" s="48" t="str">
        <f>IF($B$24=0,"",$P31*(D$21/$B$24))</f>
        <v/>
      </c>
      <c r="E31" s="48" t="str">
        <f>IF($B$24=0,"",$P31*(E$21/$B$24))</f>
        <v/>
      </c>
      <c r="F31" s="48" t="str">
        <f>IF($B$24=0,"",$P31*(F$21/$B$24))</f>
        <v/>
      </c>
      <c r="G31" s="48" t="str">
        <f>IF($B$24=0,"",$P31*(G$21/$B$24))</f>
        <v/>
      </c>
      <c r="H31" s="48" t="str">
        <f>IF($B$24=0,"",$P31*(H$21/$B$24))</f>
        <v/>
      </c>
      <c r="J31" s="31">
        <f>SUM(D31:H31)</f>
        <v>0</v>
      </c>
      <c r="K31" s="31">
        <f>J31-C31</f>
        <v>0</v>
      </c>
      <c r="N31" s="49" t="s">
        <v>309</v>
      </c>
      <c r="O31" s="13">
        <f>'Other Costs'!F70</f>
        <v>0</v>
      </c>
      <c r="P31" s="13">
        <f>'Other Costs'!F205</f>
        <v>0</v>
      </c>
    </row>
    <row r="32" spans="1:16" ht="6" customHeight="1" thickBot="1" x14ac:dyDescent="0.3">
      <c r="A32" s="50"/>
      <c r="B32" s="50"/>
      <c r="C32" s="34"/>
      <c r="D32" s="51"/>
      <c r="E32" s="51"/>
      <c r="F32" s="51"/>
      <c r="G32" s="51"/>
      <c r="H32" s="51"/>
      <c r="J32" s="35"/>
      <c r="K32" s="35"/>
      <c r="N32" s="49"/>
    </row>
    <row r="33" spans="1:16" ht="15.75" thickBot="1" x14ac:dyDescent="0.3">
      <c r="A33" s="625" t="s">
        <v>276</v>
      </c>
      <c r="B33" s="626"/>
      <c r="C33" s="52">
        <f>'Other Costs'!F225</f>
        <v>0</v>
      </c>
      <c r="D33" s="48" t="str">
        <f>IF($B$24=0,"",$P33*(D$21/$B$24))</f>
        <v/>
      </c>
      <c r="E33" s="48" t="str">
        <f>IF($B$24=0,"",$P33*(E$21/$B$24))</f>
        <v/>
      </c>
      <c r="F33" s="48" t="str">
        <f>IF($B$24=0,"",$P33*(F$21/$B$24))</f>
        <v/>
      </c>
      <c r="G33" s="48" t="str">
        <f>IF($B$24=0,"",$P33*(G$21/$B$24))</f>
        <v/>
      </c>
      <c r="H33" s="48" t="str">
        <f>IF($B$24=0,"",$P33*(H$21/$B$24))</f>
        <v/>
      </c>
      <c r="J33" s="31">
        <f>SUM(D33:H33)</f>
        <v>0</v>
      </c>
      <c r="K33" s="31">
        <f>J33-C33</f>
        <v>0</v>
      </c>
      <c r="N33" s="49" t="s">
        <v>310</v>
      </c>
      <c r="O33" s="13">
        <f>'Other Costs'!F90</f>
        <v>0</v>
      </c>
      <c r="P33" s="13">
        <f>'Other Costs'!F225</f>
        <v>0</v>
      </c>
    </row>
    <row r="34" spans="1:16" ht="6" customHeight="1" thickBot="1" x14ac:dyDescent="0.3">
      <c r="A34" s="53"/>
      <c r="B34" s="50"/>
      <c r="C34" s="34"/>
      <c r="D34" s="51"/>
      <c r="E34" s="51"/>
      <c r="F34" s="51"/>
      <c r="G34" s="51"/>
      <c r="H34" s="51"/>
      <c r="J34" s="35"/>
      <c r="K34" s="35"/>
      <c r="N34" s="49"/>
    </row>
    <row r="35" spans="1:16" ht="15.75" thickBot="1" x14ac:dyDescent="0.3">
      <c r="A35" s="625" t="s">
        <v>279</v>
      </c>
      <c r="B35" s="626"/>
      <c r="C35" s="52">
        <f>'Other Costs'!F271</f>
        <v>0</v>
      </c>
      <c r="D35" s="48" t="str">
        <f>IF($B$24=0,"",$P35*(D$21/$B$24))</f>
        <v/>
      </c>
      <c r="E35" s="48" t="str">
        <f>IF($B$24=0,"",$P35*(E$21/$B$24))</f>
        <v/>
      </c>
      <c r="F35" s="48" t="str">
        <f>IF($B$24=0,"",$P35*(F$21/$B$24))</f>
        <v/>
      </c>
      <c r="G35" s="48" t="str">
        <f>IF($B$24=0,"",$P35*(G$21/$B$24))</f>
        <v/>
      </c>
      <c r="H35" s="48" t="str">
        <f>IF($B$24=0,"",$P35*(H$21/$B$24))</f>
        <v/>
      </c>
      <c r="J35" s="31">
        <f>SUM(D35:H35)</f>
        <v>0</v>
      </c>
      <c r="K35" s="31">
        <f>J35-C35</f>
        <v>0</v>
      </c>
      <c r="N35" s="49" t="s">
        <v>311</v>
      </c>
      <c r="O35" s="13">
        <f>'Other Costs'!F136</f>
        <v>0</v>
      </c>
      <c r="P35" s="13">
        <f>'Other Costs'!F271</f>
        <v>0</v>
      </c>
    </row>
    <row r="36" spans="1:16" ht="6" customHeight="1" thickBot="1" x14ac:dyDescent="0.3">
      <c r="A36" s="53"/>
      <c r="B36" s="50"/>
      <c r="C36" s="34"/>
      <c r="D36" s="51"/>
      <c r="E36" s="51"/>
      <c r="F36" s="51"/>
      <c r="G36" s="51"/>
      <c r="H36" s="51"/>
      <c r="J36" s="35"/>
      <c r="K36" s="35"/>
      <c r="N36" s="49"/>
    </row>
    <row r="37" spans="1:16" ht="15.75" thickBot="1" x14ac:dyDescent="0.3">
      <c r="A37" s="625" t="s">
        <v>312</v>
      </c>
      <c r="B37" s="626"/>
      <c r="C37" s="37">
        <f>Salaries!O147</f>
        <v>0</v>
      </c>
      <c r="D37" s="48" t="str">
        <f>IF($B$24=0,"",$P37*(D$21/$B$24))</f>
        <v/>
      </c>
      <c r="E37" s="48" t="str">
        <f>IF($B$24=0,"",$P37*(E$21/$B$24))</f>
        <v/>
      </c>
      <c r="F37" s="48" t="str">
        <f>IF($B$24=0,"",$P37*(F$21/$B$24))</f>
        <v/>
      </c>
      <c r="G37" s="48" t="str">
        <f>IF($B$24=0,"",$P37*(G$21/$B$24))</f>
        <v/>
      </c>
      <c r="H37" s="48" t="str">
        <f>IF($B$24=0,"",$P37*(H$21/$B$24))</f>
        <v/>
      </c>
      <c r="J37" s="31">
        <f>SUM(D37:H37)</f>
        <v>0</v>
      </c>
      <c r="K37" s="31">
        <f>J37-C37</f>
        <v>0</v>
      </c>
      <c r="N37" s="49" t="s">
        <v>313</v>
      </c>
      <c r="O37" s="13">
        <f>Salaries!O79</f>
        <v>0</v>
      </c>
      <c r="P37" s="13">
        <f>Salaries!O147</f>
        <v>0</v>
      </c>
    </row>
    <row r="38" spans="1:16" ht="6" customHeight="1" thickBot="1" x14ac:dyDescent="0.3">
      <c r="A38" s="53"/>
      <c r="B38" s="50"/>
      <c r="C38" s="34"/>
      <c r="D38" s="51"/>
      <c r="E38" s="51"/>
      <c r="F38" s="51"/>
      <c r="G38" s="51"/>
      <c r="H38" s="51"/>
      <c r="J38" s="35"/>
      <c r="K38" s="35"/>
      <c r="N38" s="49"/>
    </row>
    <row r="39" spans="1:16" ht="15.75" thickBot="1" x14ac:dyDescent="0.3">
      <c r="A39" s="625" t="s">
        <v>298</v>
      </c>
      <c r="B39" s="626"/>
      <c r="C39" s="37">
        <f>Depreciation!O115</f>
        <v>0</v>
      </c>
      <c r="D39" s="48" t="str">
        <f>IF($B$24=0,"",$P39*(D$21/$B$24))</f>
        <v/>
      </c>
      <c r="E39" s="48" t="str">
        <f>IF($B$24=0,"",$P39*(E$21/$B$24))</f>
        <v/>
      </c>
      <c r="F39" s="48" t="str">
        <f>IF($B$24=0,"",$P39*(F$21/$B$24))</f>
        <v/>
      </c>
      <c r="G39" s="48" t="str">
        <f>IF($B$24=0,"",$P39*(G$21/$B$24))</f>
        <v/>
      </c>
      <c r="H39" s="48" t="str">
        <f>IF($B$24=0,"",$P39*(H$21/$B$24))</f>
        <v/>
      </c>
      <c r="J39" s="31">
        <f>SUM(D39:H39)</f>
        <v>0</v>
      </c>
      <c r="K39" s="31">
        <f>J39-C39</f>
        <v>0</v>
      </c>
      <c r="N39" s="49" t="s">
        <v>314</v>
      </c>
      <c r="O39" s="13">
        <f>Depreciation!O57</f>
        <v>0</v>
      </c>
      <c r="P39" s="13">
        <f>Depreciation!O115</f>
        <v>0</v>
      </c>
    </row>
    <row r="40" spans="1:16" ht="6" customHeight="1" thickBot="1" x14ac:dyDescent="0.3">
      <c r="A40" s="50"/>
      <c r="B40" s="50"/>
      <c r="C40" s="39"/>
      <c r="D40" s="54"/>
      <c r="E40" s="54"/>
      <c r="F40" s="54"/>
      <c r="G40" s="54"/>
      <c r="H40" s="54"/>
      <c r="J40" s="35"/>
      <c r="K40" s="35"/>
    </row>
    <row r="41" spans="1:16" ht="15.75" thickBot="1" x14ac:dyDescent="0.3">
      <c r="A41" s="625" t="s">
        <v>315</v>
      </c>
      <c r="B41" s="626"/>
      <c r="C41" s="55">
        <f>SUM(C27:C39)</f>
        <v>0</v>
      </c>
      <c r="D41" s="55">
        <f>SUM(D27:D39)</f>
        <v>0</v>
      </c>
      <c r="E41" s="55">
        <f t="shared" ref="E41:H41" si="1">SUM(E27:E39)</f>
        <v>0</v>
      </c>
      <c r="F41" s="55">
        <f t="shared" si="1"/>
        <v>0</v>
      </c>
      <c r="G41" s="55">
        <f t="shared" si="1"/>
        <v>0</v>
      </c>
      <c r="H41" s="42">
        <f t="shared" si="1"/>
        <v>0</v>
      </c>
      <c r="J41" s="31">
        <f>SUM(D41:H41)</f>
        <v>0</v>
      </c>
      <c r="K41" s="31">
        <f>J41-C41</f>
        <v>0</v>
      </c>
    </row>
    <row r="42" spans="1:16" ht="15.75" thickBot="1" x14ac:dyDescent="0.3">
      <c r="A42" s="41" t="s">
        <v>316</v>
      </c>
      <c r="B42" s="56">
        <v>0</v>
      </c>
      <c r="C42" s="54"/>
      <c r="D42" s="57">
        <f>IF($B$24=0,0,$B$42*(D$21/$B$24))</f>
        <v>0</v>
      </c>
      <c r="E42" s="57">
        <f>IF($B$24=0,0,$B$42*(E$21/$B$24))</f>
        <v>0</v>
      </c>
      <c r="F42" s="57">
        <f t="shared" ref="F42:H42" si="2">IF($B$24=0,0,$B$42*(F$21/$B$24))</f>
        <v>0</v>
      </c>
      <c r="G42" s="57">
        <f t="shared" si="2"/>
        <v>0</v>
      </c>
      <c r="H42" s="57">
        <f t="shared" si="2"/>
        <v>0</v>
      </c>
    </row>
    <row r="43" spans="1:16" ht="21" customHeight="1" thickBot="1" x14ac:dyDescent="0.3"/>
    <row r="44" spans="1:16" ht="39" customHeight="1" thickBot="1" x14ac:dyDescent="0.3">
      <c r="A44" s="558" t="s">
        <v>317</v>
      </c>
      <c r="B44" s="627"/>
      <c r="C44" s="469"/>
      <c r="D44" s="58">
        <f t="shared" ref="D44:H44" si="3">D42+D41+D21</f>
        <v>0</v>
      </c>
      <c r="E44" s="58">
        <f t="shared" si="3"/>
        <v>0</v>
      </c>
      <c r="F44" s="58">
        <f t="shared" si="3"/>
        <v>0</v>
      </c>
      <c r="G44" s="58">
        <f t="shared" si="3"/>
        <v>0</v>
      </c>
      <c r="H44" s="58">
        <f t="shared" si="3"/>
        <v>0</v>
      </c>
    </row>
    <row r="45" spans="1:16" ht="6" customHeight="1" thickBot="1" x14ac:dyDescent="0.3"/>
    <row r="46" spans="1:16" ht="15.75" thickBot="1" x14ac:dyDescent="0.3">
      <c r="A46" s="625" t="s">
        <v>318</v>
      </c>
      <c r="B46" s="628"/>
      <c r="C46" s="626"/>
      <c r="D46" s="59">
        <f>IFERROR(Usage!J9+Usage!K9,"Null")</f>
        <v>0</v>
      </c>
      <c r="E46" s="59">
        <f>IFERROR(Usage!J10+Usage!K10,"Null")</f>
        <v>0</v>
      </c>
      <c r="F46" s="59">
        <f>IFERROR(Usage!J11+Usage!K11,"Null")</f>
        <v>0</v>
      </c>
      <c r="G46" s="59">
        <f>IFERROR(Usage!J12+Usage!K12,"Null")</f>
        <v>0</v>
      </c>
      <c r="H46" s="59">
        <f>IFERROR(Usage!J13+Usage!K13,"Null")</f>
        <v>0</v>
      </c>
    </row>
    <row r="47" spans="1:16" ht="15.75" thickBot="1" x14ac:dyDescent="0.3">
      <c r="A47" s="625" t="s">
        <v>319</v>
      </c>
      <c r="B47" s="628"/>
      <c r="C47" s="626"/>
      <c r="D47" s="60">
        <f>Usage!D9</f>
        <v>0</v>
      </c>
      <c r="E47" s="60">
        <f>Usage!D10</f>
        <v>0</v>
      </c>
      <c r="F47" s="60">
        <f>Usage!D11</f>
        <v>0</v>
      </c>
      <c r="G47" s="60">
        <f>Usage!D12</f>
        <v>0</v>
      </c>
      <c r="H47" s="60">
        <f>Usage!D13</f>
        <v>0</v>
      </c>
    </row>
    <row r="48" spans="1:16" ht="12" customHeight="1" thickBot="1" x14ac:dyDescent="0.3"/>
    <row r="49" spans="1:8" ht="16.5" customHeight="1" thickBot="1" x14ac:dyDescent="0.3">
      <c r="A49" s="633" t="s">
        <v>320</v>
      </c>
      <c r="B49" s="61"/>
      <c r="C49" s="44" t="s">
        <v>100</v>
      </c>
      <c r="D49" s="62" t="s">
        <v>322</v>
      </c>
    </row>
    <row r="50" spans="1:8" ht="16.5" customHeight="1" thickBot="1" x14ac:dyDescent="0.3">
      <c r="A50" s="634"/>
      <c r="B50" s="63"/>
      <c r="C50" s="64"/>
      <c r="D50" s="57">
        <f>IF(D46=0,0,(($C$50*(D21/$B$24))/D46))</f>
        <v>0</v>
      </c>
      <c r="E50" s="57">
        <f>IF(E46=0,0,(($C$50*(E21/$B$24))/E46))</f>
        <v>0</v>
      </c>
      <c r="F50" s="57">
        <f t="shared" ref="F50:H50" si="4">IF(F46=0,0,(($C$50*(F21/$B$24))/F46))</f>
        <v>0</v>
      </c>
      <c r="G50" s="57">
        <f t="shared" si="4"/>
        <v>0</v>
      </c>
      <c r="H50" s="57">
        <f t="shared" si="4"/>
        <v>0</v>
      </c>
    </row>
    <row r="51" spans="1:8" ht="8.25" customHeight="1" x14ac:dyDescent="0.25"/>
    <row r="52" spans="1:8" x14ac:dyDescent="0.25">
      <c r="A52" s="616" t="s">
        <v>332</v>
      </c>
      <c r="B52" s="617"/>
      <c r="C52" s="618"/>
      <c r="D52" s="399">
        <f t="shared" ref="D52:H52" si="5">(IF(D46&lt;&gt;0,(D44/D46)-D50,0))</f>
        <v>0</v>
      </c>
      <c r="E52" s="65">
        <f t="shared" si="5"/>
        <v>0</v>
      </c>
      <c r="F52" s="65">
        <f t="shared" si="5"/>
        <v>0</v>
      </c>
      <c r="G52" s="66">
        <f t="shared" si="5"/>
        <v>0</v>
      </c>
      <c r="H52" s="394">
        <f t="shared" si="5"/>
        <v>0</v>
      </c>
    </row>
    <row r="53" spans="1:8" ht="6.75" customHeight="1" x14ac:dyDescent="0.25">
      <c r="A53" s="50"/>
      <c r="B53" s="50"/>
      <c r="C53" s="50"/>
    </row>
    <row r="54" spans="1:8" x14ac:dyDescent="0.25">
      <c r="A54" s="616" t="s">
        <v>333</v>
      </c>
      <c r="B54" s="617"/>
      <c r="C54" s="618"/>
      <c r="D54" s="399">
        <f t="shared" ref="D54:H54" si="6">(IF(D46&lt;&gt;0,(D44/D46),0))</f>
        <v>0</v>
      </c>
      <c r="E54" s="65">
        <f t="shared" si="6"/>
        <v>0</v>
      </c>
      <c r="F54" s="65">
        <f t="shared" si="6"/>
        <v>0</v>
      </c>
      <c r="G54" s="65">
        <f t="shared" si="6"/>
        <v>0</v>
      </c>
      <c r="H54" s="65">
        <f t="shared" si="6"/>
        <v>0</v>
      </c>
    </row>
    <row r="55" spans="1:8" ht="8.25" customHeight="1" x14ac:dyDescent="0.25"/>
    <row r="56" spans="1:8" x14ac:dyDescent="0.25">
      <c r="A56" s="616" t="s">
        <v>325</v>
      </c>
      <c r="B56" s="617"/>
      <c r="C56" s="618"/>
      <c r="D56" s="400"/>
      <c r="E56" s="67"/>
      <c r="F56" s="67"/>
      <c r="G56" s="67"/>
      <c r="H56" s="67"/>
    </row>
    <row r="57" spans="1:8" ht="8.25" customHeight="1" x14ac:dyDescent="0.25"/>
    <row r="58" spans="1:8" x14ac:dyDescent="0.25">
      <c r="A58" s="616" t="s">
        <v>326</v>
      </c>
      <c r="B58" s="617"/>
      <c r="C58" s="618"/>
      <c r="D58" s="293">
        <f>(D54+D56)*'General Information'!$B$13</f>
        <v>0</v>
      </c>
      <c r="E58" s="57">
        <f>(E54+E56)*'General Information'!$B$13</f>
        <v>0</v>
      </c>
      <c r="F58" s="57">
        <f>(F54+F56)*'General Information'!$B$13</f>
        <v>0</v>
      </c>
      <c r="G58" s="57">
        <f>(G54+G56)*'General Information'!$B$13</f>
        <v>0</v>
      </c>
      <c r="H58" s="57">
        <f>(H54+H56)*'General Information'!$B$13</f>
        <v>0</v>
      </c>
    </row>
    <row r="59" spans="1:8" ht="8.25" customHeight="1" x14ac:dyDescent="0.25"/>
    <row r="60" spans="1:8" x14ac:dyDescent="0.25">
      <c r="A60" s="616" t="s">
        <v>327</v>
      </c>
      <c r="B60" s="617"/>
      <c r="C60" s="618"/>
      <c r="D60" s="399">
        <f t="shared" ref="D60:H60" si="7">D54+D56+D58</f>
        <v>0</v>
      </c>
      <c r="E60" s="65">
        <f t="shared" si="7"/>
        <v>0</v>
      </c>
      <c r="F60" s="65">
        <f t="shared" si="7"/>
        <v>0</v>
      </c>
      <c r="G60" s="65">
        <f t="shared" si="7"/>
        <v>0</v>
      </c>
      <c r="H60" s="65">
        <f t="shared" si="7"/>
        <v>0</v>
      </c>
    </row>
  </sheetData>
  <sheetProtection formatCells="0" formatColumns="0" formatRows="0" insertColumns="0" insertRows="0"/>
  <mergeCells count="21">
    <mergeCell ref="A23:A24"/>
    <mergeCell ref="A1:H1"/>
    <mergeCell ref="A2:H2"/>
    <mergeCell ref="A3:H3"/>
    <mergeCell ref="A49:A50"/>
    <mergeCell ref="A27:B27"/>
    <mergeCell ref="A29:B29"/>
    <mergeCell ref="A31:B31"/>
    <mergeCell ref="A33:B33"/>
    <mergeCell ref="A35:B35"/>
    <mergeCell ref="A37:B37"/>
    <mergeCell ref="A39:B39"/>
    <mergeCell ref="A41:B41"/>
    <mergeCell ref="A44:C44"/>
    <mergeCell ref="A46:C46"/>
    <mergeCell ref="A47:C47"/>
    <mergeCell ref="A52:C52"/>
    <mergeCell ref="A54:C54"/>
    <mergeCell ref="A56:C56"/>
    <mergeCell ref="A58:C58"/>
    <mergeCell ref="A60:C60"/>
  </mergeCells>
  <pageMargins left="0.5" right="0.5" top="0.5" bottom="0.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K225"/>
  <sheetViews>
    <sheetView showGridLines="0" workbookViewId="0">
      <selection activeCell="D17" sqref="D17"/>
    </sheetView>
  </sheetViews>
  <sheetFormatPr defaultColWidth="9.140625" defaultRowHeight="15" x14ac:dyDescent="0.25"/>
  <cols>
    <col min="1" max="1" width="13.7109375" style="12" bestFit="1" customWidth="1"/>
    <col min="2" max="2" width="13.85546875" style="12" hidden="1" customWidth="1"/>
    <col min="3" max="3" width="28.140625" style="12" customWidth="1"/>
    <col min="4" max="4" width="16.140625" style="12" bestFit="1" customWidth="1"/>
    <col min="5" max="5" width="10.5703125" style="183" customWidth="1"/>
    <col min="6" max="6" width="12.85546875" style="12" bestFit="1" customWidth="1"/>
    <col min="7" max="16384" width="9.140625" style="12"/>
  </cols>
  <sheetData>
    <row r="1" spans="1:11" ht="15.75" x14ac:dyDescent="0.25">
      <c r="A1" s="635" t="s">
        <v>334</v>
      </c>
      <c r="B1" s="635"/>
      <c r="C1" s="635"/>
      <c r="K1" s="185" t="s">
        <v>11</v>
      </c>
    </row>
    <row r="2" spans="1:11" ht="30.75" customHeight="1" x14ac:dyDescent="0.25">
      <c r="A2" s="636" t="s">
        <v>335</v>
      </c>
      <c r="B2" s="636"/>
      <c r="C2" s="636"/>
      <c r="K2" s="185" t="s">
        <v>10</v>
      </c>
    </row>
    <row r="3" spans="1:11" ht="15.75" thickBot="1" x14ac:dyDescent="0.3">
      <c r="A3" s="637" t="s">
        <v>336</v>
      </c>
      <c r="B3" s="637"/>
      <c r="C3" s="637"/>
    </row>
    <row r="4" spans="1:11" ht="15.75" thickBot="1" x14ac:dyDescent="0.3">
      <c r="A4" s="19" t="s">
        <v>337</v>
      </c>
      <c r="B4" s="19" t="s">
        <v>267</v>
      </c>
      <c r="C4" s="186" t="s">
        <v>338</v>
      </c>
      <c r="D4" s="19" t="s">
        <v>245</v>
      </c>
      <c r="E4" s="184" t="s">
        <v>203</v>
      </c>
      <c r="F4" s="19" t="s">
        <v>339</v>
      </c>
    </row>
    <row r="5" spans="1:11" x14ac:dyDescent="0.25">
      <c r="F5" s="13"/>
    </row>
    <row r="6" spans="1:11" x14ac:dyDescent="0.25">
      <c r="F6" s="13"/>
    </row>
    <row r="7" spans="1:11" x14ac:dyDescent="0.25">
      <c r="F7" s="13"/>
    </row>
    <row r="8" spans="1:11" x14ac:dyDescent="0.25">
      <c r="F8" s="13"/>
    </row>
    <row r="9" spans="1:11" x14ac:dyDescent="0.25">
      <c r="F9" s="13"/>
    </row>
    <row r="10" spans="1:11" x14ac:dyDescent="0.25">
      <c r="F10" s="13"/>
    </row>
    <row r="11" spans="1:11" x14ac:dyDescent="0.25">
      <c r="F11" s="13"/>
    </row>
    <row r="12" spans="1:11" x14ac:dyDescent="0.25">
      <c r="F12" s="13"/>
    </row>
    <row r="13" spans="1:11" x14ac:dyDescent="0.25">
      <c r="F13" s="13"/>
    </row>
    <row r="14" spans="1:11" x14ac:dyDescent="0.25">
      <c r="F14" s="13"/>
    </row>
    <row r="15" spans="1:11" x14ac:dyDescent="0.25">
      <c r="F15" s="13"/>
    </row>
    <row r="16" spans="1:11" x14ac:dyDescent="0.25">
      <c r="F16" s="13"/>
    </row>
    <row r="17" spans="6:6" x14ac:dyDescent="0.25">
      <c r="F17" s="13"/>
    </row>
    <row r="18" spans="6:6" x14ac:dyDescent="0.25">
      <c r="F18" s="13"/>
    </row>
    <row r="19" spans="6:6" x14ac:dyDescent="0.25">
      <c r="F19" s="13"/>
    </row>
    <row r="20" spans="6:6" x14ac:dyDescent="0.25">
      <c r="F20" s="13"/>
    </row>
    <row r="21" spans="6:6" x14ac:dyDescent="0.25">
      <c r="F21" s="13"/>
    </row>
    <row r="22" spans="6:6" x14ac:dyDescent="0.25">
      <c r="F22" s="13"/>
    </row>
    <row r="23" spans="6:6" x14ac:dyDescent="0.25">
      <c r="F23" s="13"/>
    </row>
    <row r="24" spans="6:6" x14ac:dyDescent="0.25">
      <c r="F24" s="13"/>
    </row>
    <row r="25" spans="6:6" x14ac:dyDescent="0.25">
      <c r="F25" s="13"/>
    </row>
    <row r="26" spans="6:6" x14ac:dyDescent="0.25">
      <c r="F26" s="13"/>
    </row>
    <row r="27" spans="6:6" x14ac:dyDescent="0.25">
      <c r="F27" s="13"/>
    </row>
    <row r="28" spans="6:6" x14ac:dyDescent="0.25">
      <c r="F28" s="13"/>
    </row>
    <row r="29" spans="6:6" x14ac:dyDescent="0.25">
      <c r="F29" s="13"/>
    </row>
    <row r="30" spans="6:6" x14ac:dyDescent="0.25">
      <c r="F30" s="13"/>
    </row>
    <row r="31" spans="6:6" x14ac:dyDescent="0.25">
      <c r="F31" s="13"/>
    </row>
    <row r="32" spans="6:6" x14ac:dyDescent="0.25">
      <c r="F32" s="13"/>
    </row>
    <row r="33" spans="6:6" x14ac:dyDescent="0.25">
      <c r="F33" s="13"/>
    </row>
    <row r="34" spans="6:6" x14ac:dyDescent="0.25">
      <c r="F34" s="13"/>
    </row>
    <row r="35" spans="6:6" x14ac:dyDescent="0.25">
      <c r="F35" s="13"/>
    </row>
    <row r="36" spans="6:6" x14ac:dyDescent="0.25">
      <c r="F36" s="13"/>
    </row>
    <row r="37" spans="6:6" x14ac:dyDescent="0.25">
      <c r="F37" s="13"/>
    </row>
    <row r="38" spans="6:6" x14ac:dyDescent="0.25">
      <c r="F38" s="13"/>
    </row>
    <row r="39" spans="6:6" x14ac:dyDescent="0.25">
      <c r="F39" s="13"/>
    </row>
    <row r="40" spans="6:6" x14ac:dyDescent="0.25">
      <c r="F40" s="13"/>
    </row>
    <row r="41" spans="6:6" x14ac:dyDescent="0.25">
      <c r="F41" s="13"/>
    </row>
    <row r="42" spans="6:6" x14ac:dyDescent="0.25">
      <c r="F42" s="13"/>
    </row>
    <row r="43" spans="6:6" x14ac:dyDescent="0.25">
      <c r="F43" s="13"/>
    </row>
    <row r="44" spans="6:6" x14ac:dyDescent="0.25">
      <c r="F44" s="13"/>
    </row>
    <row r="45" spans="6:6" x14ac:dyDescent="0.25">
      <c r="F45" s="13"/>
    </row>
    <row r="46" spans="6:6" x14ac:dyDescent="0.25">
      <c r="F46" s="13"/>
    </row>
    <row r="47" spans="6:6" x14ac:dyDescent="0.25">
      <c r="F47" s="13"/>
    </row>
    <row r="48" spans="6:6" x14ac:dyDescent="0.25">
      <c r="F48" s="13"/>
    </row>
    <row r="49" spans="6:6" x14ac:dyDescent="0.25">
      <c r="F49" s="13"/>
    </row>
    <row r="50" spans="6:6" x14ac:dyDescent="0.25">
      <c r="F50" s="13"/>
    </row>
    <row r="51" spans="6:6" x14ac:dyDescent="0.25">
      <c r="F51" s="13"/>
    </row>
    <row r="52" spans="6:6" x14ac:dyDescent="0.25">
      <c r="F52" s="13"/>
    </row>
    <row r="53" spans="6:6" x14ac:dyDescent="0.25">
      <c r="F53" s="13"/>
    </row>
    <row r="54" spans="6:6" x14ac:dyDescent="0.25">
      <c r="F54" s="13"/>
    </row>
    <row r="55" spans="6:6" x14ac:dyDescent="0.25">
      <c r="F55" s="13"/>
    </row>
    <row r="56" spans="6:6" x14ac:dyDescent="0.25">
      <c r="F56" s="13"/>
    </row>
    <row r="57" spans="6:6" x14ac:dyDescent="0.25">
      <c r="F57" s="13"/>
    </row>
    <row r="58" spans="6:6" x14ac:dyDescent="0.25">
      <c r="F58" s="13"/>
    </row>
    <row r="59" spans="6:6" x14ac:dyDescent="0.25">
      <c r="F59" s="13"/>
    </row>
    <row r="60" spans="6:6" x14ac:dyDescent="0.25">
      <c r="F60" s="13"/>
    </row>
    <row r="61" spans="6:6" x14ac:dyDescent="0.25">
      <c r="F61" s="13"/>
    </row>
    <row r="62" spans="6:6" x14ac:dyDescent="0.25">
      <c r="F62" s="13"/>
    </row>
    <row r="63" spans="6:6" x14ac:dyDescent="0.25">
      <c r="F63" s="13"/>
    </row>
    <row r="64" spans="6:6" x14ac:dyDescent="0.25">
      <c r="F64" s="13"/>
    </row>
    <row r="65" spans="6:6" x14ac:dyDescent="0.25">
      <c r="F65" s="13"/>
    </row>
    <row r="66" spans="6:6" x14ac:dyDescent="0.25">
      <c r="F66" s="13"/>
    </row>
    <row r="67" spans="6:6" x14ac:dyDescent="0.25">
      <c r="F67" s="13"/>
    </row>
    <row r="68" spans="6:6" x14ac:dyDescent="0.25">
      <c r="F68" s="13"/>
    </row>
    <row r="69" spans="6:6" x14ac:dyDescent="0.25">
      <c r="F69" s="13"/>
    </row>
    <row r="70" spans="6:6" x14ac:dyDescent="0.25">
      <c r="F70" s="13"/>
    </row>
    <row r="71" spans="6:6" x14ac:dyDescent="0.25">
      <c r="F71" s="13"/>
    </row>
    <row r="72" spans="6:6" x14ac:dyDescent="0.25">
      <c r="F72" s="13"/>
    </row>
    <row r="73" spans="6:6" x14ac:dyDescent="0.25">
      <c r="F73" s="13"/>
    </row>
    <row r="74" spans="6:6" x14ac:dyDescent="0.25">
      <c r="F74" s="13"/>
    </row>
    <row r="75" spans="6:6" x14ac:dyDescent="0.25">
      <c r="F75" s="13"/>
    </row>
    <row r="76" spans="6:6" x14ac:dyDescent="0.25">
      <c r="F76" s="13"/>
    </row>
    <row r="77" spans="6:6" x14ac:dyDescent="0.25">
      <c r="F77" s="13"/>
    </row>
    <row r="78" spans="6:6" x14ac:dyDescent="0.25">
      <c r="F78" s="13"/>
    </row>
    <row r="79" spans="6:6" x14ac:dyDescent="0.25">
      <c r="F79" s="13"/>
    </row>
    <row r="80" spans="6:6" x14ac:dyDescent="0.25">
      <c r="F80" s="13"/>
    </row>
    <row r="81" spans="6:6" x14ac:dyDescent="0.25">
      <c r="F81" s="13"/>
    </row>
    <row r="82" spans="6:6" x14ac:dyDescent="0.25">
      <c r="F82" s="13"/>
    </row>
    <row r="83" spans="6:6" x14ac:dyDescent="0.25">
      <c r="F83" s="13"/>
    </row>
    <row r="84" spans="6:6" x14ac:dyDescent="0.25">
      <c r="F84" s="13"/>
    </row>
    <row r="85" spans="6:6" x14ac:dyDescent="0.25">
      <c r="F85" s="13"/>
    </row>
    <row r="86" spans="6:6" x14ac:dyDescent="0.25">
      <c r="F86" s="13"/>
    </row>
    <row r="87" spans="6:6" x14ac:dyDescent="0.25">
      <c r="F87" s="13"/>
    </row>
    <row r="88" spans="6:6" x14ac:dyDescent="0.25">
      <c r="F88" s="13"/>
    </row>
    <row r="89" spans="6:6" x14ac:dyDescent="0.25">
      <c r="F89" s="13"/>
    </row>
    <row r="90" spans="6:6" x14ac:dyDescent="0.25">
      <c r="F90" s="13"/>
    </row>
    <row r="91" spans="6:6" x14ac:dyDescent="0.25">
      <c r="F91" s="13"/>
    </row>
    <row r="92" spans="6:6" x14ac:dyDescent="0.25">
      <c r="F92" s="13"/>
    </row>
    <row r="93" spans="6:6" x14ac:dyDescent="0.25">
      <c r="F93" s="13"/>
    </row>
    <row r="94" spans="6:6" x14ac:dyDescent="0.25">
      <c r="F94" s="13"/>
    </row>
    <row r="95" spans="6:6" x14ac:dyDescent="0.25">
      <c r="F95" s="13"/>
    </row>
    <row r="96" spans="6:6" x14ac:dyDescent="0.25">
      <c r="F96" s="13"/>
    </row>
    <row r="97" spans="6:6" x14ac:dyDescent="0.25">
      <c r="F97" s="13"/>
    </row>
    <row r="98" spans="6:6" x14ac:dyDescent="0.25">
      <c r="F98" s="13"/>
    </row>
    <row r="99" spans="6:6" x14ac:dyDescent="0.25">
      <c r="F99" s="13"/>
    </row>
    <row r="100" spans="6:6" x14ac:dyDescent="0.25">
      <c r="F100" s="13"/>
    </row>
    <row r="101" spans="6:6" x14ac:dyDescent="0.25">
      <c r="F101" s="13"/>
    </row>
    <row r="102" spans="6:6" x14ac:dyDescent="0.25">
      <c r="F102" s="13"/>
    </row>
    <row r="103" spans="6:6" x14ac:dyDescent="0.25">
      <c r="F103" s="13"/>
    </row>
    <row r="104" spans="6:6" x14ac:dyDescent="0.25">
      <c r="F104" s="13"/>
    </row>
    <row r="105" spans="6:6" x14ac:dyDescent="0.25">
      <c r="F105" s="13"/>
    </row>
    <row r="106" spans="6:6" x14ac:dyDescent="0.25">
      <c r="F106" s="13"/>
    </row>
    <row r="107" spans="6:6" x14ac:dyDescent="0.25">
      <c r="F107" s="13"/>
    </row>
    <row r="108" spans="6:6" x14ac:dyDescent="0.25">
      <c r="F108" s="13"/>
    </row>
    <row r="109" spans="6:6" x14ac:dyDescent="0.25">
      <c r="F109" s="13"/>
    </row>
    <row r="110" spans="6:6" x14ac:dyDescent="0.25">
      <c r="F110" s="13"/>
    </row>
    <row r="111" spans="6:6" x14ac:dyDescent="0.25">
      <c r="F111" s="13"/>
    </row>
    <row r="112" spans="6:6" x14ac:dyDescent="0.25">
      <c r="F112" s="13"/>
    </row>
    <row r="113" spans="6:6" x14ac:dyDescent="0.25">
      <c r="F113" s="13"/>
    </row>
    <row r="114" spans="6:6" x14ac:dyDescent="0.25">
      <c r="F114" s="13"/>
    </row>
    <row r="115" spans="6:6" x14ac:dyDescent="0.25">
      <c r="F115" s="13"/>
    </row>
    <row r="116" spans="6:6" x14ac:dyDescent="0.25">
      <c r="F116" s="13"/>
    </row>
    <row r="117" spans="6:6" x14ac:dyDescent="0.25">
      <c r="F117" s="13"/>
    </row>
    <row r="118" spans="6:6" x14ac:dyDescent="0.25">
      <c r="F118" s="13"/>
    </row>
    <row r="119" spans="6:6" x14ac:dyDescent="0.25">
      <c r="F119" s="13"/>
    </row>
    <row r="120" spans="6:6" x14ac:dyDescent="0.25">
      <c r="F120" s="13"/>
    </row>
    <row r="121" spans="6:6" x14ac:dyDescent="0.25">
      <c r="F121" s="13"/>
    </row>
    <row r="122" spans="6:6" x14ac:dyDescent="0.25">
      <c r="F122" s="13"/>
    </row>
    <row r="123" spans="6:6" x14ac:dyDescent="0.25">
      <c r="F123" s="13"/>
    </row>
    <row r="124" spans="6:6" x14ac:dyDescent="0.25">
      <c r="F124" s="13"/>
    </row>
    <row r="125" spans="6:6" x14ac:dyDescent="0.25">
      <c r="F125" s="13"/>
    </row>
    <row r="126" spans="6:6" x14ac:dyDescent="0.25">
      <c r="F126" s="13"/>
    </row>
    <row r="127" spans="6:6" x14ac:dyDescent="0.25">
      <c r="F127" s="13"/>
    </row>
    <row r="128" spans="6:6" x14ac:dyDescent="0.25">
      <c r="F128" s="13"/>
    </row>
    <row r="129" spans="6:6" x14ac:dyDescent="0.25">
      <c r="F129" s="13"/>
    </row>
    <row r="130" spans="6:6" x14ac:dyDescent="0.25">
      <c r="F130" s="13"/>
    </row>
    <row r="131" spans="6:6" x14ac:dyDescent="0.25">
      <c r="F131" s="13"/>
    </row>
    <row r="132" spans="6:6" x14ac:dyDescent="0.25">
      <c r="F132" s="13"/>
    </row>
    <row r="133" spans="6:6" x14ac:dyDescent="0.25">
      <c r="F133" s="13"/>
    </row>
    <row r="134" spans="6:6" x14ac:dyDescent="0.25">
      <c r="F134" s="13"/>
    </row>
    <row r="135" spans="6:6" x14ac:dyDescent="0.25">
      <c r="F135" s="13"/>
    </row>
    <row r="136" spans="6:6" x14ac:dyDescent="0.25">
      <c r="F136" s="13"/>
    </row>
    <row r="137" spans="6:6" x14ac:dyDescent="0.25">
      <c r="F137" s="13"/>
    </row>
    <row r="138" spans="6:6" x14ac:dyDescent="0.25">
      <c r="F138" s="13"/>
    </row>
    <row r="139" spans="6:6" x14ac:dyDescent="0.25">
      <c r="F139" s="13"/>
    </row>
    <row r="140" spans="6:6" x14ac:dyDescent="0.25">
      <c r="F140" s="13"/>
    </row>
    <row r="141" spans="6:6" x14ac:dyDescent="0.25">
      <c r="F141" s="13"/>
    </row>
    <row r="142" spans="6:6" x14ac:dyDescent="0.25">
      <c r="F142" s="13"/>
    </row>
    <row r="143" spans="6:6" x14ac:dyDescent="0.25">
      <c r="F143" s="13"/>
    </row>
    <row r="144" spans="6:6" x14ac:dyDescent="0.25">
      <c r="F144" s="13"/>
    </row>
    <row r="145" spans="6:6" x14ac:dyDescent="0.25">
      <c r="F145" s="13"/>
    </row>
    <row r="146" spans="6:6" x14ac:dyDescent="0.25">
      <c r="F146" s="13"/>
    </row>
    <row r="147" spans="6:6" x14ac:dyDescent="0.25">
      <c r="F147" s="13"/>
    </row>
    <row r="148" spans="6:6" x14ac:dyDescent="0.25">
      <c r="F148" s="13"/>
    </row>
    <row r="149" spans="6:6" x14ac:dyDescent="0.25">
      <c r="F149" s="13"/>
    </row>
    <row r="150" spans="6:6" x14ac:dyDescent="0.25">
      <c r="F150" s="13"/>
    </row>
    <row r="151" spans="6:6" x14ac:dyDescent="0.25">
      <c r="F151" s="13"/>
    </row>
    <row r="152" spans="6:6" x14ac:dyDescent="0.25">
      <c r="F152" s="13"/>
    </row>
    <row r="153" spans="6:6" x14ac:dyDescent="0.25">
      <c r="F153" s="13"/>
    </row>
    <row r="154" spans="6:6" x14ac:dyDescent="0.25">
      <c r="F154" s="13"/>
    </row>
    <row r="155" spans="6:6" x14ac:dyDescent="0.25">
      <c r="F155" s="13"/>
    </row>
    <row r="156" spans="6:6" x14ac:dyDescent="0.25">
      <c r="F156" s="13"/>
    </row>
    <row r="157" spans="6:6" x14ac:dyDescent="0.25">
      <c r="F157" s="13"/>
    </row>
    <row r="158" spans="6:6" x14ac:dyDescent="0.25">
      <c r="F158" s="13"/>
    </row>
    <row r="159" spans="6:6" x14ac:dyDescent="0.25">
      <c r="F159" s="13"/>
    </row>
    <row r="160" spans="6:6" x14ac:dyDescent="0.25">
      <c r="F160" s="13"/>
    </row>
    <row r="161" spans="6:6" x14ac:dyDescent="0.25">
      <c r="F161" s="13"/>
    </row>
    <row r="162" spans="6:6" x14ac:dyDescent="0.25">
      <c r="F162" s="13"/>
    </row>
    <row r="163" spans="6:6" x14ac:dyDescent="0.25">
      <c r="F163" s="13"/>
    </row>
    <row r="164" spans="6:6" x14ac:dyDescent="0.25">
      <c r="F164" s="13"/>
    </row>
    <row r="165" spans="6:6" x14ac:dyDescent="0.25">
      <c r="F165" s="13"/>
    </row>
    <row r="166" spans="6:6" x14ac:dyDescent="0.25">
      <c r="F166" s="13"/>
    </row>
    <row r="167" spans="6:6" x14ac:dyDescent="0.25">
      <c r="F167" s="13"/>
    </row>
    <row r="168" spans="6:6" x14ac:dyDescent="0.25">
      <c r="F168" s="13"/>
    </row>
    <row r="169" spans="6:6" x14ac:dyDescent="0.25">
      <c r="F169" s="13"/>
    </row>
    <row r="170" spans="6:6" x14ac:dyDescent="0.25">
      <c r="F170" s="13"/>
    </row>
    <row r="171" spans="6:6" x14ac:dyDescent="0.25">
      <c r="F171" s="13"/>
    </row>
    <row r="172" spans="6:6" x14ac:dyDescent="0.25">
      <c r="F172" s="13"/>
    </row>
    <row r="173" spans="6:6" x14ac:dyDescent="0.25">
      <c r="F173" s="13"/>
    </row>
    <row r="174" spans="6:6" x14ac:dyDescent="0.25">
      <c r="F174" s="13"/>
    </row>
    <row r="175" spans="6:6" x14ac:dyDescent="0.25">
      <c r="F175" s="13"/>
    </row>
    <row r="176" spans="6:6" x14ac:dyDescent="0.25">
      <c r="F176" s="13"/>
    </row>
    <row r="177" spans="6:6" x14ac:dyDescent="0.25">
      <c r="F177" s="13"/>
    </row>
    <row r="178" spans="6:6" x14ac:dyDescent="0.25">
      <c r="F178" s="13"/>
    </row>
    <row r="179" spans="6:6" x14ac:dyDescent="0.25">
      <c r="F179" s="13"/>
    </row>
    <row r="180" spans="6:6" x14ac:dyDescent="0.25">
      <c r="F180" s="13"/>
    </row>
    <row r="181" spans="6:6" x14ac:dyDescent="0.25">
      <c r="F181" s="13"/>
    </row>
    <row r="182" spans="6:6" x14ac:dyDescent="0.25">
      <c r="F182" s="13"/>
    </row>
    <row r="183" spans="6:6" x14ac:dyDescent="0.25">
      <c r="F183" s="13"/>
    </row>
    <row r="184" spans="6:6" x14ac:dyDescent="0.25">
      <c r="F184" s="13"/>
    </row>
    <row r="185" spans="6:6" x14ac:dyDescent="0.25">
      <c r="F185" s="13"/>
    </row>
    <row r="186" spans="6:6" x14ac:dyDescent="0.25">
      <c r="F186" s="13"/>
    </row>
    <row r="187" spans="6:6" x14ac:dyDescent="0.25">
      <c r="F187" s="13"/>
    </row>
    <row r="188" spans="6:6" x14ac:dyDescent="0.25">
      <c r="F188" s="13"/>
    </row>
    <row r="189" spans="6:6" x14ac:dyDescent="0.25">
      <c r="F189" s="13"/>
    </row>
    <row r="190" spans="6:6" x14ac:dyDescent="0.25">
      <c r="F190" s="13"/>
    </row>
    <row r="191" spans="6:6" x14ac:dyDescent="0.25">
      <c r="F191" s="13"/>
    </row>
    <row r="192" spans="6:6" x14ac:dyDescent="0.25">
      <c r="F192" s="13"/>
    </row>
    <row r="193" spans="6:6" x14ac:dyDescent="0.25">
      <c r="F193" s="13"/>
    </row>
    <row r="194" spans="6:6" x14ac:dyDescent="0.25">
      <c r="F194" s="13"/>
    </row>
    <row r="195" spans="6:6" x14ac:dyDescent="0.25">
      <c r="F195" s="13"/>
    </row>
    <row r="196" spans="6:6" x14ac:dyDescent="0.25">
      <c r="F196" s="13"/>
    </row>
    <row r="197" spans="6:6" x14ac:dyDescent="0.25">
      <c r="F197" s="13"/>
    </row>
    <row r="198" spans="6:6" x14ac:dyDescent="0.25">
      <c r="F198" s="13"/>
    </row>
    <row r="199" spans="6:6" x14ac:dyDescent="0.25">
      <c r="F199" s="13"/>
    </row>
    <row r="200" spans="6:6" x14ac:dyDescent="0.25">
      <c r="F200" s="13"/>
    </row>
    <row r="201" spans="6:6" x14ac:dyDescent="0.25">
      <c r="F201" s="13"/>
    </row>
    <row r="202" spans="6:6" x14ac:dyDescent="0.25">
      <c r="F202" s="13"/>
    </row>
    <row r="203" spans="6:6" x14ac:dyDescent="0.25">
      <c r="F203" s="13"/>
    </row>
    <row r="204" spans="6:6" x14ac:dyDescent="0.25">
      <c r="F204" s="13"/>
    </row>
    <row r="205" spans="6:6" x14ac:dyDescent="0.25">
      <c r="F205" s="13"/>
    </row>
    <row r="206" spans="6:6" x14ac:dyDescent="0.25">
      <c r="F206" s="13"/>
    </row>
    <row r="207" spans="6:6" x14ac:dyDescent="0.25">
      <c r="F207" s="13"/>
    </row>
    <row r="208" spans="6:6" x14ac:dyDescent="0.25">
      <c r="F208" s="13"/>
    </row>
    <row r="209" spans="6:6" x14ac:dyDescent="0.25">
      <c r="F209" s="13"/>
    </row>
    <row r="210" spans="6:6" x14ac:dyDescent="0.25">
      <c r="F210" s="13"/>
    </row>
    <row r="211" spans="6:6" x14ac:dyDescent="0.25">
      <c r="F211" s="13"/>
    </row>
    <row r="212" spans="6:6" x14ac:dyDescent="0.25">
      <c r="F212" s="13"/>
    </row>
    <row r="213" spans="6:6" x14ac:dyDescent="0.25">
      <c r="F213" s="13"/>
    </row>
    <row r="214" spans="6:6" x14ac:dyDescent="0.25">
      <c r="F214" s="13"/>
    </row>
    <row r="215" spans="6:6" x14ac:dyDescent="0.25">
      <c r="F215" s="13"/>
    </row>
    <row r="216" spans="6:6" x14ac:dyDescent="0.25">
      <c r="F216" s="13"/>
    </row>
    <row r="217" spans="6:6" x14ac:dyDescent="0.25">
      <c r="F217" s="13"/>
    </row>
    <row r="218" spans="6:6" x14ac:dyDescent="0.25">
      <c r="F218" s="13"/>
    </row>
    <row r="219" spans="6:6" x14ac:dyDescent="0.25">
      <c r="F219" s="13"/>
    </row>
    <row r="220" spans="6:6" x14ac:dyDescent="0.25">
      <c r="F220" s="13"/>
    </row>
    <row r="221" spans="6:6" x14ac:dyDescent="0.25">
      <c r="F221" s="13"/>
    </row>
    <row r="222" spans="6:6" x14ac:dyDescent="0.25">
      <c r="F222" s="13"/>
    </row>
    <row r="223" spans="6:6" x14ac:dyDescent="0.25">
      <c r="F223" s="13"/>
    </row>
    <row r="224" spans="6:6" x14ac:dyDescent="0.25">
      <c r="F224" s="13"/>
    </row>
    <row r="225" spans="6:6" x14ac:dyDescent="0.25">
      <c r="F225" s="13"/>
    </row>
  </sheetData>
  <mergeCells count="3">
    <mergeCell ref="A1:C1"/>
    <mergeCell ref="A2:C2"/>
    <mergeCell ref="A3:C3"/>
  </mergeCells>
  <dataValidations count="1">
    <dataValidation type="list" allowBlank="1" showInputMessage="1" showErrorMessage="1" sqref="F5:F225" xr:uid="{719D1874-AA38-44A5-82F9-51E13CA28975}">
      <formula1>$K$1:$K$2</formula1>
    </dataValidation>
  </dataValidations>
  <pageMargins left="0.5" right="0.5" top="0.5" bottom="0.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23C69-D840-45A5-8B7E-26AA38B3F87E}">
  <sheetPr>
    <tabColor rgb="FFFFFF00"/>
  </sheetPr>
  <dimension ref="A1:K21"/>
  <sheetViews>
    <sheetView zoomScale="160" zoomScaleNormal="160" workbookViewId="0">
      <selection activeCell="A2" sqref="A2:F2"/>
    </sheetView>
  </sheetViews>
  <sheetFormatPr defaultRowHeight="15" x14ac:dyDescent="0.25"/>
  <cols>
    <col min="1" max="1" width="15.5703125" customWidth="1"/>
    <col min="2" max="2" width="17.42578125" customWidth="1"/>
    <col min="3" max="3" width="26.28515625" customWidth="1"/>
    <col min="5" max="5" width="2.42578125" customWidth="1"/>
    <col min="6" max="6" width="22" customWidth="1"/>
    <col min="7" max="7" width="2.140625" customWidth="1"/>
    <col min="8" max="8" width="29.42578125" customWidth="1"/>
    <col min="11" max="11" width="36.5703125" bestFit="1" customWidth="1"/>
  </cols>
  <sheetData>
    <row r="1" spans="1:11" x14ac:dyDescent="0.25">
      <c r="A1" s="644" t="s">
        <v>340</v>
      </c>
      <c r="B1" s="644"/>
      <c r="C1" s="415"/>
      <c r="D1" s="415"/>
      <c r="E1" s="415"/>
      <c r="F1" s="415"/>
      <c r="G1" s="415"/>
      <c r="H1" s="415"/>
      <c r="I1" s="415"/>
    </row>
    <row r="2" spans="1:11" x14ac:dyDescent="0.25">
      <c r="A2" s="429" t="s">
        <v>341</v>
      </c>
      <c r="B2" s="430" t="s">
        <v>342</v>
      </c>
      <c r="C2" s="430"/>
      <c r="D2" s="430"/>
      <c r="E2" s="430"/>
      <c r="F2" s="431"/>
      <c r="G2" s="415"/>
      <c r="H2" s="414"/>
      <c r="I2" s="415"/>
    </row>
    <row r="3" spans="1:11" x14ac:dyDescent="0.25">
      <c r="A3" s="418">
        <f>IF('General Information'!B9=0,0,'General Information'!B9)</f>
        <v>0</v>
      </c>
      <c r="B3" s="419">
        <f>IF('General Information'!B10=0,0,'General Information'!B10)</f>
        <v>0</v>
      </c>
      <c r="C3" s="420" t="s">
        <v>343</v>
      </c>
      <c r="D3" s="418" t="str">
        <f>IF(A3=0, "-",EDATE(A3,-12))</f>
        <v>-</v>
      </c>
      <c r="E3" s="420" t="s">
        <v>344</v>
      </c>
      <c r="F3" s="418" t="str">
        <f>IF(B3=0, "-",EDATE(B3,-12))</f>
        <v>-</v>
      </c>
      <c r="G3" s="416" t="s">
        <v>345</v>
      </c>
      <c r="H3" s="417"/>
      <c r="I3" s="415"/>
    </row>
    <row r="4" spans="1:11" x14ac:dyDescent="0.25">
      <c r="A4" s="415"/>
      <c r="B4" s="415"/>
      <c r="C4" s="415"/>
      <c r="D4" s="415"/>
      <c r="E4" s="415"/>
      <c r="F4" s="415"/>
      <c r="G4" s="415"/>
      <c r="H4" s="415"/>
      <c r="I4" s="415"/>
    </row>
    <row r="5" spans="1:11" x14ac:dyDescent="0.25">
      <c r="A5" s="415"/>
      <c r="B5" s="415"/>
      <c r="C5" s="415"/>
      <c r="D5" s="415"/>
      <c r="E5" s="415"/>
      <c r="F5" s="421" t="s">
        <v>346</v>
      </c>
      <c r="G5" s="415" t="s">
        <v>345</v>
      </c>
      <c r="H5" s="417"/>
      <c r="I5" s="415"/>
    </row>
    <row r="6" spans="1:11" x14ac:dyDescent="0.25">
      <c r="A6" s="415"/>
      <c r="B6" s="415"/>
      <c r="C6" s="415"/>
      <c r="D6" s="415"/>
      <c r="E6" s="415"/>
      <c r="F6" s="415"/>
      <c r="G6" s="415"/>
      <c r="H6" s="415"/>
      <c r="I6" s="415"/>
    </row>
    <row r="7" spans="1:11" ht="60.75" customHeight="1" x14ac:dyDescent="0.25">
      <c r="A7" s="415"/>
      <c r="B7" s="415"/>
      <c r="C7" s="415"/>
      <c r="D7" s="645" t="s">
        <v>347</v>
      </c>
      <c r="E7" s="645"/>
      <c r="F7" s="645"/>
      <c r="G7" s="647" t="s">
        <v>345</v>
      </c>
      <c r="H7" s="648">
        <f>((H3-H5)/365)*60</f>
        <v>0</v>
      </c>
      <c r="I7" s="649"/>
      <c r="K7" s="642" t="s">
        <v>348</v>
      </c>
    </row>
    <row r="8" spans="1:11" x14ac:dyDescent="0.25">
      <c r="A8" s="415"/>
      <c r="B8" s="415"/>
      <c r="C8" s="415"/>
      <c r="D8" s="646"/>
      <c r="E8" s="646"/>
      <c r="F8" s="646"/>
      <c r="G8" s="647"/>
      <c r="H8" s="650"/>
      <c r="I8" s="651"/>
      <c r="K8" s="643"/>
    </row>
    <row r="9" spans="1:11" x14ac:dyDescent="0.25">
      <c r="A9" s="415"/>
      <c r="B9" s="415"/>
      <c r="C9" s="415"/>
      <c r="D9" s="415"/>
      <c r="E9" s="415"/>
      <c r="F9" s="415"/>
      <c r="G9" s="415"/>
      <c r="H9" s="415"/>
      <c r="I9" s="415"/>
    </row>
    <row r="10" spans="1:11" ht="15.75" thickBot="1" x14ac:dyDescent="0.3">
      <c r="A10" s="415"/>
      <c r="B10" s="415"/>
      <c r="C10" s="415"/>
      <c r="D10" s="415"/>
      <c r="E10" s="415"/>
      <c r="F10" s="415"/>
      <c r="G10" s="415"/>
      <c r="H10" s="415"/>
      <c r="I10" s="415"/>
    </row>
    <row r="11" spans="1:11" ht="49.5" customHeight="1" thickBot="1" x14ac:dyDescent="0.3">
      <c r="A11" s="652" t="s">
        <v>349</v>
      </c>
      <c r="B11" s="653"/>
      <c r="C11" s="415"/>
      <c r="D11" s="415"/>
      <c r="E11" s="415"/>
      <c r="F11" s="415"/>
      <c r="G11" s="415"/>
      <c r="H11" s="415"/>
      <c r="I11" s="415"/>
    </row>
    <row r="12" spans="1:11" x14ac:dyDescent="0.25">
      <c r="A12" s="425" t="s">
        <v>350</v>
      </c>
      <c r="B12" s="426" t="s">
        <v>351</v>
      </c>
      <c r="C12" s="415"/>
      <c r="D12" s="415"/>
      <c r="E12" s="415"/>
      <c r="F12" s="415"/>
      <c r="G12" s="415"/>
      <c r="H12" s="415"/>
      <c r="I12" s="415"/>
    </row>
    <row r="13" spans="1:11" x14ac:dyDescent="0.25">
      <c r="A13" s="422" t="s">
        <v>352</v>
      </c>
      <c r="B13" s="426" t="s">
        <v>353</v>
      </c>
      <c r="C13" s="415"/>
      <c r="D13" s="415"/>
      <c r="E13" s="415"/>
      <c r="F13" s="415"/>
      <c r="G13" s="415"/>
      <c r="H13" s="415"/>
      <c r="I13" s="415"/>
    </row>
    <row r="14" spans="1:11" ht="15" customHeight="1" x14ac:dyDescent="0.25">
      <c r="A14" s="423" t="s">
        <v>354</v>
      </c>
      <c r="B14" s="427" t="s">
        <v>355</v>
      </c>
      <c r="C14" s="415"/>
      <c r="D14" s="415"/>
      <c r="E14" s="415"/>
      <c r="F14" s="415"/>
      <c r="G14" s="415"/>
      <c r="H14" s="415"/>
      <c r="I14" s="415"/>
    </row>
    <row r="15" spans="1:11" x14ac:dyDescent="0.25">
      <c r="A15" s="422" t="s">
        <v>356</v>
      </c>
      <c r="B15" s="427" t="s">
        <v>357</v>
      </c>
      <c r="C15" s="415"/>
      <c r="D15" s="415"/>
      <c r="E15" s="415"/>
      <c r="F15" s="415"/>
      <c r="G15" s="415"/>
      <c r="H15" s="415"/>
      <c r="I15" s="415"/>
    </row>
    <row r="16" spans="1:11" x14ac:dyDescent="0.25">
      <c r="A16" s="422" t="s">
        <v>358</v>
      </c>
      <c r="B16" s="426" t="s">
        <v>359</v>
      </c>
      <c r="C16" s="415"/>
      <c r="D16" s="415"/>
      <c r="E16" s="415"/>
      <c r="F16" s="415"/>
      <c r="G16" s="415"/>
      <c r="H16" s="415"/>
      <c r="I16" s="415"/>
    </row>
    <row r="17" spans="1:9" ht="64.5" x14ac:dyDescent="0.25">
      <c r="A17" s="424" t="s">
        <v>360</v>
      </c>
      <c r="B17" s="427" t="s">
        <v>361</v>
      </c>
      <c r="C17" s="415"/>
      <c r="D17" s="415"/>
      <c r="E17" s="415"/>
      <c r="F17" s="415"/>
      <c r="G17" s="415"/>
      <c r="H17" s="415"/>
      <c r="I17" s="415"/>
    </row>
    <row r="18" spans="1:9" x14ac:dyDescent="0.25">
      <c r="A18" s="422" t="s">
        <v>362</v>
      </c>
      <c r="B18" s="428" t="s">
        <v>363</v>
      </c>
      <c r="C18" s="415"/>
      <c r="D18" s="415"/>
      <c r="E18" s="415"/>
      <c r="F18" s="415"/>
      <c r="G18" s="415"/>
      <c r="H18" s="415"/>
      <c r="I18" s="415"/>
    </row>
    <row r="19" spans="1:9" x14ac:dyDescent="0.25">
      <c r="A19" s="415"/>
      <c r="B19" s="415"/>
      <c r="C19" s="415"/>
      <c r="D19" s="415"/>
      <c r="E19" s="415"/>
      <c r="F19" s="415"/>
      <c r="G19" s="415"/>
      <c r="H19" s="415"/>
      <c r="I19" s="415"/>
    </row>
    <row r="20" spans="1:9" ht="106.5" customHeight="1" x14ac:dyDescent="0.25">
      <c r="A20" s="638" t="s">
        <v>364</v>
      </c>
      <c r="B20" s="639"/>
    </row>
    <row r="21" spans="1:9" x14ac:dyDescent="0.25">
      <c r="A21" s="640"/>
      <c r="B21" s="641"/>
    </row>
  </sheetData>
  <mergeCells count="7">
    <mergeCell ref="A20:B21"/>
    <mergeCell ref="K7:K8"/>
    <mergeCell ref="A1:B1"/>
    <mergeCell ref="D7:F8"/>
    <mergeCell ref="G7:G8"/>
    <mergeCell ref="H7:I8"/>
    <mergeCell ref="A11:B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195C43FE38834190AD02952D649FD7" ma:contentTypeVersion="23" ma:contentTypeDescription="Create a new document." ma:contentTypeScope="" ma:versionID="7eba4a7c1e9bcbec0882fb057260772b">
  <xsd:schema xmlns:xsd="http://www.w3.org/2001/XMLSchema" xmlns:xs="http://www.w3.org/2001/XMLSchema" xmlns:p="http://schemas.microsoft.com/office/2006/metadata/properties" xmlns:ns2="7e118d3c-cf2c-4128-9e60-0888f7450af2" xmlns:ns3="dd525dda-2a34-4ca5-a8c9-9cc0327ce268" xmlns:ns4="ab06a5aa-8e31-4bdb-9b13-38c58a92ec8a" targetNamespace="http://schemas.microsoft.com/office/2006/metadata/properties" ma:root="true" ma:fieldsID="a298920cbf52083094c437c0634d72e2" ns2:_="" ns3:_="" ns4:_="">
    <xsd:import namespace="7e118d3c-cf2c-4128-9e60-0888f7450af2"/>
    <xsd:import namespace="dd525dda-2a34-4ca5-a8c9-9cc0327ce268"/>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_x0031_" minOccurs="0"/>
                <xsd:element ref="ns2: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18d3c-cf2c-4128-9e60-0888f7450a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_x0031_" ma:index="24" nillable="true" ma:displayName="1" ma:format="Dropdown" ma:internalName="_x0031_" ma:percentage="FALSE">
      <xsd:simpleType>
        <xsd:restriction base="dms:Number"/>
      </xsd:simpleType>
    </xsd:element>
    <xsd:element name="Comment" ma:index="25" nillable="true" ma:displayName="Comment"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525dda-2a34-4ca5-a8c9-9cc0327ce26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cfe281b-0fc6-485b-9333-155f34f9ae84}" ma:internalName="TaxCatchAll" ma:showField="CatchAllData" ma:web="dd525dda-2a34-4ca5-a8c9-9cc0327ce2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06a5aa-8e31-4bdb-9b13-38c58a92ec8a" xsi:nil="true"/>
    <lcf76f155ced4ddcb4097134ff3c332f xmlns="7e118d3c-cf2c-4128-9e60-0888f7450af2">
      <Terms xmlns="http://schemas.microsoft.com/office/infopath/2007/PartnerControls"/>
    </lcf76f155ced4ddcb4097134ff3c332f>
    <Comment xmlns="7e118d3c-cf2c-4128-9e60-0888f7450af2" xsi:nil="true"/>
    <_x0031_ xmlns="7e118d3c-cf2c-4128-9e60-0888f7450af2" xsi:nil="true"/>
  </documentManagement>
</p:properties>
</file>

<file path=customXml/itemProps1.xml><?xml version="1.0" encoding="utf-8"?>
<ds:datastoreItem xmlns:ds="http://schemas.openxmlformats.org/officeDocument/2006/customXml" ds:itemID="{CA64E95B-C6D4-4A20-85E9-1201C1BB2B9F}">
  <ds:schemaRefs>
    <ds:schemaRef ds:uri="http://schemas.microsoft.com/sharepoint/v3/contenttype/forms"/>
  </ds:schemaRefs>
</ds:datastoreItem>
</file>

<file path=customXml/itemProps2.xml><?xml version="1.0" encoding="utf-8"?>
<ds:datastoreItem xmlns:ds="http://schemas.openxmlformats.org/officeDocument/2006/customXml" ds:itemID="{C5AA1157-A953-4AB9-B355-98B9E7751C81}"/>
</file>

<file path=customXml/itemProps3.xml><?xml version="1.0" encoding="utf-8"?>
<ds:datastoreItem xmlns:ds="http://schemas.openxmlformats.org/officeDocument/2006/customXml" ds:itemID="{DA37F0F6-5A6E-49FF-946B-06E441410346}">
  <ds:schemaRefs>
    <ds:schemaRef ds:uri="http://schemas.microsoft.com/office/2006/metadata/properties"/>
    <ds:schemaRef ds:uri="http://schemas.microsoft.com/office/infopath/2007/PartnerControls"/>
    <ds:schemaRef ds:uri="ab06a5aa-8e31-4bdb-9b13-38c58a92ec8a"/>
    <ds:schemaRef ds:uri="7e118d3c-cf2c-4128-9e60-0888f7450af2"/>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Change Log</vt:lpstr>
      <vt:lpstr>Instructions and Guidance</vt:lpstr>
      <vt:lpstr>General Information</vt:lpstr>
      <vt:lpstr>Usage</vt:lpstr>
      <vt:lpstr>Salaries</vt:lpstr>
      <vt:lpstr>Salary Cap Worksheet</vt:lpstr>
      <vt:lpstr>Depreciation</vt:lpstr>
      <vt:lpstr>Other Costs</vt:lpstr>
      <vt:lpstr>Summary Year 1</vt:lpstr>
      <vt:lpstr>Summary Year 2</vt:lpstr>
      <vt:lpstr>Add'l Costs</vt:lpstr>
      <vt:lpstr>60-Day Working Capital Calc.</vt:lpstr>
    </vt:vector>
  </TitlesOfParts>
  <Manager/>
  <Company>University of Washington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Uuwmaastaff</dc:creator>
  <cp:keywords/>
  <dc:description/>
  <cp:lastModifiedBy>Elroy Chien</cp:lastModifiedBy>
  <cp:revision/>
  <dcterms:created xsi:type="dcterms:W3CDTF">2017-09-18T21:28:24Z</dcterms:created>
  <dcterms:modified xsi:type="dcterms:W3CDTF">2026-09-30T15:34:11Z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0x0101007A195C43FE38834190AD02952D649FD7</vt:lpwstr>
  </property>
  <property fmtid="{D5CDD505-2E9C-101B-9397-08002B2CF9AE}" pid="3" name="MediaServiceImageTags">
    <vt:lpwstr/>
  </property>
  <property fmtid="{D5CDD505-2E9C-101B-9397-08002B2CF9AE}" pid="4" name="_dlc_DocIdItemGuid">
    <vt:lpwstr>29f32462-383e-4173-8c87-40a2be06b44b</vt:lpwstr>
  </property>
</Properties>
</file>