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C:\Users\jrice19\Downloads\"/>
    </mc:Choice>
  </mc:AlternateContent>
  <xr:revisionPtr revIDLastSave="0" documentId="13_ncr:1_{33368987-11D3-4F3D-AF22-930BF88D630C}" xr6:coauthVersionLast="47" xr6:coauthVersionMax="47" xr10:uidLastSave="{00000000-0000-0000-0000-000000000000}"/>
  <bookViews>
    <workbookView xWindow="-120" yWindow="-120" windowWidth="29040" windowHeight="15840" tabRatio="682" xr2:uid="{00000000-000D-0000-FFFF-FFFF00000000}"/>
  </bookViews>
  <sheets>
    <sheet name="Salary Cap Calculator" sheetId="6" r:id="rId1"/>
    <sheet name="Instruc - Single Salary Cap" sheetId="4" r:id="rId2"/>
    <sheet name="Instruc - Multiple Salary Caps" sheetId="5" r:id="rId3"/>
    <sheet name="Version Review" sheetId="7"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6" i="5" l="1"/>
  <c r="G76" i="5" s="1"/>
  <c r="I76" i="5" s="1"/>
  <c r="F77" i="5"/>
  <c r="F78" i="5"/>
  <c r="F79" i="5"/>
  <c r="F80" i="5"/>
  <c r="G80" i="5" s="1"/>
  <c r="I80" i="5" s="1"/>
  <c r="F81" i="5"/>
  <c r="G81" i="5" s="1"/>
  <c r="I81" i="5" s="1"/>
  <c r="F82" i="5"/>
  <c r="G82" i="5" s="1"/>
  <c r="I82" i="5" s="1"/>
  <c r="F83" i="5"/>
  <c r="G83" i="5" s="1"/>
  <c r="I83" i="5" s="1"/>
  <c r="F84" i="5"/>
  <c r="F85" i="5"/>
  <c r="G85" i="5" s="1"/>
  <c r="I85" i="5" s="1"/>
  <c r="E40" i="6"/>
  <c r="G38" i="6" s="1"/>
  <c r="G14" i="6"/>
  <c r="G13" i="6"/>
  <c r="G12" i="6"/>
  <c r="G11" i="6"/>
  <c r="G10" i="6"/>
  <c r="G9" i="6"/>
  <c r="G67" i="5"/>
  <c r="G66" i="5"/>
  <c r="G65" i="5"/>
  <c r="G64" i="5"/>
  <c r="G63" i="5"/>
  <c r="F75" i="5"/>
  <c r="G75" i="5" s="1"/>
  <c r="I75" i="5" s="1"/>
  <c r="G62" i="5"/>
  <c r="F74" i="5"/>
  <c r="G74" i="5" s="1"/>
  <c r="I74" i="5" s="1"/>
  <c r="G79" i="5"/>
  <c r="I79" i="5" s="1"/>
  <c r="G78" i="5"/>
  <c r="I78" i="5" s="1"/>
  <c r="G77" i="5"/>
  <c r="I77" i="5"/>
  <c r="G84" i="5"/>
  <c r="I84" i="5" s="1"/>
  <c r="F29" i="6"/>
  <c r="G29" i="6" s="1"/>
  <c r="I29" i="6" s="1"/>
  <c r="F31" i="6"/>
  <c r="G31" i="6" s="1"/>
  <c r="I31" i="6" s="1"/>
  <c r="F26" i="6"/>
  <c r="G26" i="6" s="1"/>
  <c r="I26" i="6" s="1"/>
  <c r="F32" i="6"/>
  <c r="G32" i="6" s="1"/>
  <c r="I32" i="6" s="1"/>
  <c r="F30" i="6"/>
  <c r="G30" i="6" s="1"/>
  <c r="I30" i="6" s="1"/>
  <c r="F28" i="6"/>
  <c r="G28" i="6" s="1"/>
  <c r="I28" i="6" s="1"/>
  <c r="F24" i="6"/>
  <c r="G24" i="6" s="1"/>
  <c r="I24" i="6" s="1"/>
  <c r="F22" i="6"/>
  <c r="G22" i="6" s="1"/>
  <c r="I22" i="6" s="1"/>
  <c r="F23" i="6"/>
  <c r="G23" i="6" s="1"/>
  <c r="I23" i="6" s="1"/>
  <c r="F27" i="6"/>
  <c r="G27" i="6" s="1"/>
  <c r="I27" i="6" s="1"/>
  <c r="F21" i="6"/>
  <c r="G21" i="6" s="1"/>
  <c r="I21" i="6" s="1"/>
  <c r="F25" i="6"/>
  <c r="G25" i="6" s="1"/>
  <c r="I25" i="6" s="1"/>
  <c r="E93" i="5"/>
  <c r="F92" i="5" s="1"/>
  <c r="G92" i="5"/>
  <c r="F91" i="5"/>
  <c r="G91" i="5"/>
  <c r="G65" i="4"/>
  <c r="F77" i="4"/>
  <c r="G77" i="4" s="1"/>
  <c r="I77" i="4" s="1"/>
  <c r="G63" i="4"/>
  <c r="F75" i="4"/>
  <c r="G75" i="4" s="1"/>
  <c r="I75" i="4" s="1"/>
  <c r="G64" i="4"/>
  <c r="F76" i="4"/>
  <c r="G76" i="4" s="1"/>
  <c r="I76" i="4" s="1"/>
  <c r="G62" i="4"/>
  <c r="F74" i="4"/>
  <c r="G74" i="4" s="1"/>
  <c r="I74" i="4" s="1"/>
  <c r="G61" i="4"/>
  <c r="G60" i="4"/>
  <c r="F72" i="4" s="1"/>
  <c r="G72" i="4" s="1"/>
  <c r="I72" i="4" s="1"/>
  <c r="F81" i="4"/>
  <c r="F83" i="4"/>
  <c r="G83" i="4" s="1"/>
  <c r="I83" i="4" s="1"/>
  <c r="F78" i="4"/>
  <c r="G78" i="4" s="1"/>
  <c r="I78" i="4" s="1"/>
  <c r="F80" i="4"/>
  <c r="G80" i="4" s="1"/>
  <c r="I80" i="4" s="1"/>
  <c r="F73" i="4"/>
  <c r="G73" i="4" s="1"/>
  <c r="I73" i="4" s="1"/>
  <c r="F79" i="4"/>
  <c r="F82" i="4"/>
  <c r="G82" i="4" s="1"/>
  <c r="I82" i="4" s="1"/>
  <c r="G79" i="4"/>
  <c r="I79" i="4"/>
  <c r="G81" i="4"/>
  <c r="I81" i="4"/>
  <c r="G39" i="6" l="1"/>
  <c r="F39" i="6"/>
  <c r="F38" i="6"/>
</calcChain>
</file>

<file path=xl/sharedStrings.xml><?xml version="1.0" encoding="utf-8"?>
<sst xmlns="http://schemas.openxmlformats.org/spreadsheetml/2006/main" count="214" uniqueCount="91">
  <si>
    <t>Shaded Fields Require Input</t>
  </si>
  <si>
    <t>Salary Cap Level</t>
  </si>
  <si>
    <t>Annual Cap</t>
  </si>
  <si>
    <t>Applicable Salary Cap / 2</t>
  </si>
  <si>
    <t>Avg. Paid FTE</t>
  </si>
  <si>
    <t>Formulas - Do Not Change</t>
  </si>
  <si>
    <t>Executive Level I</t>
  </si>
  <si>
    <t>Executive Level II</t>
  </si>
  <si>
    <t>A</t>
  </si>
  <si>
    <t>B</t>
  </si>
  <si>
    <t>C</t>
  </si>
  <si>
    <t>D</t>
  </si>
  <si>
    <t>E</t>
  </si>
  <si>
    <t>F</t>
  </si>
  <si>
    <t>G</t>
  </si>
  <si>
    <t>Budget Number</t>
  </si>
  <si>
    <t>$ Paid on Budget (Compensation Dist.)</t>
  </si>
  <si>
    <t>Salary as % of Cap</t>
  </si>
  <si>
    <t>Min Cost Share Required</t>
  </si>
  <si>
    <t>62-XXXX</t>
  </si>
  <si>
    <t xml:space="preserve">Shaded fields require department input. </t>
  </si>
  <si>
    <t>Budget
Number</t>
  </si>
  <si>
    <t>Salary Cap Apllicable</t>
  </si>
  <si>
    <t># of Pay Periods Applicable</t>
  </si>
  <si>
    <t>Total</t>
  </si>
  <si>
    <t xml:space="preserve">Budget FTE by Pay Period </t>
  </si>
  <si>
    <t>Total Salary Distr for Pay Period(S)</t>
  </si>
  <si>
    <t>% Effort from FEC (Compensation Dist)*</t>
  </si>
  <si>
    <t xml:space="preserve">* </t>
  </si>
  <si>
    <t>Worksheet 1 - Salary Caps</t>
  </si>
  <si>
    <t>Worksheet 2 - Calculation to Determine Correct Salary Cap Cost Sharing</t>
  </si>
  <si>
    <t xml:space="preserve">Worksheet 3 - Calculation of Salary/FTE Split </t>
  </si>
  <si>
    <t>Determine the number of pay periods during the FEC cycle that each salary cap applies</t>
  </si>
  <si>
    <t>Click "Adjust/View Cost Share" button on FEC</t>
  </si>
  <si>
    <t>The adjusted Salary Cap cost sharing will appear on the FEC</t>
  </si>
  <si>
    <t xml:space="preserve">Place a note in "Additional Comments" describing the changes made to the salary cap or adding clarification to the predefined comment. </t>
  </si>
  <si>
    <t>Other 1</t>
  </si>
  <si>
    <t>Other 2</t>
  </si>
  <si>
    <t>Other 3</t>
  </si>
  <si>
    <t>Other 4</t>
  </si>
  <si>
    <r>
      <t xml:space="preserve">NOTE: If a Salary Cap other than those reflected above is to be applied enter the annual amount(s) in the shaded </t>
    </r>
    <r>
      <rPr>
        <i/>
        <sz val="9"/>
        <color indexed="10"/>
        <rFont val="Calibri"/>
        <family val="2"/>
      </rPr>
      <t>"Other _" cells</t>
    </r>
  </si>
  <si>
    <t>In Worksheet 2, columns A, C &amp; F, enter the information from the FEC for the budget(s) requiring adjustment.</t>
  </si>
  <si>
    <t>This example reflects changing the salary cap cost share amount as it appeared on the original FEC from Executive Level II to Executive Level I</t>
  </si>
  <si>
    <t xml:space="preserve">Click on "Save". </t>
  </si>
  <si>
    <t>Instructions for changing the salary cap level for an entire FEC period (i.e., the same salary cap for the entire FEC cycle)</t>
  </si>
  <si>
    <t>Enter the correct cost share % from Worksheet 2, column G in the "Actual Effort"  column of the "Adjust/View Cost Share" screen</t>
  </si>
  <si>
    <t>Select "Edit Comments" on the FEC</t>
  </si>
  <si>
    <t>Instructions for reflecting multiple salary caps for an entire FEC period (i.e., more than one salary cap for a budget within an FEC cycle)</t>
  </si>
  <si>
    <t>For accuracy, all budget numbers subject to the salary cap would need to be researched and a determination made as to whether they need to be changed as well.</t>
  </si>
  <si>
    <t xml:space="preserve">*Shaded fields require department input. </t>
  </si>
  <si>
    <t>FEC will now reflect the correct salary cap cost sharing percent.</t>
  </si>
  <si>
    <r>
      <t xml:space="preserve">In </t>
    </r>
    <r>
      <rPr>
        <b/>
        <i/>
        <sz val="11"/>
        <color indexed="8"/>
        <rFont val="Calibri"/>
        <family val="2"/>
      </rPr>
      <t>Worksheet 2, columns C and F</t>
    </r>
    <r>
      <rPr>
        <b/>
        <sz val="11"/>
        <color indexed="8"/>
        <rFont val="Calibri"/>
        <family val="2"/>
      </rPr>
      <t xml:space="preserve">, enter the dollars and percents from </t>
    </r>
    <r>
      <rPr>
        <b/>
        <i/>
        <sz val="11"/>
        <color indexed="8"/>
        <rFont val="Calibri"/>
        <family val="2"/>
      </rPr>
      <t>Worksheet 3, columns D and E</t>
    </r>
    <r>
      <rPr>
        <b/>
        <sz val="11"/>
        <color indexed="8"/>
        <rFont val="Calibri"/>
        <family val="2"/>
      </rPr>
      <t xml:space="preserve"> determined in Step 6. You should have the same number of lines as exist in Worksheet 3.</t>
    </r>
  </si>
  <si>
    <r>
      <rPr>
        <b/>
        <i/>
        <sz val="11"/>
        <color indexed="8"/>
        <rFont val="Calibri"/>
        <family val="2"/>
      </rPr>
      <t>Worksheet 2, column G</t>
    </r>
    <r>
      <rPr>
        <b/>
        <sz val="11"/>
        <color indexed="8"/>
        <rFont val="Calibri"/>
        <family val="2"/>
      </rPr>
      <t xml:space="preserve"> will calculate automatically. The sum of the percents in </t>
    </r>
    <r>
      <rPr>
        <b/>
        <i/>
        <sz val="11"/>
        <color indexed="8"/>
        <rFont val="Calibri"/>
        <family val="2"/>
      </rPr>
      <t xml:space="preserve">column G </t>
    </r>
    <r>
      <rPr>
        <b/>
        <sz val="11"/>
        <color indexed="8"/>
        <rFont val="Calibri"/>
        <family val="2"/>
      </rPr>
      <t>for each budget represents the adjusted salary cap cost share percent.</t>
    </r>
  </si>
  <si>
    <r>
      <t>From the</t>
    </r>
    <r>
      <rPr>
        <b/>
        <i/>
        <sz val="10"/>
        <rFont val="Arial"/>
        <family val="2"/>
      </rPr>
      <t xml:space="preserve"> Salary Sources, Sponsored Programs</t>
    </r>
    <r>
      <rPr>
        <b/>
        <sz val="10"/>
        <rFont val="Arial"/>
        <family val="2"/>
      </rPr>
      <t xml:space="preserve"> section of the FEC, determine the budget(s) (e.g., NIH, SAMHSA, AHRQ, HRSA, CDC, etc.) subject to the salary cap for the FEC cycle.</t>
    </r>
  </si>
  <si>
    <t>Select "Multiple salary caps applicable.." comment form the predefined comments list</t>
  </si>
  <si>
    <t>Salary Cap Level Name</t>
  </si>
  <si>
    <t>This example reflects changing the salary cap cost share amount as it appeared on the original FEC to a combination of Executive Level I &amp; Executive Level II</t>
  </si>
  <si>
    <r>
      <t xml:space="preserve">Instructions when </t>
    </r>
    <r>
      <rPr>
        <b/>
        <u/>
        <sz val="12"/>
        <color indexed="8"/>
        <rFont val="Calibri"/>
        <family val="2"/>
      </rPr>
      <t>only 1 salary cap applies</t>
    </r>
    <r>
      <rPr>
        <b/>
        <sz val="12"/>
        <color indexed="8"/>
        <rFont val="Calibri"/>
        <family val="2"/>
      </rPr>
      <t xml:space="preserve"> to a budget for the entire FEC cycle</t>
    </r>
  </si>
  <si>
    <r>
      <t xml:space="preserve">In Worksheet 2, column B, enter appropriate Salary Cap Level </t>
    </r>
    <r>
      <rPr>
        <b/>
        <u/>
        <sz val="10"/>
        <rFont val="Arial"/>
        <family val="2"/>
      </rPr>
      <t>name</t>
    </r>
    <r>
      <rPr>
        <b/>
        <sz val="10"/>
        <rFont val="Arial"/>
        <family val="2"/>
      </rPr>
      <t xml:space="preserve"> from Worksheet 1 for the budget(s) requiring adjustment.  Note, the Salary Cap Level description will infer the salary cap </t>
    </r>
  </si>
  <si>
    <t>from Worksheet 1.  Column G will calculate correct Salary Cap %.</t>
  </si>
  <si>
    <r>
      <t xml:space="preserve">Based on the </t>
    </r>
    <r>
      <rPr>
        <b/>
        <i/>
        <sz val="10"/>
        <rFont val="Arial"/>
        <family val="2"/>
      </rPr>
      <t>"Issue Date"</t>
    </r>
    <r>
      <rPr>
        <b/>
        <sz val="10"/>
        <rFont val="Arial"/>
        <family val="2"/>
      </rPr>
      <t xml:space="preserve"> of the sponsor's funding action (award document), determine the applicable salary cap for each budget (e.g., Executive Level I or II). If the salary cap is different from</t>
    </r>
  </si>
  <si>
    <t xml:space="preserve"> those already reflected in Worksheet 1, you will need to add the amount in one of the "Other" categories. </t>
  </si>
  <si>
    <t>FEC should now ready to certify</t>
  </si>
  <si>
    <t>FEC should now be ready to certify.</t>
  </si>
  <si>
    <t xml:space="preserve">Click "Save". </t>
  </si>
  <si>
    <r>
      <t xml:space="preserve">Instructions when </t>
    </r>
    <r>
      <rPr>
        <b/>
        <u/>
        <sz val="12"/>
        <color indexed="8"/>
        <rFont val="Calibri"/>
        <family val="2"/>
      </rPr>
      <t>only multiple salary caps apply</t>
    </r>
    <r>
      <rPr>
        <b/>
        <sz val="12"/>
        <color indexed="8"/>
        <rFont val="Calibri"/>
        <family val="2"/>
      </rPr>
      <t xml:space="preserve"> to a budget during an FEC cycle</t>
    </r>
  </si>
  <si>
    <t>FEC should now be ready to certify</t>
  </si>
  <si>
    <r>
      <t xml:space="preserve">In </t>
    </r>
    <r>
      <rPr>
        <b/>
        <i/>
        <sz val="10"/>
        <color indexed="8"/>
        <rFont val="Arial"/>
        <family val="2"/>
      </rPr>
      <t>Worksheet 3, column A</t>
    </r>
    <r>
      <rPr>
        <b/>
        <sz val="10"/>
        <color indexed="8"/>
        <rFont val="Arial"/>
        <family val="2"/>
      </rPr>
      <t>, enter the budget(s) listed on the FEC that are subject to more than one salary cap. Note, for simplicity only one budget number is being adjusted in this example.</t>
    </r>
  </si>
  <si>
    <r>
      <t xml:space="preserve">(should total 12).  The respective dollars and percents, </t>
    </r>
    <r>
      <rPr>
        <b/>
        <i/>
        <sz val="10"/>
        <color indexed="8"/>
        <rFont val="Arial"/>
        <family val="2"/>
      </rPr>
      <t>columns D and E  (non highlighted cells)</t>
    </r>
    <r>
      <rPr>
        <b/>
        <sz val="10"/>
        <color indexed="8"/>
        <rFont val="Arial"/>
        <family val="2"/>
      </rPr>
      <t>, for each budget line will calculate automatically.</t>
    </r>
  </si>
  <si>
    <t>(See instruction tabs for guidance in using this tool. Direct questions/suggestions to efecs@uw.edu, subject line "Salary Cap Calculator for Adjusting an FEC")</t>
  </si>
  <si>
    <t>new budgets added to recertified FECs; multiple salary caps applicable during one FEC cycle, non-DHHS sponsors applying the cap.</t>
  </si>
  <si>
    <t xml:space="preserve">This calculator is intended to assist in determining the amount of and/or adjustments to salary cap cost sharing.  Examples of when this may occur are: </t>
  </si>
  <si>
    <r>
      <t xml:space="preserve">Based on the </t>
    </r>
    <r>
      <rPr>
        <b/>
        <i/>
        <sz val="10"/>
        <rFont val="Arial"/>
        <family val="2"/>
      </rPr>
      <t>"Issue Date"</t>
    </r>
    <r>
      <rPr>
        <b/>
        <sz val="10"/>
        <rFont val="Arial"/>
        <family val="2"/>
      </rPr>
      <t xml:space="preserve"> of the sponsor's funding action (award document), determine the applicable salary cap for each budget (e.g., Executive Level I or II). Note, while not applicable in this </t>
    </r>
  </si>
  <si>
    <t xml:space="preserve">example, there may be times you will need to add the salary cap amount in one of the "Other" categories if the salary cap is different from those already reflected in Worksheet 1. </t>
  </si>
  <si>
    <r>
      <t xml:space="preserve">Based on the </t>
    </r>
    <r>
      <rPr>
        <b/>
        <i/>
        <sz val="10"/>
        <rFont val="Arial"/>
        <family val="2"/>
      </rPr>
      <t>"Issue Date"</t>
    </r>
    <r>
      <rPr>
        <b/>
        <sz val="10"/>
        <rFont val="Arial"/>
        <family val="2"/>
      </rPr>
      <t xml:space="preserve"> of the sponsor's funding action (award document), determine the applicable salary cap for each budget period (e.g., Executive Level I or II) and enter in </t>
    </r>
    <r>
      <rPr>
        <b/>
        <i/>
        <sz val="10"/>
        <rFont val="Arial"/>
        <family val="2"/>
      </rPr>
      <t xml:space="preserve">Column B of </t>
    </r>
  </si>
  <si>
    <t xml:space="preserve">Worksheet 2. The Salary Cap Level.  Note, while not applicable in this example, there may be times you will need to add the salary cap amount in one of the "Other" categories if the salary cap </t>
  </si>
  <si>
    <t xml:space="preserve">is different from those already reflected in Worksheet 1. </t>
  </si>
  <si>
    <r>
      <t xml:space="preserve">In the </t>
    </r>
    <r>
      <rPr>
        <b/>
        <i/>
        <sz val="10"/>
        <color indexed="8"/>
        <rFont val="Arial"/>
        <family val="2"/>
      </rPr>
      <t>"Total"</t>
    </r>
    <r>
      <rPr>
        <b/>
        <sz val="10"/>
        <color indexed="8"/>
        <rFont val="Arial"/>
        <family val="2"/>
      </rPr>
      <t xml:space="preserve"> row of </t>
    </r>
    <r>
      <rPr>
        <b/>
        <i/>
        <sz val="10"/>
        <color indexed="8"/>
        <rFont val="Arial"/>
        <family val="2"/>
      </rPr>
      <t>Worksheet 3, columns D and E (highlighted cells),</t>
    </r>
    <r>
      <rPr>
        <b/>
        <sz val="10"/>
        <color indexed="8"/>
        <rFont val="Arial"/>
        <family val="2"/>
      </rPr>
      <t xml:space="preserve"> enter the </t>
    </r>
    <r>
      <rPr>
        <b/>
        <i/>
        <sz val="10"/>
        <color indexed="8"/>
        <rFont val="Arial"/>
        <family val="2"/>
      </rPr>
      <t>Compensation Distribution</t>
    </r>
    <r>
      <rPr>
        <b/>
        <sz val="10"/>
        <color indexed="8"/>
        <rFont val="Arial"/>
        <family val="2"/>
      </rPr>
      <t xml:space="preserve"> ($ and %) information from the FEC (must be done separately for each affected budget).</t>
    </r>
  </si>
  <si>
    <r>
      <t xml:space="preserve">In </t>
    </r>
    <r>
      <rPr>
        <b/>
        <i/>
        <sz val="10"/>
        <rFont val="Arial"/>
        <family val="2"/>
      </rPr>
      <t>Worksheet 3, column B</t>
    </r>
    <r>
      <rPr>
        <b/>
        <sz val="10"/>
        <rFont val="Arial"/>
        <family val="2"/>
      </rPr>
      <t xml:space="preserve">, enter the Salary Cap Level names (see Worksheet 1) that apply to each budget requiring adjustment and, in </t>
    </r>
    <r>
      <rPr>
        <b/>
        <i/>
        <sz val="10"/>
        <rFont val="Arial"/>
        <family val="2"/>
      </rPr>
      <t>column C</t>
    </r>
    <r>
      <rPr>
        <b/>
        <sz val="10"/>
        <rFont val="Arial"/>
        <family val="2"/>
      </rPr>
      <t>, the number of pay periods for each salary cap</t>
    </r>
  </si>
  <si>
    <r>
      <t xml:space="preserve">In the </t>
    </r>
    <r>
      <rPr>
        <b/>
        <i/>
        <sz val="11"/>
        <color indexed="8"/>
        <rFont val="Calibri"/>
        <family val="2"/>
      </rPr>
      <t>Adjust or View Cost Share</t>
    </r>
    <r>
      <rPr>
        <b/>
        <sz val="11"/>
        <color indexed="8"/>
        <rFont val="Calibri"/>
        <family val="2"/>
      </rPr>
      <t xml:space="preserve"> screen enter the new (sum of EL I and II) salary cap cost share percent from Steps 7 &amp; 8 into the </t>
    </r>
    <r>
      <rPr>
        <b/>
        <i/>
        <sz val="11"/>
        <color indexed="8"/>
        <rFont val="Calibri"/>
        <family val="2"/>
      </rPr>
      <t>Actual Effort column</t>
    </r>
    <r>
      <rPr>
        <b/>
        <sz val="11"/>
        <color indexed="8"/>
        <rFont val="Calibri"/>
        <family val="2"/>
      </rPr>
      <t xml:space="preserve"> for the budget(s) being adjusted and click </t>
    </r>
    <r>
      <rPr>
        <b/>
        <i/>
        <sz val="11"/>
        <color indexed="8"/>
        <rFont val="Calibri"/>
        <family val="2"/>
      </rPr>
      <t xml:space="preserve">Save.  </t>
    </r>
  </si>
  <si>
    <t>FEC will reflect the adjusted salary cap cost sharing.</t>
  </si>
  <si>
    <t>Updated EL2 Salary Cap amount</t>
  </si>
  <si>
    <t>Updated EL1 Salary Cap Amount</t>
  </si>
  <si>
    <t>Updated formulas with IFERROR</t>
  </si>
  <si>
    <t>White fields contain formulas - Do Not Change</t>
  </si>
  <si>
    <t>Deleted duplicate sheets</t>
  </si>
  <si>
    <t>Updated EL2 Salary Amount</t>
  </si>
  <si>
    <t>Added data validation for SC level selection in cells C23-34 - drop down and info message.</t>
  </si>
  <si>
    <t>Salary Cap Calculator for adjusting an FEC</t>
  </si>
  <si>
    <t>PCORI</t>
  </si>
  <si>
    <t>Effective 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</si>
</sst>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5" x14ac:knownFonts="1">
    <font>
      <sz val="11"/>
      <color theme="1"/>
      <name val="Calibri"/>
      <family val="2"/>
      <scheme val="minor"/>
    </font>
    <font>
      <sz val="10"/>
      <name val="Arial"/>
      <family val="2"/>
    </font>
    <font>
      <b/>
      <sz val="10"/>
      <name val="Arial"/>
      <family val="2"/>
    </font>
    <font>
      <sz val="10"/>
      <name val="Arial"/>
      <family val="2"/>
    </font>
    <font>
      <u/>
      <sz val="10"/>
      <name val="Arial"/>
      <family val="2"/>
    </font>
    <font>
      <sz val="11"/>
      <name val="Arial"/>
      <family val="2"/>
    </font>
    <font>
      <b/>
      <u/>
      <sz val="10"/>
      <name val="Arial"/>
      <family val="2"/>
    </font>
    <font>
      <b/>
      <sz val="14"/>
      <name val="Arial"/>
      <family val="2"/>
    </font>
    <font>
      <b/>
      <sz val="10"/>
      <name val="Times New Roman"/>
      <family val="1"/>
    </font>
    <font>
      <sz val="11"/>
      <name val="Calibri"/>
      <family val="2"/>
    </font>
    <font>
      <b/>
      <sz val="11"/>
      <color indexed="8"/>
      <name val="Calibri"/>
      <family val="2"/>
    </font>
    <font>
      <b/>
      <i/>
      <sz val="10"/>
      <name val="Arial"/>
      <family val="2"/>
    </font>
    <font>
      <b/>
      <sz val="10"/>
      <color indexed="8"/>
      <name val="Arial"/>
      <family val="2"/>
    </font>
    <font>
      <i/>
      <sz val="9"/>
      <color indexed="10"/>
      <name val="Calibri"/>
      <family val="2"/>
    </font>
    <font>
      <b/>
      <i/>
      <sz val="10"/>
      <color indexed="8"/>
      <name val="Arial"/>
      <family val="2"/>
    </font>
    <font>
      <b/>
      <i/>
      <sz val="11"/>
      <color indexed="8"/>
      <name val="Calibri"/>
      <family val="2"/>
    </font>
    <font>
      <b/>
      <sz val="12"/>
      <color indexed="8"/>
      <name val="Calibri"/>
      <family val="2"/>
    </font>
    <font>
      <b/>
      <u/>
      <sz val="12"/>
      <color indexed="8"/>
      <name val="Calibri"/>
      <family val="2"/>
    </font>
    <font>
      <sz val="11"/>
      <color theme="1"/>
      <name val="Calibri"/>
      <family val="2"/>
      <scheme val="minor"/>
    </font>
    <font>
      <b/>
      <sz val="11"/>
      <color theme="1"/>
      <name val="Calibri"/>
      <family val="2"/>
      <scheme val="minor"/>
    </font>
    <font>
      <b/>
      <u/>
      <sz val="12"/>
      <color theme="1"/>
      <name val="Times New Roman"/>
      <family val="1"/>
    </font>
    <font>
      <sz val="11"/>
      <color theme="1"/>
      <name val="Times New Roman"/>
      <family val="1"/>
    </font>
    <font>
      <i/>
      <sz val="10"/>
      <color theme="1"/>
      <name val="Calibri"/>
      <family val="2"/>
      <scheme val="minor"/>
    </font>
    <font>
      <sz val="11"/>
      <color theme="1"/>
      <name val="Calibri"/>
      <family val="2"/>
    </font>
    <font>
      <sz val="12"/>
      <color theme="1"/>
      <name val="Calibri"/>
      <family val="2"/>
      <scheme val="minor"/>
    </font>
    <font>
      <sz val="10"/>
      <color theme="1"/>
      <name val="Arial"/>
      <family val="2"/>
    </font>
    <font>
      <i/>
      <sz val="9"/>
      <color theme="1"/>
      <name val="Calibri"/>
      <family val="2"/>
      <scheme val="minor"/>
    </font>
    <font>
      <b/>
      <sz val="10"/>
      <color theme="1"/>
      <name val="Arial"/>
      <family val="2"/>
    </font>
    <font>
      <sz val="11"/>
      <color rgb="FF000000"/>
      <name val="Calibri"/>
      <family val="2"/>
      <scheme val="minor"/>
    </font>
    <font>
      <b/>
      <u/>
      <sz val="14"/>
      <color theme="1"/>
      <name val="Calibri"/>
      <family val="2"/>
      <scheme val="minor"/>
    </font>
    <font>
      <b/>
      <u/>
      <sz val="16"/>
      <color theme="1"/>
      <name val="Calibri"/>
      <family val="2"/>
      <scheme val="minor"/>
    </font>
    <font>
      <sz val="11"/>
      <color rgb="FF000000"/>
      <name val="Times New Roman"/>
      <family val="1"/>
    </font>
    <font>
      <b/>
      <sz val="12"/>
      <color theme="1"/>
      <name val="Calibri"/>
      <family val="2"/>
      <scheme val="minor"/>
    </font>
    <font>
      <b/>
      <sz val="14"/>
      <color theme="1"/>
      <name val="Calibri"/>
      <family val="2"/>
      <scheme val="minor"/>
    </font>
    <font>
      <b/>
      <sz val="10"/>
      <color theme="0"/>
      <name val="Arial"/>
      <family val="2"/>
    </font>
  </fonts>
  <fills count="6">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theme="1"/>
        <bgColor indexed="64"/>
      </patternFill>
    </fill>
  </fills>
  <borders count="39">
    <border>
      <left/>
      <right/>
      <top/>
      <bottom/>
      <diagonal/>
    </border>
    <border>
      <left style="double">
        <color indexed="64"/>
      </left>
      <right/>
      <top style="double">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style="thin">
        <color indexed="64"/>
      </left>
      <right/>
      <top/>
      <bottom style="double">
        <color indexed="64"/>
      </bottom>
      <diagonal/>
    </border>
    <border>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s>
  <cellStyleXfs count="10">
    <xf numFmtId="0" fontId="0" fillId="0" borderId="0"/>
    <xf numFmtId="43" fontId="18"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9" fontId="3" fillId="0" borderId="0" applyFont="0" applyFill="0" applyBorder="0" applyAlignment="0" applyProtection="0"/>
  </cellStyleXfs>
  <cellXfs count="163">
    <xf numFmtId="0" fontId="0" fillId="0" borderId="0" xfId="0"/>
    <xf numFmtId="0" fontId="1" fillId="0" borderId="0" xfId="6"/>
    <xf numFmtId="0" fontId="3" fillId="0" borderId="0" xfId="6" applyFont="1"/>
    <xf numFmtId="0" fontId="2" fillId="0" borderId="0" xfId="6" applyFont="1" applyBorder="1" applyAlignment="1">
      <alignment horizontal="center" wrapText="1"/>
    </xf>
    <xf numFmtId="43" fontId="2" fillId="0" borderId="0" xfId="2" applyFont="1" applyBorder="1" applyAlignment="1">
      <alignment horizontal="center" wrapText="1"/>
    </xf>
    <xf numFmtId="0" fontId="1" fillId="0" borderId="1" xfId="6" applyBorder="1"/>
    <xf numFmtId="0" fontId="1" fillId="0" borderId="2" xfId="6" applyBorder="1"/>
    <xf numFmtId="164" fontId="3" fillId="2" borderId="3" xfId="8" applyNumberFormat="1" applyFont="1" applyFill="1" applyBorder="1"/>
    <xf numFmtId="0" fontId="1" fillId="0" borderId="0" xfId="6" applyAlignment="1">
      <alignment vertical="center"/>
    </xf>
    <xf numFmtId="0" fontId="1" fillId="0" borderId="0" xfId="6" applyBorder="1" applyProtection="1"/>
    <xf numFmtId="164" fontId="1" fillId="0" borderId="0" xfId="8" applyNumberFormat="1" applyFont="1" applyBorder="1" applyProtection="1"/>
    <xf numFmtId="0" fontId="1" fillId="0" borderId="0" xfId="6" applyFill="1" applyBorder="1" applyProtection="1"/>
    <xf numFmtId="0" fontId="2" fillId="0" borderId="4" xfId="6" applyFont="1" applyBorder="1" applyAlignment="1">
      <alignment horizontal="center" wrapText="1"/>
    </xf>
    <xf numFmtId="43" fontId="2" fillId="0" borderId="4" xfId="2" applyFont="1" applyBorder="1" applyAlignment="1">
      <alignment horizontal="center" wrapText="1"/>
    </xf>
    <xf numFmtId="0" fontId="20" fillId="0" borderId="0" xfId="6" applyFont="1" applyBorder="1" applyProtection="1"/>
    <xf numFmtId="0" fontId="1" fillId="2" borderId="5" xfId="6" applyFill="1" applyBorder="1"/>
    <xf numFmtId="0" fontId="3" fillId="2" borderId="5" xfId="6" applyFont="1" applyFill="1" applyBorder="1" applyAlignment="1">
      <alignment horizontal="left" wrapText="1"/>
    </xf>
    <xf numFmtId="43" fontId="3" fillId="2" borderId="5" xfId="2" applyFont="1" applyFill="1" applyBorder="1"/>
    <xf numFmtId="164" fontId="3" fillId="2" borderId="5" xfId="8" applyNumberFormat="1" applyFont="1" applyFill="1" applyBorder="1"/>
    <xf numFmtId="0" fontId="2" fillId="3" borderId="6" xfId="6" applyFont="1" applyFill="1" applyBorder="1" applyAlignment="1">
      <alignment horizontal="center" vertical="center" wrapText="1"/>
    </xf>
    <xf numFmtId="43" fontId="2" fillId="3" borderId="6" xfId="2" applyFont="1" applyFill="1" applyBorder="1" applyAlignment="1">
      <alignment horizontal="center" vertical="center" wrapText="1"/>
    </xf>
    <xf numFmtId="43" fontId="1" fillId="0" borderId="7" xfId="2" applyFont="1" applyBorder="1"/>
    <xf numFmtId="43" fontId="3" fillId="2" borderId="8" xfId="2" applyFont="1" applyFill="1" applyBorder="1"/>
    <xf numFmtId="43" fontId="1" fillId="4" borderId="7" xfId="6" applyNumberFormat="1" applyFill="1" applyBorder="1"/>
    <xf numFmtId="0" fontId="21" fillId="0" borderId="0" xfId="6" quotePrefix="1" applyFont="1" applyBorder="1" applyAlignment="1" applyProtection="1">
      <alignment horizontal="center"/>
    </xf>
    <xf numFmtId="0" fontId="0" fillId="0" borderId="0" xfId="0" applyAlignment="1">
      <alignment horizontal="center"/>
    </xf>
    <xf numFmtId="0" fontId="0" fillId="0" borderId="0" xfId="0"/>
    <xf numFmtId="0" fontId="7" fillId="0" borderId="0" xfId="6" applyFont="1" applyAlignment="1">
      <alignment horizontal="right" vertical="top"/>
    </xf>
    <xf numFmtId="0" fontId="2" fillId="3" borderId="4" xfId="7" applyFont="1" applyFill="1" applyBorder="1" applyAlignment="1">
      <alignment horizontal="center" wrapText="1"/>
    </xf>
    <xf numFmtId="0" fontId="8" fillId="3" borderId="4" xfId="7" applyFont="1" applyFill="1" applyBorder="1" applyAlignment="1">
      <alignment horizontal="center" wrapText="1"/>
    </xf>
    <xf numFmtId="0" fontId="2" fillId="3" borderId="9" xfId="7" applyFont="1" applyFill="1" applyBorder="1" applyAlignment="1">
      <alignment horizontal="center" wrapText="1"/>
    </xf>
    <xf numFmtId="0" fontId="22" fillId="0" borderId="0" xfId="6" applyFont="1" applyBorder="1" applyAlignment="1" applyProtection="1">
      <alignment vertical="center"/>
    </xf>
    <xf numFmtId="0" fontId="9" fillId="0" borderId="0" xfId="6" applyFont="1" applyAlignment="1">
      <alignment horizontal="left"/>
    </xf>
    <xf numFmtId="0" fontId="23" fillId="0" borderId="0" xfId="6" applyFont="1" applyBorder="1" applyAlignment="1" applyProtection="1">
      <alignment vertical="top" wrapText="1"/>
    </xf>
    <xf numFmtId="0" fontId="24" fillId="0" borderId="0" xfId="0" applyFont="1"/>
    <xf numFmtId="164" fontId="3" fillId="4" borderId="5" xfId="9" applyNumberFormat="1" applyFont="1" applyFill="1" applyBorder="1"/>
    <xf numFmtId="0" fontId="19" fillId="0" borderId="0" xfId="0" applyFont="1" applyAlignment="1">
      <alignment horizontal="left"/>
    </xf>
    <xf numFmtId="0" fontId="23" fillId="0" borderId="0" xfId="6" quotePrefix="1" applyFont="1" applyBorder="1" applyAlignment="1" applyProtection="1">
      <alignment horizontal="center"/>
    </xf>
    <xf numFmtId="0" fontId="0" fillId="0" borderId="0" xfId="0" quotePrefix="1" applyAlignment="1">
      <alignment horizontal="center"/>
    </xf>
    <xf numFmtId="0" fontId="23" fillId="0" borderId="0" xfId="6" applyFont="1" applyFill="1" applyBorder="1" applyAlignment="1" applyProtection="1">
      <alignment horizontal="center"/>
    </xf>
    <xf numFmtId="0" fontId="23" fillId="0" borderId="0" xfId="6" quotePrefix="1" applyFont="1" applyBorder="1" applyAlignment="1" applyProtection="1">
      <alignment horizontal="center" vertical="top"/>
    </xf>
    <xf numFmtId="0" fontId="23" fillId="0" borderId="0" xfId="6" applyFont="1" applyBorder="1" applyAlignment="1" applyProtection="1">
      <alignment vertical="top"/>
    </xf>
    <xf numFmtId="0" fontId="25" fillId="0" borderId="0" xfId="0" applyFont="1"/>
    <xf numFmtId="0" fontId="1" fillId="0" borderId="10" xfId="6" applyBorder="1"/>
    <xf numFmtId="0" fontId="4" fillId="0" borderId="11" xfId="6" applyFont="1" applyBorder="1" applyAlignment="1">
      <alignment horizontal="right"/>
    </xf>
    <xf numFmtId="0" fontId="1" fillId="0" borderId="11" xfId="6" applyBorder="1"/>
    <xf numFmtId="0" fontId="1" fillId="0" borderId="12" xfId="6" applyBorder="1"/>
    <xf numFmtId="0" fontId="1" fillId="0" borderId="0" xfId="6" applyBorder="1"/>
    <xf numFmtId="0" fontId="3" fillId="0" borderId="0" xfId="6" applyFont="1" applyBorder="1"/>
    <xf numFmtId="0" fontId="4" fillId="0" borderId="11" xfId="6" applyFont="1" applyBorder="1"/>
    <xf numFmtId="43" fontId="2" fillId="0" borderId="11" xfId="2" applyFont="1" applyBorder="1" applyAlignment="1">
      <alignment horizontal="center" wrapText="1"/>
    </xf>
    <xf numFmtId="0" fontId="26" fillId="0" borderId="12" xfId="6" applyFont="1" applyBorder="1" applyProtection="1"/>
    <xf numFmtId="0" fontId="3" fillId="2" borderId="13" xfId="6" applyFont="1" applyFill="1" applyBorder="1" applyAlignment="1">
      <alignment horizontal="left" wrapText="1"/>
    </xf>
    <xf numFmtId="43" fontId="3" fillId="2" borderId="13" xfId="2" applyFont="1" applyFill="1" applyBorder="1"/>
    <xf numFmtId="164" fontId="3" fillId="4" borderId="13" xfId="9" applyNumberFormat="1" applyFont="1" applyFill="1" applyBorder="1"/>
    <xf numFmtId="164" fontId="3" fillId="2" borderId="13" xfId="8" applyNumberFormat="1" applyFont="1" applyFill="1" applyBorder="1"/>
    <xf numFmtId="0" fontId="27" fillId="0" borderId="0" xfId="6" quotePrefix="1" applyFont="1" applyBorder="1" applyAlignment="1" applyProtection="1">
      <alignment horizontal="center"/>
    </xf>
    <xf numFmtId="0" fontId="26" fillId="0" borderId="12" xfId="6" applyFont="1" applyBorder="1" applyAlignment="1" applyProtection="1">
      <alignment vertical="center"/>
    </xf>
    <xf numFmtId="43" fontId="3" fillId="2" borderId="7" xfId="2" applyFont="1" applyFill="1" applyBorder="1"/>
    <xf numFmtId="0" fontId="1" fillId="0" borderId="1" xfId="6" applyFont="1" applyBorder="1"/>
    <xf numFmtId="0" fontId="1" fillId="0" borderId="14" xfId="6" applyFont="1" applyBorder="1"/>
    <xf numFmtId="0" fontId="1" fillId="0" borderId="15" xfId="6" applyFont="1" applyBorder="1"/>
    <xf numFmtId="164" fontId="3" fillId="2" borderId="16" xfId="8" applyNumberFormat="1" applyFont="1" applyFill="1" applyBorder="1"/>
    <xf numFmtId="164" fontId="3" fillId="2" borderId="17" xfId="8" applyNumberFormat="1" applyFont="1" applyFill="1" applyBorder="1"/>
    <xf numFmtId="164" fontId="3" fillId="2" borderId="18" xfId="8" applyNumberFormat="1" applyFont="1" applyFill="1" applyBorder="1"/>
    <xf numFmtId="0" fontId="28" fillId="0" borderId="0" xfId="0" applyFont="1" applyAlignment="1">
      <alignment vertical="center"/>
    </xf>
    <xf numFmtId="43" fontId="28" fillId="0" borderId="8" xfId="1" applyFont="1" applyBorder="1" applyAlignment="1">
      <alignment vertical="center"/>
    </xf>
    <xf numFmtId="0" fontId="1" fillId="2" borderId="5" xfId="6" applyFont="1" applyFill="1" applyBorder="1" applyAlignment="1">
      <alignment horizontal="left" wrapText="1"/>
    </xf>
    <xf numFmtId="0" fontId="29" fillId="0" borderId="0" xfId="0" applyFont="1"/>
    <xf numFmtId="0" fontId="5" fillId="0" borderId="0" xfId="6" applyFont="1" applyBorder="1" applyAlignment="1" applyProtection="1">
      <alignment horizontal="left" vertical="top"/>
    </xf>
    <xf numFmtId="0" fontId="2" fillId="0" borderId="0" xfId="6" applyFont="1" applyAlignment="1">
      <alignment horizontal="center"/>
    </xf>
    <xf numFmtId="0" fontId="30" fillId="0" borderId="0" xfId="0" applyFont="1"/>
    <xf numFmtId="0" fontId="31" fillId="0" borderId="0" xfId="6" applyFont="1" applyFill="1" applyAlignment="1">
      <alignment horizontal="left" wrapText="1"/>
    </xf>
    <xf numFmtId="0" fontId="0" fillId="0" borderId="0" xfId="0" applyAlignment="1">
      <alignment vertical="top"/>
    </xf>
    <xf numFmtId="0" fontId="27" fillId="0" borderId="0" xfId="0" applyFont="1"/>
    <xf numFmtId="0" fontId="27" fillId="0" borderId="0" xfId="6" applyFont="1" applyBorder="1" applyAlignment="1" applyProtection="1">
      <alignment horizontal="left" vertical="top"/>
    </xf>
    <xf numFmtId="0" fontId="2" fillId="0" borderId="0" xfId="0" applyFont="1"/>
    <xf numFmtId="0" fontId="19" fillId="0" borderId="0" xfId="0" applyFont="1"/>
    <xf numFmtId="0" fontId="2" fillId="0" borderId="0" xfId="6" applyFont="1" applyBorder="1" applyAlignment="1" applyProtection="1">
      <alignment horizontal="left" vertical="top"/>
    </xf>
    <xf numFmtId="0" fontId="27" fillId="0" borderId="0" xfId="0" applyFont="1" applyAlignment="1">
      <alignment horizontal="center"/>
    </xf>
    <xf numFmtId="164" fontId="1" fillId="2" borderId="3" xfId="8" applyNumberFormat="1" applyFont="1" applyFill="1" applyBorder="1"/>
    <xf numFmtId="0" fontId="1" fillId="0" borderId="0" xfId="6" applyFont="1"/>
    <xf numFmtId="43" fontId="1" fillId="2" borderId="8" xfId="2" applyFont="1" applyFill="1" applyBorder="1"/>
    <xf numFmtId="43" fontId="1" fillId="2" borderId="5" xfId="2" applyFont="1" applyFill="1" applyBorder="1"/>
    <xf numFmtId="164" fontId="1" fillId="4" borderId="5" xfId="9" applyNumberFormat="1" applyFont="1" applyFill="1" applyBorder="1"/>
    <xf numFmtId="164" fontId="1" fillId="2" borderId="5" xfId="8" applyNumberFormat="1" applyFont="1" applyFill="1" applyBorder="1"/>
    <xf numFmtId="0" fontId="1" fillId="2" borderId="4" xfId="6" applyFont="1" applyFill="1" applyBorder="1" applyAlignment="1">
      <alignment horizontal="left" wrapText="1"/>
    </xf>
    <xf numFmtId="0" fontId="1" fillId="2" borderId="4" xfId="7" applyFont="1" applyFill="1" applyBorder="1" applyAlignment="1">
      <alignment horizontal="center"/>
    </xf>
    <xf numFmtId="165" fontId="1" fillId="0" borderId="19" xfId="7" applyNumberFormat="1" applyFont="1" applyBorder="1"/>
    <xf numFmtId="164" fontId="1" fillId="0" borderId="19" xfId="9" applyNumberFormat="1" applyFont="1" applyBorder="1"/>
    <xf numFmtId="0" fontId="1" fillId="0" borderId="19" xfId="7" applyFont="1" applyBorder="1"/>
    <xf numFmtId="0" fontId="1" fillId="0" borderId="19" xfId="7" applyFont="1" applyBorder="1" applyAlignment="1">
      <alignment horizontal="center"/>
    </xf>
    <xf numFmtId="42" fontId="1" fillId="2" borderId="19" xfId="7" applyNumberFormat="1" applyFont="1" applyFill="1" applyBorder="1"/>
    <xf numFmtId="164" fontId="1" fillId="2" borderId="19" xfId="9" applyNumberFormat="1" applyFont="1" applyFill="1" applyBorder="1"/>
    <xf numFmtId="0" fontId="1" fillId="0" borderId="0" xfId="6" applyFont="1" applyBorder="1"/>
    <xf numFmtId="164" fontId="1" fillId="2" borderId="16" xfId="8" applyNumberFormat="1" applyFont="1" applyFill="1" applyBorder="1"/>
    <xf numFmtId="164" fontId="1" fillId="2" borderId="17" xfId="8" applyNumberFormat="1" applyFont="1" applyFill="1" applyBorder="1"/>
    <xf numFmtId="43" fontId="1" fillId="2" borderId="7" xfId="2" applyFont="1" applyFill="1" applyBorder="1"/>
    <xf numFmtId="164" fontId="1" fillId="2" borderId="18" xfId="8" applyNumberFormat="1" applyFont="1" applyFill="1" applyBorder="1"/>
    <xf numFmtId="0" fontId="1" fillId="2" borderId="13" xfId="6" applyFont="1" applyFill="1" applyBorder="1" applyAlignment="1">
      <alignment horizontal="left" wrapText="1"/>
    </xf>
    <xf numFmtId="43" fontId="1" fillId="2" borderId="13" xfId="2" applyFont="1" applyFill="1" applyBorder="1"/>
    <xf numFmtId="164" fontId="1" fillId="4" borderId="13" xfId="9" applyNumberFormat="1" applyFont="1" applyFill="1" applyBorder="1"/>
    <xf numFmtId="164" fontId="1" fillId="2" borderId="13" xfId="8" applyNumberFormat="1" applyFont="1" applyFill="1" applyBorder="1"/>
    <xf numFmtId="166" fontId="1" fillId="0" borderId="4" xfId="5" applyNumberFormat="1" applyFont="1" applyBorder="1"/>
    <xf numFmtId="164" fontId="1" fillId="0" borderId="4" xfId="9" applyNumberFormat="1" applyFont="1" applyBorder="1"/>
    <xf numFmtId="0" fontId="27" fillId="0" borderId="0" xfId="0" applyFont="1" applyAlignment="1">
      <alignment horizontal="center" vertical="center"/>
    </xf>
    <xf numFmtId="0" fontId="19" fillId="0" borderId="0" xfId="0" applyFont="1" applyAlignment="1">
      <alignment horizontal="center"/>
    </xf>
    <xf numFmtId="0" fontId="2" fillId="0" borderId="0" xfId="6" applyFont="1" applyAlignment="1">
      <alignment horizontal="left"/>
    </xf>
    <xf numFmtId="0" fontId="32" fillId="0" borderId="0" xfId="0" applyFont="1"/>
    <xf numFmtId="0" fontId="27" fillId="0" borderId="0" xfId="6" applyFont="1" applyBorder="1" applyAlignment="1" applyProtection="1">
      <alignment vertical="top"/>
    </xf>
    <xf numFmtId="0" fontId="27" fillId="0" borderId="0" xfId="0" applyFont="1" applyAlignment="1">
      <alignment vertical="top"/>
    </xf>
    <xf numFmtId="0" fontId="33" fillId="0" borderId="0" xfId="0" applyFont="1"/>
    <xf numFmtId="43" fontId="0" fillId="0" borderId="0" xfId="0" applyNumberFormat="1"/>
    <xf numFmtId="14" fontId="0" fillId="0" borderId="0" xfId="0" applyNumberFormat="1"/>
    <xf numFmtId="43" fontId="28" fillId="0" borderId="20" xfId="1" applyFont="1" applyBorder="1" applyAlignment="1">
      <alignment vertical="center"/>
    </xf>
    <xf numFmtId="0" fontId="1" fillId="0" borderId="11" xfId="6" applyFont="1" applyBorder="1" applyAlignment="1">
      <alignment horizontal="center" vertical="center"/>
    </xf>
    <xf numFmtId="6" fontId="1" fillId="2" borderId="5" xfId="2" applyNumberFormat="1" applyFont="1" applyFill="1" applyBorder="1"/>
    <xf numFmtId="0" fontId="2" fillId="3" borderId="21" xfId="7" applyFont="1" applyFill="1" applyBorder="1" applyAlignment="1">
      <alignment horizontal="center" wrapText="1"/>
    </xf>
    <xf numFmtId="0" fontId="2" fillId="3" borderId="22" xfId="7" applyFont="1" applyFill="1" applyBorder="1" applyAlignment="1">
      <alignment horizontal="center" wrapText="1"/>
    </xf>
    <xf numFmtId="0" fontId="1" fillId="2" borderId="21" xfId="7" applyFont="1" applyFill="1" applyBorder="1"/>
    <xf numFmtId="0" fontId="1" fillId="2" borderId="22" xfId="7" applyFont="1" applyFill="1" applyBorder="1"/>
    <xf numFmtId="0" fontId="1" fillId="0" borderId="21" xfId="7" applyFont="1" applyBorder="1"/>
    <xf numFmtId="0" fontId="1" fillId="0" borderId="22" xfId="7" applyFont="1" applyBorder="1"/>
    <xf numFmtId="0" fontId="1" fillId="2" borderId="14" xfId="6" applyFont="1" applyFill="1" applyBorder="1" applyAlignment="1">
      <alignment horizontal="left"/>
    </xf>
    <xf numFmtId="0" fontId="1" fillId="2" borderId="5" xfId="6" applyFill="1" applyBorder="1" applyAlignment="1">
      <alignment horizontal="left"/>
    </xf>
    <xf numFmtId="0" fontId="1" fillId="2" borderId="23" xfId="6" applyFont="1" applyFill="1" applyBorder="1" applyAlignment="1">
      <alignment horizontal="left"/>
    </xf>
    <xf numFmtId="0" fontId="1" fillId="2" borderId="13" xfId="6" applyFont="1" applyFill="1" applyBorder="1" applyAlignment="1">
      <alignment horizontal="left"/>
    </xf>
    <xf numFmtId="0" fontId="34" fillId="5" borderId="24" xfId="6" applyFont="1" applyFill="1" applyBorder="1" applyAlignment="1">
      <alignment horizontal="center"/>
    </xf>
    <xf numFmtId="0" fontId="2" fillId="0" borderId="21" xfId="6" applyFont="1" applyBorder="1" applyAlignment="1">
      <alignment horizontal="center" wrapText="1"/>
    </xf>
    <xf numFmtId="0" fontId="2" fillId="0" borderId="22" xfId="6" applyFont="1" applyBorder="1" applyAlignment="1">
      <alignment horizontal="center" wrapText="1"/>
    </xf>
    <xf numFmtId="0" fontId="34" fillId="5" borderId="25" xfId="6" applyFont="1" applyFill="1" applyBorder="1" applyAlignment="1">
      <alignment horizontal="center"/>
    </xf>
    <xf numFmtId="0" fontId="34" fillId="5" borderId="26" xfId="6" applyFont="1" applyFill="1" applyBorder="1" applyAlignment="1">
      <alignment horizontal="center"/>
    </xf>
    <xf numFmtId="0" fontId="2" fillId="3" borderId="27"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1" fillId="2" borderId="5" xfId="6" applyFont="1" applyFill="1" applyBorder="1" applyAlignment="1">
      <alignment horizontal="left"/>
    </xf>
    <xf numFmtId="0" fontId="1" fillId="4" borderId="27" xfId="6" applyFont="1" applyFill="1" applyBorder="1" applyAlignment="1">
      <alignment horizontal="center" vertical="center" wrapText="1"/>
    </xf>
    <xf numFmtId="0" fontId="1" fillId="4" borderId="28" xfId="6" applyFont="1" applyFill="1" applyBorder="1" applyAlignment="1">
      <alignment horizontal="center" vertical="center" wrapText="1"/>
    </xf>
    <xf numFmtId="0" fontId="1" fillId="4" borderId="29" xfId="6" applyFont="1" applyFill="1" applyBorder="1" applyAlignment="1">
      <alignment horizontal="center" vertical="center" wrapText="1"/>
    </xf>
    <xf numFmtId="0" fontId="1" fillId="4" borderId="15" xfId="6" applyFont="1" applyFill="1" applyBorder="1" applyAlignment="1">
      <alignment horizontal="center" vertical="center" wrapText="1"/>
    </xf>
    <xf numFmtId="0" fontId="1" fillId="4" borderId="30" xfId="6" applyFont="1" applyFill="1" applyBorder="1" applyAlignment="1">
      <alignment horizontal="center" vertical="center" wrapText="1"/>
    </xf>
    <xf numFmtId="0" fontId="1" fillId="4" borderId="3" xfId="6" applyFont="1" applyFill="1" applyBorder="1" applyAlignment="1">
      <alignment horizontal="center" vertical="center" wrapText="1"/>
    </xf>
    <xf numFmtId="0" fontId="34" fillId="5" borderId="31" xfId="6" applyFont="1" applyFill="1" applyBorder="1" applyAlignment="1">
      <alignment horizontal="center"/>
    </xf>
    <xf numFmtId="0" fontId="34" fillId="5" borderId="32" xfId="6" applyFont="1" applyFill="1" applyBorder="1" applyAlignment="1">
      <alignment horizontal="center"/>
    </xf>
    <xf numFmtId="0" fontId="2" fillId="2" borderId="33" xfId="6" applyFont="1" applyFill="1" applyBorder="1" applyAlignment="1">
      <alignment horizontal="center" vertical="center"/>
    </xf>
    <xf numFmtId="0" fontId="2" fillId="2" borderId="34" xfId="6" applyFont="1" applyFill="1" applyBorder="1" applyAlignment="1">
      <alignment horizontal="center" vertical="center"/>
    </xf>
    <xf numFmtId="0" fontId="2" fillId="2" borderId="25" xfId="6" applyFont="1" applyFill="1" applyBorder="1" applyAlignment="1">
      <alignment horizontal="center" vertical="center"/>
    </xf>
    <xf numFmtId="0" fontId="2" fillId="2" borderId="24" xfId="6" applyFont="1" applyFill="1" applyBorder="1" applyAlignment="1">
      <alignment horizontal="center" vertical="center"/>
    </xf>
    <xf numFmtId="0" fontId="2" fillId="3" borderId="35" xfId="6" applyFont="1" applyFill="1" applyBorder="1" applyAlignment="1">
      <alignment horizontal="center" vertical="center" wrapText="1"/>
    </xf>
    <xf numFmtId="0" fontId="2" fillId="3" borderId="36" xfId="6" applyFont="1" applyFill="1" applyBorder="1" applyAlignment="1">
      <alignment horizontal="center" vertical="center" wrapText="1"/>
    </xf>
    <xf numFmtId="43" fontId="2" fillId="3" borderId="37" xfId="2" applyFont="1" applyFill="1" applyBorder="1" applyAlignment="1">
      <alignment horizontal="center" vertical="center"/>
    </xf>
    <xf numFmtId="43" fontId="2" fillId="3" borderId="7" xfId="2" applyFont="1" applyFill="1" applyBorder="1" applyAlignment="1">
      <alignment horizontal="center" vertical="center"/>
    </xf>
    <xf numFmtId="0" fontId="2" fillId="3" borderId="37" xfId="6" applyFont="1" applyFill="1" applyBorder="1" applyAlignment="1">
      <alignment horizontal="center" vertical="center" wrapText="1"/>
    </xf>
    <xf numFmtId="0" fontId="2" fillId="3" borderId="7" xfId="6" applyFont="1" applyFill="1" applyBorder="1" applyAlignment="1">
      <alignment horizontal="center" vertical="center" wrapText="1"/>
    </xf>
    <xf numFmtId="43" fontId="2" fillId="3" borderId="38" xfId="2" applyFont="1" applyFill="1" applyBorder="1" applyAlignment="1">
      <alignment horizontal="center" vertical="center"/>
    </xf>
    <xf numFmtId="43" fontId="2" fillId="3" borderId="18" xfId="2" applyFont="1" applyFill="1" applyBorder="1" applyAlignment="1">
      <alignment horizontal="center" vertical="center"/>
    </xf>
    <xf numFmtId="0" fontId="3" fillId="2" borderId="14" xfId="6" applyFont="1" applyFill="1" applyBorder="1" applyAlignment="1">
      <alignment horizontal="left"/>
    </xf>
    <xf numFmtId="0" fontId="3" fillId="2" borderId="5" xfId="6" applyFont="1" applyFill="1" applyBorder="1" applyAlignment="1">
      <alignment horizontal="left"/>
    </xf>
    <xf numFmtId="0" fontId="3" fillId="2" borderId="23" xfId="6" applyFont="1" applyFill="1" applyBorder="1" applyAlignment="1">
      <alignment horizontal="left"/>
    </xf>
    <xf numFmtId="0" fontId="3" fillId="2" borderId="13" xfId="6" applyFont="1" applyFill="1" applyBorder="1" applyAlignment="1">
      <alignment horizontal="left"/>
    </xf>
    <xf numFmtId="0" fontId="3" fillId="4" borderId="31" xfId="6" applyFont="1" applyFill="1" applyBorder="1" applyAlignment="1">
      <alignment horizontal="center" vertical="center" wrapText="1"/>
    </xf>
    <xf numFmtId="0" fontId="3" fillId="4" borderId="32" xfId="6" applyFont="1" applyFill="1" applyBorder="1" applyAlignment="1">
      <alignment horizontal="center" vertical="center" wrapText="1"/>
    </xf>
    <xf numFmtId="0" fontId="1" fillId="4" borderId="31" xfId="6" applyFont="1" applyFill="1" applyBorder="1" applyAlignment="1">
      <alignment horizontal="center" vertical="center" wrapText="1"/>
    </xf>
    <xf numFmtId="0" fontId="1" fillId="4" borderId="32" xfId="6" applyFont="1" applyFill="1" applyBorder="1" applyAlignment="1">
      <alignment horizontal="center" vertical="center" wrapText="1"/>
    </xf>
  </cellXfs>
  <cellStyles count="10">
    <cellStyle name="Comma" xfId="1" builtinId="3"/>
    <cellStyle name="Comma 2" xfId="2" xr:uid="{00000000-0005-0000-0000-000001000000}"/>
    <cellStyle name="Comma 2 2" xfId="3" xr:uid="{00000000-0005-0000-0000-000002000000}"/>
    <cellStyle name="Currency 2" xfId="4" xr:uid="{00000000-0005-0000-0000-000003000000}"/>
    <cellStyle name="Currency 2 2" xfId="5" xr:uid="{00000000-0005-0000-0000-000004000000}"/>
    <cellStyle name="Normal" xfId="0" builtinId="0"/>
    <cellStyle name="Normal 2" xfId="6" xr:uid="{00000000-0005-0000-0000-000006000000}"/>
    <cellStyle name="Normal 2 2" xfId="7" xr:uid="{00000000-0005-0000-0000-000007000000}"/>
    <cellStyle name="Percent 2" xfId="8" xr:uid="{00000000-0005-0000-0000-000008000000}"/>
    <cellStyle name="Percent 2 2" xfId="9"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302895</xdr:colOff>
      <xdr:row>5</xdr:row>
      <xdr:rowOff>61654</xdr:rowOff>
    </xdr:from>
    <xdr:to>
      <xdr:col>15</xdr:col>
      <xdr:colOff>361772</xdr:colOff>
      <xdr:row>45</xdr:row>
      <xdr:rowOff>114300</xdr:rowOff>
    </xdr:to>
    <xdr:pic>
      <xdr:nvPicPr>
        <xdr:cNvPr id="1189" name="Picture 1">
          <a:extLst>
            <a:ext uri="{FF2B5EF4-FFF2-40B4-BE49-F238E27FC236}">
              <a16:creationId xmlns:a16="http://schemas.microsoft.com/office/drawing/2014/main" id="{8D33EAD2-E538-40F9-9982-26AA86B099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451" b="7021"/>
        <a:stretch>
          <a:fillRect/>
        </a:stretch>
      </xdr:blipFill>
      <xdr:spPr bwMode="auto">
        <a:xfrm>
          <a:off x="302895" y="1105594"/>
          <a:ext cx="11831777" cy="736784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xdr:row>
      <xdr:rowOff>38100</xdr:rowOff>
    </xdr:from>
    <xdr:to>
      <xdr:col>16</xdr:col>
      <xdr:colOff>409575</xdr:colOff>
      <xdr:row>114</xdr:row>
      <xdr:rowOff>9525</xdr:rowOff>
    </xdr:to>
    <xdr:pic>
      <xdr:nvPicPr>
        <xdr:cNvPr id="1190" name="Picture 2">
          <a:extLst>
            <a:ext uri="{FF2B5EF4-FFF2-40B4-BE49-F238E27FC236}">
              <a16:creationId xmlns:a16="http://schemas.microsoft.com/office/drawing/2014/main" id="{1B1B3597-6D9C-46A6-AC86-97320D5A3D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0158" b="37395"/>
        <a:stretch>
          <a:fillRect/>
        </a:stretch>
      </xdr:blipFill>
      <xdr:spPr bwMode="auto">
        <a:xfrm>
          <a:off x="381000" y="17630775"/>
          <a:ext cx="12182475" cy="51149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117</xdr:row>
      <xdr:rowOff>47625</xdr:rowOff>
    </xdr:from>
    <xdr:to>
      <xdr:col>16</xdr:col>
      <xdr:colOff>409575</xdr:colOff>
      <xdr:row>159</xdr:row>
      <xdr:rowOff>180975</xdr:rowOff>
    </xdr:to>
    <xdr:pic>
      <xdr:nvPicPr>
        <xdr:cNvPr id="1191" name="Picture 3">
          <a:extLst>
            <a:ext uri="{FF2B5EF4-FFF2-40B4-BE49-F238E27FC236}">
              <a16:creationId xmlns:a16="http://schemas.microsoft.com/office/drawing/2014/main" id="{0B001D1C-5247-4AF0-8B2F-C922F19A26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0255" b="5556"/>
        <a:stretch>
          <a:fillRect/>
        </a:stretch>
      </xdr:blipFill>
      <xdr:spPr bwMode="auto">
        <a:xfrm>
          <a:off x="381000" y="23355300"/>
          <a:ext cx="12182475" cy="81343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822959</xdr:colOff>
      <xdr:row>37</xdr:row>
      <xdr:rowOff>49530</xdr:rowOff>
    </xdr:from>
    <xdr:to>
      <xdr:col>7</xdr:col>
      <xdr:colOff>634389</xdr:colOff>
      <xdr:row>38</xdr:row>
      <xdr:rowOff>173661</xdr:rowOff>
    </xdr:to>
    <xdr:sp macro="" textlink="">
      <xdr:nvSpPr>
        <xdr:cNvPr id="21" name="Oval 20">
          <a:extLst>
            <a:ext uri="{FF2B5EF4-FFF2-40B4-BE49-F238E27FC236}">
              <a16:creationId xmlns:a16="http://schemas.microsoft.com/office/drawing/2014/main" id="{88703AC0-9DD9-448C-8859-0F538DD746E9}"/>
            </a:ext>
          </a:extLst>
        </xdr:cNvPr>
        <xdr:cNvSpPr/>
      </xdr:nvSpPr>
      <xdr:spPr>
        <a:xfrm>
          <a:off x="5257799" y="74866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954404</xdr:colOff>
      <xdr:row>37</xdr:row>
      <xdr:rowOff>49530</xdr:rowOff>
    </xdr:from>
    <xdr:to>
      <xdr:col>8</xdr:col>
      <xdr:colOff>689631</xdr:colOff>
      <xdr:row>38</xdr:row>
      <xdr:rowOff>173661</xdr:rowOff>
    </xdr:to>
    <xdr:sp macro="" textlink="">
      <xdr:nvSpPr>
        <xdr:cNvPr id="22" name="Oval 21">
          <a:extLst>
            <a:ext uri="{FF2B5EF4-FFF2-40B4-BE49-F238E27FC236}">
              <a16:creationId xmlns:a16="http://schemas.microsoft.com/office/drawing/2014/main" id="{B5692F16-D114-4B92-8604-D21005FD8125}"/>
            </a:ext>
          </a:extLst>
        </xdr:cNvPr>
        <xdr:cNvSpPr/>
      </xdr:nvSpPr>
      <xdr:spPr>
        <a:xfrm>
          <a:off x="6305549" y="74866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396240</xdr:colOff>
      <xdr:row>29</xdr:row>
      <xdr:rowOff>163830</xdr:rowOff>
    </xdr:from>
    <xdr:to>
      <xdr:col>12</xdr:col>
      <xdr:colOff>380990</xdr:colOff>
      <xdr:row>32</xdr:row>
      <xdr:rowOff>38170</xdr:rowOff>
    </xdr:to>
    <xdr:sp macro="" textlink="">
      <xdr:nvSpPr>
        <xdr:cNvPr id="52" name="Oval 51">
          <a:extLst>
            <a:ext uri="{FF2B5EF4-FFF2-40B4-BE49-F238E27FC236}">
              <a16:creationId xmlns:a16="http://schemas.microsoft.com/office/drawing/2014/main" id="{061E14C8-D798-4543-B2EE-E8CDEB3B99FD}"/>
            </a:ext>
          </a:extLst>
        </xdr:cNvPr>
        <xdr:cNvSpPr/>
      </xdr:nvSpPr>
      <xdr:spPr>
        <a:xfrm>
          <a:off x="7858125" y="6200775"/>
          <a:ext cx="2238376" cy="43814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406548</xdr:colOff>
      <xdr:row>29</xdr:row>
      <xdr:rowOff>11203</xdr:rowOff>
    </xdr:from>
    <xdr:to>
      <xdr:col>9</xdr:col>
      <xdr:colOff>661482</xdr:colOff>
      <xdr:row>30</xdr:row>
      <xdr:rowOff>125503</xdr:rowOff>
    </xdr:to>
    <xdr:sp macro="" textlink="">
      <xdr:nvSpPr>
        <xdr:cNvPr id="61" name="TextBox 60">
          <a:extLst>
            <a:ext uri="{FF2B5EF4-FFF2-40B4-BE49-F238E27FC236}">
              <a16:creationId xmlns:a16="http://schemas.microsoft.com/office/drawing/2014/main" id="{18DACF0F-B82A-42C8-9909-2E54C92E25D1}"/>
            </a:ext>
          </a:extLst>
        </xdr:cNvPr>
        <xdr:cNvSpPr txBox="1"/>
      </xdr:nvSpPr>
      <xdr:spPr>
        <a:xfrm>
          <a:off x="7876053" y="6040528"/>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2</xdr:col>
      <xdr:colOff>533399</xdr:colOff>
      <xdr:row>70</xdr:row>
      <xdr:rowOff>605790</xdr:rowOff>
    </xdr:from>
    <xdr:to>
      <xdr:col>4</xdr:col>
      <xdr:colOff>9524</xdr:colOff>
      <xdr:row>72</xdr:row>
      <xdr:rowOff>85860</xdr:rowOff>
    </xdr:to>
    <xdr:sp macro="" textlink="">
      <xdr:nvSpPr>
        <xdr:cNvPr id="70" name="Oval 69">
          <a:extLst>
            <a:ext uri="{FF2B5EF4-FFF2-40B4-BE49-F238E27FC236}">
              <a16:creationId xmlns:a16="http://schemas.microsoft.com/office/drawing/2014/main" id="{C6EB402E-670E-491E-925D-002E6A182524}"/>
            </a:ext>
          </a:extLst>
        </xdr:cNvPr>
        <xdr:cNvSpPr/>
      </xdr:nvSpPr>
      <xdr:spPr>
        <a:xfrm>
          <a:off x="1390649" y="14773275"/>
          <a:ext cx="1171575" cy="3428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849630</xdr:colOff>
      <xdr:row>70</xdr:row>
      <xdr:rowOff>415290</xdr:rowOff>
    </xdr:from>
    <xdr:to>
      <xdr:col>4</xdr:col>
      <xdr:colOff>19471</xdr:colOff>
      <xdr:row>71</xdr:row>
      <xdr:rowOff>38382</xdr:rowOff>
    </xdr:to>
    <xdr:sp macro="" textlink="">
      <xdr:nvSpPr>
        <xdr:cNvPr id="71" name="TextBox 70">
          <a:extLst>
            <a:ext uri="{FF2B5EF4-FFF2-40B4-BE49-F238E27FC236}">
              <a16:creationId xmlns:a16="http://schemas.microsoft.com/office/drawing/2014/main" id="{5110845E-00DB-425B-A969-87D663096B75}"/>
            </a:ext>
          </a:extLst>
        </xdr:cNvPr>
        <xdr:cNvSpPr txBox="1"/>
      </xdr:nvSpPr>
      <xdr:spPr>
        <a:xfrm>
          <a:off x="2314575" y="140874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8</xdr:col>
      <xdr:colOff>369570</xdr:colOff>
      <xdr:row>70</xdr:row>
      <xdr:rowOff>584835</xdr:rowOff>
    </xdr:from>
    <xdr:to>
      <xdr:col>9</xdr:col>
      <xdr:colOff>245746</xdr:colOff>
      <xdr:row>72</xdr:row>
      <xdr:rowOff>78111</xdr:rowOff>
    </xdr:to>
    <xdr:sp macro="" textlink="">
      <xdr:nvSpPr>
        <xdr:cNvPr id="83" name="Oval 82">
          <a:extLst>
            <a:ext uri="{FF2B5EF4-FFF2-40B4-BE49-F238E27FC236}">
              <a16:creationId xmlns:a16="http://schemas.microsoft.com/office/drawing/2014/main" id="{A86B3175-94F9-436C-9B37-A2E20088B5CD}"/>
            </a:ext>
          </a:extLst>
        </xdr:cNvPr>
        <xdr:cNvSpPr/>
      </xdr:nvSpPr>
      <xdr:spPr>
        <a:xfrm>
          <a:off x="6810375" y="14744700"/>
          <a:ext cx="904876"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107</xdr:row>
      <xdr:rowOff>163830</xdr:rowOff>
    </xdr:from>
    <xdr:to>
      <xdr:col>8</xdr:col>
      <xdr:colOff>899289</xdr:colOff>
      <xdr:row>109</xdr:row>
      <xdr:rowOff>144780</xdr:rowOff>
    </xdr:to>
    <xdr:sp macro="" textlink="">
      <xdr:nvSpPr>
        <xdr:cNvPr id="84" name="Oval 83">
          <a:extLst>
            <a:ext uri="{FF2B5EF4-FFF2-40B4-BE49-F238E27FC236}">
              <a16:creationId xmlns:a16="http://schemas.microsoft.com/office/drawing/2014/main" id="{EE8B89F3-76AB-4FDA-91FB-089BC5A77B4B}"/>
            </a:ext>
          </a:extLst>
        </xdr:cNvPr>
        <xdr:cNvSpPr/>
      </xdr:nvSpPr>
      <xdr:spPr>
        <a:xfrm>
          <a:off x="6438900" y="22078950"/>
          <a:ext cx="904876"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992505</xdr:colOff>
      <xdr:row>70</xdr:row>
      <xdr:rowOff>398145</xdr:rowOff>
    </xdr:from>
    <xdr:to>
      <xdr:col>9</xdr:col>
      <xdr:colOff>217027</xdr:colOff>
      <xdr:row>71</xdr:row>
      <xdr:rowOff>11226</xdr:rowOff>
    </xdr:to>
    <xdr:sp macro="" textlink="">
      <xdr:nvSpPr>
        <xdr:cNvPr id="98" name="TextBox 97">
          <a:extLst>
            <a:ext uri="{FF2B5EF4-FFF2-40B4-BE49-F238E27FC236}">
              <a16:creationId xmlns:a16="http://schemas.microsoft.com/office/drawing/2014/main" id="{C7401AA3-95F8-47F1-B60C-841158D93681}"/>
            </a:ext>
          </a:extLst>
        </xdr:cNvPr>
        <xdr:cNvSpPr txBox="1"/>
      </xdr:nvSpPr>
      <xdr:spPr>
        <a:xfrm>
          <a:off x="7429500" y="140684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6</xdr:col>
      <xdr:colOff>9525</xdr:colOff>
      <xdr:row>111</xdr:row>
      <xdr:rowOff>9525</xdr:rowOff>
    </xdr:from>
    <xdr:to>
      <xdr:col>7</xdr:col>
      <xdr:colOff>133350</xdr:colOff>
      <xdr:row>113</xdr:row>
      <xdr:rowOff>28575</xdr:rowOff>
    </xdr:to>
    <xdr:sp macro="" textlink="">
      <xdr:nvSpPr>
        <xdr:cNvPr id="100" name="Oval 99">
          <a:extLst>
            <a:ext uri="{FF2B5EF4-FFF2-40B4-BE49-F238E27FC236}">
              <a16:creationId xmlns:a16="http://schemas.microsoft.com/office/drawing/2014/main" id="{95F99FD5-6744-43B0-8335-6A9AFD20FA6F}"/>
            </a:ext>
          </a:extLst>
        </xdr:cNvPr>
        <xdr:cNvSpPr/>
      </xdr:nvSpPr>
      <xdr:spPr>
        <a:xfrm>
          <a:off x="4438650" y="22688550"/>
          <a:ext cx="1047750"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963930</xdr:colOff>
      <xdr:row>150</xdr:row>
      <xdr:rowOff>11430</xdr:rowOff>
    </xdr:from>
    <xdr:to>
      <xdr:col>11</xdr:col>
      <xdr:colOff>171588</xdr:colOff>
      <xdr:row>151</xdr:row>
      <xdr:rowOff>125730</xdr:rowOff>
    </xdr:to>
    <xdr:sp macro="" textlink="">
      <xdr:nvSpPr>
        <xdr:cNvPr id="115" name="Oval 114">
          <a:extLst>
            <a:ext uri="{FF2B5EF4-FFF2-40B4-BE49-F238E27FC236}">
              <a16:creationId xmlns:a16="http://schemas.microsoft.com/office/drawing/2014/main" id="{8BE126AF-379A-40CA-8058-2BF52F1B91B5}"/>
            </a:ext>
          </a:extLst>
        </xdr:cNvPr>
        <xdr:cNvSpPr/>
      </xdr:nvSpPr>
      <xdr:spPr>
        <a:xfrm>
          <a:off x="8429625" y="29822775"/>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1</xdr:col>
      <xdr:colOff>0</xdr:colOff>
      <xdr:row>164</xdr:row>
      <xdr:rowOff>180975</xdr:rowOff>
    </xdr:from>
    <xdr:to>
      <xdr:col>9</xdr:col>
      <xdr:colOff>876300</xdr:colOff>
      <xdr:row>205</xdr:row>
      <xdr:rowOff>0</xdr:rowOff>
    </xdr:to>
    <xdr:pic>
      <xdr:nvPicPr>
        <xdr:cNvPr id="1203" name="Picture 9">
          <a:extLst>
            <a:ext uri="{FF2B5EF4-FFF2-40B4-BE49-F238E27FC236}">
              <a16:creationId xmlns:a16="http://schemas.microsoft.com/office/drawing/2014/main" id="{0A3A6178-8999-4C6A-BCC7-2FA775C8C70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61"/>
        <a:stretch>
          <a:fillRect/>
        </a:stretch>
      </xdr:blipFill>
      <xdr:spPr bwMode="auto">
        <a:xfrm>
          <a:off x="381000" y="32442150"/>
          <a:ext cx="7962900" cy="762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889635</xdr:colOff>
      <xdr:row>149</xdr:row>
      <xdr:rowOff>47625</xdr:rowOff>
    </xdr:from>
    <xdr:to>
      <xdr:col>10</xdr:col>
      <xdr:colOff>124019</xdr:colOff>
      <xdr:row>150</xdr:row>
      <xdr:rowOff>125889</xdr:rowOff>
    </xdr:to>
    <xdr:sp macro="" textlink="">
      <xdr:nvSpPr>
        <xdr:cNvPr id="48" name="TextBox 47">
          <a:extLst>
            <a:ext uri="{FF2B5EF4-FFF2-40B4-BE49-F238E27FC236}">
              <a16:creationId xmlns:a16="http://schemas.microsoft.com/office/drawing/2014/main" id="{EA31FF5C-2332-4DFC-96EC-6DC2A85BD7BC}"/>
            </a:ext>
          </a:extLst>
        </xdr:cNvPr>
        <xdr:cNvSpPr txBox="1"/>
      </xdr:nvSpPr>
      <xdr:spPr>
        <a:xfrm>
          <a:off x="8362950" y="294703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twoCellAnchor>
    <xdr:from>
      <xdr:col>2</xdr:col>
      <xdr:colOff>323850</xdr:colOff>
      <xdr:row>135</xdr:row>
      <xdr:rowOff>28575</xdr:rowOff>
    </xdr:from>
    <xdr:to>
      <xdr:col>4</xdr:col>
      <xdr:colOff>19050</xdr:colOff>
      <xdr:row>137</xdr:row>
      <xdr:rowOff>47625</xdr:rowOff>
    </xdr:to>
    <xdr:sp macro="" textlink="">
      <xdr:nvSpPr>
        <xdr:cNvPr id="57" name="Oval 56">
          <a:extLst>
            <a:ext uri="{FF2B5EF4-FFF2-40B4-BE49-F238E27FC236}">
              <a16:creationId xmlns:a16="http://schemas.microsoft.com/office/drawing/2014/main" id="{B05DCC01-F910-415E-BEF6-B9843EA4656B}"/>
            </a:ext>
          </a:extLst>
        </xdr:cNvPr>
        <xdr:cNvSpPr/>
      </xdr:nvSpPr>
      <xdr:spPr>
        <a:xfrm>
          <a:off x="1181100" y="26974800"/>
          <a:ext cx="1390650"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266700</xdr:colOff>
      <xdr:row>134</xdr:row>
      <xdr:rowOff>76200</xdr:rowOff>
    </xdr:from>
    <xdr:to>
      <xdr:col>2</xdr:col>
      <xdr:colOff>523875</xdr:colOff>
      <xdr:row>135</xdr:row>
      <xdr:rowOff>163842</xdr:rowOff>
    </xdr:to>
    <xdr:sp macro="" textlink="">
      <xdr:nvSpPr>
        <xdr:cNvPr id="68" name="TextBox 67">
          <a:extLst>
            <a:ext uri="{FF2B5EF4-FFF2-40B4-BE49-F238E27FC236}">
              <a16:creationId xmlns:a16="http://schemas.microsoft.com/office/drawing/2014/main" id="{80BAF633-5E46-4685-A84B-95E58163B823}"/>
            </a:ext>
          </a:extLst>
        </xdr:cNvPr>
        <xdr:cNvSpPr txBox="1"/>
      </xdr:nvSpPr>
      <xdr:spPr>
        <a:xfrm>
          <a:off x="1123950" y="266414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9</a:t>
          </a:r>
        </a:p>
      </xdr:txBody>
    </xdr:sp>
    <xdr:clientData/>
  </xdr:twoCellAnchor>
  <xdr:twoCellAnchor>
    <xdr:from>
      <xdr:col>0</xdr:col>
      <xdr:colOff>361950</xdr:colOff>
      <xdr:row>195</xdr:row>
      <xdr:rowOff>125730</xdr:rowOff>
    </xdr:from>
    <xdr:to>
      <xdr:col>3</xdr:col>
      <xdr:colOff>453472</xdr:colOff>
      <xdr:row>197</xdr:row>
      <xdr:rowOff>145018</xdr:rowOff>
    </xdr:to>
    <xdr:sp macro="" textlink="">
      <xdr:nvSpPr>
        <xdr:cNvPr id="80" name="Oval 79">
          <a:extLst>
            <a:ext uri="{FF2B5EF4-FFF2-40B4-BE49-F238E27FC236}">
              <a16:creationId xmlns:a16="http://schemas.microsoft.com/office/drawing/2014/main" id="{16D89658-04DE-4034-9986-6E70168F39AC}"/>
            </a:ext>
          </a:extLst>
        </xdr:cNvPr>
        <xdr:cNvSpPr/>
      </xdr:nvSpPr>
      <xdr:spPr>
        <a:xfrm>
          <a:off x="361950" y="38319075"/>
          <a:ext cx="1562100"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0</xdr:colOff>
      <xdr:row>200</xdr:row>
      <xdr:rowOff>182880</xdr:rowOff>
    </xdr:from>
    <xdr:to>
      <xdr:col>2</xdr:col>
      <xdr:colOff>504825</xdr:colOff>
      <xdr:row>203</xdr:row>
      <xdr:rowOff>84</xdr:rowOff>
    </xdr:to>
    <xdr:sp macro="" textlink="">
      <xdr:nvSpPr>
        <xdr:cNvPr id="82" name="Oval 81">
          <a:extLst>
            <a:ext uri="{FF2B5EF4-FFF2-40B4-BE49-F238E27FC236}">
              <a16:creationId xmlns:a16="http://schemas.microsoft.com/office/drawing/2014/main" id="{1DEF2FD2-C048-4B01-9232-7569775C5E97}"/>
            </a:ext>
          </a:extLst>
        </xdr:cNvPr>
        <xdr:cNvSpPr/>
      </xdr:nvSpPr>
      <xdr:spPr>
        <a:xfrm>
          <a:off x="381000" y="39319200"/>
          <a:ext cx="981075"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76200</xdr:colOff>
      <xdr:row>14</xdr:row>
      <xdr:rowOff>125730</xdr:rowOff>
    </xdr:from>
    <xdr:to>
      <xdr:col>4</xdr:col>
      <xdr:colOff>217172</xdr:colOff>
      <xdr:row>17</xdr:row>
      <xdr:rowOff>163830</xdr:rowOff>
    </xdr:to>
    <xdr:sp macro="" textlink="">
      <xdr:nvSpPr>
        <xdr:cNvPr id="69" name="TextBox 68">
          <a:extLst>
            <a:ext uri="{FF2B5EF4-FFF2-40B4-BE49-F238E27FC236}">
              <a16:creationId xmlns:a16="http://schemas.microsoft.com/office/drawing/2014/main" id="{F685FDAC-FB4B-4935-9DB5-33F57720A285}"/>
            </a:ext>
          </a:extLst>
        </xdr:cNvPr>
        <xdr:cNvSpPr txBox="1"/>
      </xdr:nvSpPr>
      <xdr:spPr>
        <a:xfrm>
          <a:off x="457200" y="330517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436245</xdr:colOff>
      <xdr:row>36</xdr:row>
      <xdr:rowOff>38099</xdr:rowOff>
    </xdr:from>
    <xdr:to>
      <xdr:col>5</xdr:col>
      <xdr:colOff>47611</xdr:colOff>
      <xdr:row>37</xdr:row>
      <xdr:rowOff>28575</xdr:rowOff>
    </xdr:to>
    <xdr:sp macro="" textlink="">
      <xdr:nvSpPr>
        <xdr:cNvPr id="103" name="TextBox 102">
          <a:extLst>
            <a:ext uri="{FF2B5EF4-FFF2-40B4-BE49-F238E27FC236}">
              <a16:creationId xmlns:a16="http://schemas.microsoft.com/office/drawing/2014/main" id="{23FD2CA8-EA51-4BA9-9CC6-5675148D7F46}"/>
            </a:ext>
          </a:extLst>
        </xdr:cNvPr>
        <xdr:cNvSpPr txBox="1"/>
      </xdr:nvSpPr>
      <xdr:spPr>
        <a:xfrm>
          <a:off x="1905000" y="74009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436245</xdr:colOff>
      <xdr:row>37</xdr:row>
      <xdr:rowOff>116204</xdr:rowOff>
    </xdr:from>
    <xdr:to>
      <xdr:col>5</xdr:col>
      <xdr:colOff>47611</xdr:colOff>
      <xdr:row>38</xdr:row>
      <xdr:rowOff>106680</xdr:rowOff>
    </xdr:to>
    <xdr:sp macro="" textlink="">
      <xdr:nvSpPr>
        <xdr:cNvPr id="105" name="TextBox 104">
          <a:extLst>
            <a:ext uri="{FF2B5EF4-FFF2-40B4-BE49-F238E27FC236}">
              <a16:creationId xmlns:a16="http://schemas.microsoft.com/office/drawing/2014/main" id="{F678E313-7193-46DB-96E0-34E5C9BD28E9}"/>
            </a:ext>
          </a:extLst>
        </xdr:cNvPr>
        <xdr:cNvSpPr txBox="1"/>
      </xdr:nvSpPr>
      <xdr:spPr>
        <a:xfrm>
          <a:off x="1905000" y="76676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472440</xdr:colOff>
      <xdr:row>40</xdr:row>
      <xdr:rowOff>68579</xdr:rowOff>
    </xdr:from>
    <xdr:to>
      <xdr:col>5</xdr:col>
      <xdr:colOff>76184</xdr:colOff>
      <xdr:row>41</xdr:row>
      <xdr:rowOff>50006</xdr:rowOff>
    </xdr:to>
    <xdr:sp macro="" textlink="">
      <xdr:nvSpPr>
        <xdr:cNvPr id="106" name="TextBox 105">
          <a:extLst>
            <a:ext uri="{FF2B5EF4-FFF2-40B4-BE49-F238E27FC236}">
              <a16:creationId xmlns:a16="http://schemas.microsoft.com/office/drawing/2014/main" id="{D24B3C9E-DF5A-41D7-869E-8D0FF402281C}"/>
            </a:ext>
          </a:extLst>
        </xdr:cNvPr>
        <xdr:cNvSpPr txBox="1"/>
      </xdr:nvSpPr>
      <xdr:spPr>
        <a:xfrm>
          <a:off x="1933575" y="8191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453391</xdr:colOff>
      <xdr:row>41</xdr:row>
      <xdr:rowOff>125729</xdr:rowOff>
    </xdr:from>
    <xdr:to>
      <xdr:col>4</xdr:col>
      <xdr:colOff>379114</xdr:colOff>
      <xdr:row>42</xdr:row>
      <xdr:rowOff>124085</xdr:rowOff>
    </xdr:to>
    <xdr:sp macro="" textlink="">
      <xdr:nvSpPr>
        <xdr:cNvPr id="107" name="TextBox 106">
          <a:extLst>
            <a:ext uri="{FF2B5EF4-FFF2-40B4-BE49-F238E27FC236}">
              <a16:creationId xmlns:a16="http://schemas.microsoft.com/office/drawing/2014/main" id="{C24F7E32-C89B-4DE2-A782-5B75CCAE314B}"/>
            </a:ext>
          </a:extLst>
        </xdr:cNvPr>
        <xdr:cNvSpPr txBox="1"/>
      </xdr:nvSpPr>
      <xdr:spPr>
        <a:xfrm>
          <a:off x="1924051" y="8448674"/>
          <a:ext cx="1009650"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38100</xdr:colOff>
      <xdr:row>31</xdr:row>
      <xdr:rowOff>38100</xdr:rowOff>
    </xdr:from>
    <xdr:to>
      <xdr:col>5</xdr:col>
      <xdr:colOff>567709</xdr:colOff>
      <xdr:row>40</xdr:row>
      <xdr:rowOff>85725</xdr:rowOff>
    </xdr:to>
    <xdr:sp macro="" textlink="">
      <xdr:nvSpPr>
        <xdr:cNvPr id="5" name="Oval 4">
          <a:extLst>
            <a:ext uri="{FF2B5EF4-FFF2-40B4-BE49-F238E27FC236}">
              <a16:creationId xmlns:a16="http://schemas.microsoft.com/office/drawing/2014/main" id="{95BFE743-5570-435C-A597-7673C5038B2D}"/>
            </a:ext>
          </a:extLst>
        </xdr:cNvPr>
        <xdr:cNvSpPr/>
      </xdr:nvSpPr>
      <xdr:spPr>
        <a:xfrm>
          <a:off x="419100" y="6448425"/>
          <a:ext cx="3733800" cy="1762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66675</xdr:colOff>
      <xdr:row>97</xdr:row>
      <xdr:rowOff>144779</xdr:rowOff>
    </xdr:from>
    <xdr:to>
      <xdr:col>4</xdr:col>
      <xdr:colOff>209550</xdr:colOff>
      <xdr:row>100</xdr:row>
      <xdr:rowOff>87629</xdr:rowOff>
    </xdr:to>
    <xdr:sp macro="" textlink="">
      <xdr:nvSpPr>
        <xdr:cNvPr id="108" name="TextBox 107">
          <a:extLst>
            <a:ext uri="{FF2B5EF4-FFF2-40B4-BE49-F238E27FC236}">
              <a16:creationId xmlns:a16="http://schemas.microsoft.com/office/drawing/2014/main" id="{AD0DE6EE-5CD5-4DB4-8117-18F4C454FA2D}"/>
            </a:ext>
          </a:extLst>
        </xdr:cNvPr>
        <xdr:cNvSpPr txBox="1"/>
      </xdr:nvSpPr>
      <xdr:spPr>
        <a:xfrm>
          <a:off x="447675" y="19659599"/>
          <a:ext cx="2314575" cy="523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171450</xdr:colOff>
      <xdr:row>36</xdr:row>
      <xdr:rowOff>49529</xdr:rowOff>
    </xdr:from>
    <xdr:to>
      <xdr:col>3</xdr:col>
      <xdr:colOff>283870</xdr:colOff>
      <xdr:row>37</xdr:row>
      <xdr:rowOff>9860</xdr:rowOff>
    </xdr:to>
    <xdr:sp macro="" textlink="">
      <xdr:nvSpPr>
        <xdr:cNvPr id="109" name="TextBox 108">
          <a:extLst>
            <a:ext uri="{FF2B5EF4-FFF2-40B4-BE49-F238E27FC236}">
              <a16:creationId xmlns:a16="http://schemas.microsoft.com/office/drawing/2014/main" id="{B8F95851-4EF9-46F3-BEBB-D42E296507B9}"/>
            </a:ext>
          </a:extLst>
        </xdr:cNvPr>
        <xdr:cNvSpPr txBox="1"/>
      </xdr:nvSpPr>
      <xdr:spPr>
        <a:xfrm>
          <a:off x="1028700" y="7419974"/>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180975</xdr:colOff>
      <xdr:row>40</xdr:row>
      <xdr:rowOff>68581</xdr:rowOff>
    </xdr:from>
    <xdr:to>
      <xdr:col>3</xdr:col>
      <xdr:colOff>255296</xdr:colOff>
      <xdr:row>41</xdr:row>
      <xdr:rowOff>12025</xdr:rowOff>
    </xdr:to>
    <xdr:sp macro="" textlink="">
      <xdr:nvSpPr>
        <xdr:cNvPr id="110" name="TextBox 109">
          <a:extLst>
            <a:ext uri="{FF2B5EF4-FFF2-40B4-BE49-F238E27FC236}">
              <a16:creationId xmlns:a16="http://schemas.microsoft.com/office/drawing/2014/main" id="{94685F71-A297-4DAF-8334-21CEFB90873D}"/>
            </a:ext>
          </a:extLst>
        </xdr:cNvPr>
        <xdr:cNvSpPr txBox="1"/>
      </xdr:nvSpPr>
      <xdr:spPr>
        <a:xfrm>
          <a:off x="1038225" y="8191501"/>
          <a:ext cx="685800" cy="142874"/>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190500</xdr:colOff>
      <xdr:row>41</xdr:row>
      <xdr:rowOff>125729</xdr:rowOff>
    </xdr:from>
    <xdr:to>
      <xdr:col>3</xdr:col>
      <xdr:colOff>274366</xdr:colOff>
      <xdr:row>42</xdr:row>
      <xdr:rowOff>116205</xdr:rowOff>
    </xdr:to>
    <xdr:sp macro="" textlink="">
      <xdr:nvSpPr>
        <xdr:cNvPr id="111" name="TextBox 110">
          <a:extLst>
            <a:ext uri="{FF2B5EF4-FFF2-40B4-BE49-F238E27FC236}">
              <a16:creationId xmlns:a16="http://schemas.microsoft.com/office/drawing/2014/main" id="{8A8E01C8-E023-4ED6-9F0A-7C6843A52DF5}"/>
            </a:ext>
          </a:extLst>
        </xdr:cNvPr>
        <xdr:cNvSpPr txBox="1"/>
      </xdr:nvSpPr>
      <xdr:spPr>
        <a:xfrm>
          <a:off x="1047750" y="8448674"/>
          <a:ext cx="69532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434340</xdr:colOff>
      <xdr:row>37</xdr:row>
      <xdr:rowOff>116205</xdr:rowOff>
    </xdr:from>
    <xdr:to>
      <xdr:col>3</xdr:col>
      <xdr:colOff>9441</xdr:colOff>
      <xdr:row>38</xdr:row>
      <xdr:rowOff>85922</xdr:rowOff>
    </xdr:to>
    <xdr:sp macro="" textlink="">
      <xdr:nvSpPr>
        <xdr:cNvPr id="112" name="TextBox 111">
          <a:extLst>
            <a:ext uri="{FF2B5EF4-FFF2-40B4-BE49-F238E27FC236}">
              <a16:creationId xmlns:a16="http://schemas.microsoft.com/office/drawing/2014/main" id="{54F78381-F087-4DCC-B84C-C9146C291C08}"/>
            </a:ext>
          </a:extLst>
        </xdr:cNvPr>
        <xdr:cNvSpPr txBox="1"/>
      </xdr:nvSpPr>
      <xdr:spPr>
        <a:xfrm>
          <a:off x="809625" y="76676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312420</xdr:colOff>
      <xdr:row>37</xdr:row>
      <xdr:rowOff>47625</xdr:rowOff>
    </xdr:from>
    <xdr:to>
      <xdr:col>3</xdr:col>
      <xdr:colOff>95321</xdr:colOff>
      <xdr:row>38</xdr:row>
      <xdr:rowOff>163890</xdr:rowOff>
    </xdr:to>
    <xdr:sp macro="" textlink="">
      <xdr:nvSpPr>
        <xdr:cNvPr id="23" name="Oval 22">
          <a:extLst>
            <a:ext uri="{FF2B5EF4-FFF2-40B4-BE49-F238E27FC236}">
              <a16:creationId xmlns:a16="http://schemas.microsoft.com/office/drawing/2014/main" id="{BD32F36E-E10A-4801-B966-E91A77F0753F}"/>
            </a:ext>
          </a:extLst>
        </xdr:cNvPr>
        <xdr:cNvSpPr/>
      </xdr:nvSpPr>
      <xdr:spPr>
        <a:xfrm>
          <a:off x="695325" y="7600950"/>
          <a:ext cx="86677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121920</xdr:colOff>
      <xdr:row>108</xdr:row>
      <xdr:rowOff>68580</xdr:rowOff>
    </xdr:from>
    <xdr:to>
      <xdr:col>2</xdr:col>
      <xdr:colOff>314352</xdr:colOff>
      <xdr:row>109</xdr:row>
      <xdr:rowOff>38297</xdr:rowOff>
    </xdr:to>
    <xdr:sp macro="" textlink="">
      <xdr:nvSpPr>
        <xdr:cNvPr id="113" name="TextBox 112">
          <a:extLst>
            <a:ext uri="{FF2B5EF4-FFF2-40B4-BE49-F238E27FC236}">
              <a16:creationId xmlns:a16="http://schemas.microsoft.com/office/drawing/2014/main" id="{0A68E2C2-E480-4302-BF62-FB5E03FCE875}"/>
            </a:ext>
          </a:extLst>
        </xdr:cNvPr>
        <xdr:cNvSpPr txBox="1"/>
      </xdr:nvSpPr>
      <xdr:spPr>
        <a:xfrm>
          <a:off x="504825" y="21678900"/>
          <a:ext cx="666749" cy="161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171450</xdr:colOff>
      <xdr:row>106</xdr:row>
      <xdr:rowOff>163830</xdr:rowOff>
    </xdr:from>
    <xdr:to>
      <xdr:col>2</xdr:col>
      <xdr:colOff>361949</xdr:colOff>
      <xdr:row>107</xdr:row>
      <xdr:rowOff>126260</xdr:rowOff>
    </xdr:to>
    <xdr:sp macro="" textlink="">
      <xdr:nvSpPr>
        <xdr:cNvPr id="114" name="TextBox 113">
          <a:extLst>
            <a:ext uri="{FF2B5EF4-FFF2-40B4-BE49-F238E27FC236}">
              <a16:creationId xmlns:a16="http://schemas.microsoft.com/office/drawing/2014/main" id="{150DB21F-5E0A-4301-A604-7CE914884228}"/>
            </a:ext>
          </a:extLst>
        </xdr:cNvPr>
        <xdr:cNvSpPr txBox="1"/>
      </xdr:nvSpPr>
      <xdr:spPr>
        <a:xfrm>
          <a:off x="552450" y="21393150"/>
          <a:ext cx="666749" cy="161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491491</xdr:colOff>
      <xdr:row>106</xdr:row>
      <xdr:rowOff>163830</xdr:rowOff>
    </xdr:from>
    <xdr:to>
      <xdr:col>4</xdr:col>
      <xdr:colOff>672465</xdr:colOff>
      <xdr:row>107</xdr:row>
      <xdr:rowOff>182880</xdr:rowOff>
    </xdr:to>
    <xdr:sp macro="" textlink="">
      <xdr:nvSpPr>
        <xdr:cNvPr id="117" name="TextBox 116">
          <a:extLst>
            <a:ext uri="{FF2B5EF4-FFF2-40B4-BE49-F238E27FC236}">
              <a16:creationId xmlns:a16="http://schemas.microsoft.com/office/drawing/2014/main" id="{D887FB91-EA19-42E5-A129-39E6BAAF12FE}"/>
            </a:ext>
          </a:extLst>
        </xdr:cNvPr>
        <xdr:cNvSpPr txBox="1"/>
      </xdr:nvSpPr>
      <xdr:spPr>
        <a:xfrm>
          <a:off x="1962151" y="21393150"/>
          <a:ext cx="1266824" cy="20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481965</xdr:colOff>
      <xdr:row>108</xdr:row>
      <xdr:rowOff>85725</xdr:rowOff>
    </xdr:from>
    <xdr:to>
      <xdr:col>4</xdr:col>
      <xdr:colOff>925831</xdr:colOff>
      <xdr:row>109</xdr:row>
      <xdr:rowOff>11787</xdr:rowOff>
    </xdr:to>
    <xdr:sp macro="" textlink="">
      <xdr:nvSpPr>
        <xdr:cNvPr id="118" name="TextBox 117">
          <a:extLst>
            <a:ext uri="{FF2B5EF4-FFF2-40B4-BE49-F238E27FC236}">
              <a16:creationId xmlns:a16="http://schemas.microsoft.com/office/drawing/2014/main" id="{728F7C00-B012-4D9D-B1FF-B3BF3046298C}"/>
            </a:ext>
          </a:extLst>
        </xdr:cNvPr>
        <xdr:cNvSpPr txBox="1"/>
      </xdr:nvSpPr>
      <xdr:spPr>
        <a:xfrm>
          <a:off x="1952625" y="21697950"/>
          <a:ext cx="1524000" cy="123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453390</xdr:colOff>
      <xdr:row>149</xdr:row>
      <xdr:rowOff>38099</xdr:rowOff>
    </xdr:from>
    <xdr:to>
      <xdr:col>5</xdr:col>
      <xdr:colOff>66734</xdr:colOff>
      <xdr:row>150</xdr:row>
      <xdr:rowOff>28575</xdr:rowOff>
    </xdr:to>
    <xdr:sp macro="" textlink="">
      <xdr:nvSpPr>
        <xdr:cNvPr id="119" name="TextBox 118">
          <a:extLst>
            <a:ext uri="{FF2B5EF4-FFF2-40B4-BE49-F238E27FC236}">
              <a16:creationId xmlns:a16="http://schemas.microsoft.com/office/drawing/2014/main" id="{08E45C37-746A-40D5-B813-BD3ACA215431}"/>
            </a:ext>
          </a:extLst>
        </xdr:cNvPr>
        <xdr:cNvSpPr txBox="1"/>
      </xdr:nvSpPr>
      <xdr:spPr>
        <a:xfrm>
          <a:off x="1924050" y="296513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150</xdr:row>
      <xdr:rowOff>106679</xdr:rowOff>
    </xdr:from>
    <xdr:to>
      <xdr:col>5</xdr:col>
      <xdr:colOff>83820</xdr:colOff>
      <xdr:row>151</xdr:row>
      <xdr:rowOff>88106</xdr:rowOff>
    </xdr:to>
    <xdr:sp macro="" textlink="">
      <xdr:nvSpPr>
        <xdr:cNvPr id="120" name="TextBox 119">
          <a:extLst>
            <a:ext uri="{FF2B5EF4-FFF2-40B4-BE49-F238E27FC236}">
              <a16:creationId xmlns:a16="http://schemas.microsoft.com/office/drawing/2014/main" id="{1A9A2441-CE4B-4C3A-B79E-E2C55485CA16}"/>
            </a:ext>
          </a:extLst>
        </xdr:cNvPr>
        <xdr:cNvSpPr txBox="1"/>
      </xdr:nvSpPr>
      <xdr:spPr>
        <a:xfrm>
          <a:off x="1943100" y="29908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153</xdr:row>
      <xdr:rowOff>47624</xdr:rowOff>
    </xdr:from>
    <xdr:to>
      <xdr:col>5</xdr:col>
      <xdr:colOff>83820</xdr:colOff>
      <xdr:row>154</xdr:row>
      <xdr:rowOff>38100</xdr:rowOff>
    </xdr:to>
    <xdr:sp macro="" textlink="">
      <xdr:nvSpPr>
        <xdr:cNvPr id="121" name="TextBox 120">
          <a:extLst>
            <a:ext uri="{FF2B5EF4-FFF2-40B4-BE49-F238E27FC236}">
              <a16:creationId xmlns:a16="http://schemas.microsoft.com/office/drawing/2014/main" id="{0E452D0C-5C47-4FCA-88ED-7D1FC262B9EC}"/>
            </a:ext>
          </a:extLst>
        </xdr:cNvPr>
        <xdr:cNvSpPr txBox="1"/>
      </xdr:nvSpPr>
      <xdr:spPr>
        <a:xfrm>
          <a:off x="1943100" y="3042284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154</xdr:row>
      <xdr:rowOff>106679</xdr:rowOff>
    </xdr:from>
    <xdr:to>
      <xdr:col>5</xdr:col>
      <xdr:colOff>83820</xdr:colOff>
      <xdr:row>155</xdr:row>
      <xdr:rowOff>88106</xdr:rowOff>
    </xdr:to>
    <xdr:sp macro="" textlink="">
      <xdr:nvSpPr>
        <xdr:cNvPr id="123" name="TextBox 122">
          <a:extLst>
            <a:ext uri="{FF2B5EF4-FFF2-40B4-BE49-F238E27FC236}">
              <a16:creationId xmlns:a16="http://schemas.microsoft.com/office/drawing/2014/main" id="{F211F1FE-2A19-41D8-9C4B-22BA8D3F2F4D}"/>
            </a:ext>
          </a:extLst>
        </xdr:cNvPr>
        <xdr:cNvSpPr txBox="1"/>
      </xdr:nvSpPr>
      <xdr:spPr>
        <a:xfrm>
          <a:off x="1943100" y="30670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149</xdr:row>
      <xdr:rowOff>38099</xdr:rowOff>
    </xdr:from>
    <xdr:to>
      <xdr:col>3</xdr:col>
      <xdr:colOff>274411</xdr:colOff>
      <xdr:row>150</xdr:row>
      <xdr:rowOff>11603</xdr:rowOff>
    </xdr:to>
    <xdr:sp macro="" textlink="">
      <xdr:nvSpPr>
        <xdr:cNvPr id="124" name="TextBox 123">
          <a:extLst>
            <a:ext uri="{FF2B5EF4-FFF2-40B4-BE49-F238E27FC236}">
              <a16:creationId xmlns:a16="http://schemas.microsoft.com/office/drawing/2014/main" id="{8E0F54AA-05AC-4DB9-86BF-6CE9985871AE}"/>
            </a:ext>
          </a:extLst>
        </xdr:cNvPr>
        <xdr:cNvSpPr txBox="1"/>
      </xdr:nvSpPr>
      <xdr:spPr>
        <a:xfrm>
          <a:off x="1066800" y="29651324"/>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417195</xdr:colOff>
      <xdr:row>150</xdr:row>
      <xdr:rowOff>116204</xdr:rowOff>
    </xdr:from>
    <xdr:to>
      <xdr:col>3</xdr:col>
      <xdr:colOff>27</xdr:colOff>
      <xdr:row>151</xdr:row>
      <xdr:rowOff>85921</xdr:rowOff>
    </xdr:to>
    <xdr:sp macro="" textlink="">
      <xdr:nvSpPr>
        <xdr:cNvPr id="125" name="TextBox 124">
          <a:extLst>
            <a:ext uri="{FF2B5EF4-FFF2-40B4-BE49-F238E27FC236}">
              <a16:creationId xmlns:a16="http://schemas.microsoft.com/office/drawing/2014/main" id="{D5655468-8F4A-4A3A-AADD-F4933967F67C}"/>
            </a:ext>
          </a:extLst>
        </xdr:cNvPr>
        <xdr:cNvSpPr txBox="1"/>
      </xdr:nvSpPr>
      <xdr:spPr>
        <a:xfrm>
          <a:off x="800100" y="29918024"/>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2</xdr:col>
      <xdr:colOff>200025</xdr:colOff>
      <xdr:row>153</xdr:row>
      <xdr:rowOff>49529</xdr:rowOff>
    </xdr:from>
    <xdr:to>
      <xdr:col>3</xdr:col>
      <xdr:colOff>264801</xdr:colOff>
      <xdr:row>154</xdr:row>
      <xdr:rowOff>38281</xdr:rowOff>
    </xdr:to>
    <xdr:sp macro="" textlink="">
      <xdr:nvSpPr>
        <xdr:cNvPr id="126" name="TextBox 125">
          <a:extLst>
            <a:ext uri="{FF2B5EF4-FFF2-40B4-BE49-F238E27FC236}">
              <a16:creationId xmlns:a16="http://schemas.microsoft.com/office/drawing/2014/main" id="{27130F9A-135D-47C5-B2A9-767E809CFE4A}"/>
            </a:ext>
          </a:extLst>
        </xdr:cNvPr>
        <xdr:cNvSpPr txBox="1"/>
      </xdr:nvSpPr>
      <xdr:spPr>
        <a:xfrm>
          <a:off x="1057275" y="30432374"/>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154</xdr:row>
      <xdr:rowOff>106679</xdr:rowOff>
    </xdr:from>
    <xdr:to>
      <xdr:col>3</xdr:col>
      <xdr:colOff>274411</xdr:colOff>
      <xdr:row>155</xdr:row>
      <xdr:rowOff>85997</xdr:rowOff>
    </xdr:to>
    <xdr:sp macro="" textlink="">
      <xdr:nvSpPr>
        <xdr:cNvPr id="127" name="TextBox 126">
          <a:extLst>
            <a:ext uri="{FF2B5EF4-FFF2-40B4-BE49-F238E27FC236}">
              <a16:creationId xmlns:a16="http://schemas.microsoft.com/office/drawing/2014/main" id="{6DDFC56A-BBCA-44F0-B7F7-4E25D6B837C7}"/>
            </a:ext>
          </a:extLst>
        </xdr:cNvPr>
        <xdr:cNvSpPr txBox="1"/>
      </xdr:nvSpPr>
      <xdr:spPr>
        <a:xfrm>
          <a:off x="1066800" y="30670499"/>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38100</xdr:colOff>
      <xdr:row>127</xdr:row>
      <xdr:rowOff>123824</xdr:rowOff>
    </xdr:from>
    <xdr:to>
      <xdr:col>4</xdr:col>
      <xdr:colOff>180975</xdr:colOff>
      <xdr:row>130</xdr:row>
      <xdr:rowOff>163859</xdr:rowOff>
    </xdr:to>
    <xdr:sp macro="" textlink="">
      <xdr:nvSpPr>
        <xdr:cNvPr id="128" name="TextBox 127">
          <a:extLst>
            <a:ext uri="{FF2B5EF4-FFF2-40B4-BE49-F238E27FC236}">
              <a16:creationId xmlns:a16="http://schemas.microsoft.com/office/drawing/2014/main" id="{8491CE68-18C9-4235-9535-52CEBCB0E2A1}"/>
            </a:ext>
          </a:extLst>
        </xdr:cNvPr>
        <xdr:cNvSpPr txBox="1"/>
      </xdr:nvSpPr>
      <xdr:spPr>
        <a:xfrm>
          <a:off x="419100" y="25546049"/>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142875</xdr:colOff>
      <xdr:row>175</xdr:row>
      <xdr:rowOff>85725</xdr:rowOff>
    </xdr:from>
    <xdr:to>
      <xdr:col>4</xdr:col>
      <xdr:colOff>293364</xdr:colOff>
      <xdr:row>178</xdr:row>
      <xdr:rowOff>49613</xdr:rowOff>
    </xdr:to>
    <xdr:sp macro="" textlink="">
      <xdr:nvSpPr>
        <xdr:cNvPr id="129" name="TextBox 128">
          <a:extLst>
            <a:ext uri="{FF2B5EF4-FFF2-40B4-BE49-F238E27FC236}">
              <a16:creationId xmlns:a16="http://schemas.microsoft.com/office/drawing/2014/main" id="{611DB24F-E691-43F4-9446-CFE4B2F19B2C}"/>
            </a:ext>
          </a:extLst>
        </xdr:cNvPr>
        <xdr:cNvSpPr txBox="1"/>
      </xdr:nvSpPr>
      <xdr:spPr>
        <a:xfrm>
          <a:off x="523875" y="34461450"/>
          <a:ext cx="2314575"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76200</xdr:colOff>
      <xdr:row>222</xdr:row>
      <xdr:rowOff>85725</xdr:rowOff>
    </xdr:from>
    <xdr:to>
      <xdr:col>4</xdr:col>
      <xdr:colOff>358130</xdr:colOff>
      <xdr:row>225</xdr:row>
      <xdr:rowOff>123825</xdr:rowOff>
    </xdr:to>
    <xdr:sp macro="" textlink="">
      <xdr:nvSpPr>
        <xdr:cNvPr id="130" name="TextBox 129">
          <a:extLst>
            <a:ext uri="{FF2B5EF4-FFF2-40B4-BE49-F238E27FC236}">
              <a16:creationId xmlns:a16="http://schemas.microsoft.com/office/drawing/2014/main" id="{99ED0F4D-0884-4D67-BAF1-0E5B72DA4BEE}"/>
            </a:ext>
          </a:extLst>
        </xdr:cNvPr>
        <xdr:cNvSpPr txBox="1"/>
      </xdr:nvSpPr>
      <xdr:spPr>
        <a:xfrm>
          <a:off x="457200" y="43414950"/>
          <a:ext cx="244792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11</xdr:col>
      <xdr:colOff>56829</xdr:colOff>
      <xdr:row>250</xdr:row>
      <xdr:rowOff>35112</xdr:rowOff>
    </xdr:from>
    <xdr:to>
      <xdr:col>11</xdr:col>
      <xdr:colOff>56829</xdr:colOff>
      <xdr:row>251</xdr:row>
      <xdr:rowOff>52438</xdr:rowOff>
    </xdr:to>
    <xdr:cxnSp macro="">
      <xdr:nvCxnSpPr>
        <xdr:cNvPr id="8" name="Straight Connector 7">
          <a:extLst>
            <a:ext uri="{FF2B5EF4-FFF2-40B4-BE49-F238E27FC236}">
              <a16:creationId xmlns:a16="http://schemas.microsoft.com/office/drawing/2014/main" id="{7A4863C1-2192-4AAC-9460-5DFBEF54D5CC}"/>
            </a:ext>
          </a:extLst>
        </xdr:cNvPr>
        <xdr:cNvCxnSpPr/>
      </xdr:nvCxnSpPr>
      <xdr:spPr>
        <a:xfrm>
          <a:off x="9162729" y="48698337"/>
          <a:ext cx="0" cy="2155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161604</xdr:colOff>
      <xdr:row>250</xdr:row>
      <xdr:rowOff>35112</xdr:rowOff>
    </xdr:from>
    <xdr:to>
      <xdr:col>16</xdr:col>
      <xdr:colOff>161604</xdr:colOff>
      <xdr:row>251</xdr:row>
      <xdr:rowOff>51158</xdr:rowOff>
    </xdr:to>
    <xdr:cxnSp macro="">
      <xdr:nvCxnSpPr>
        <xdr:cNvPr id="104" name="Straight Connector 103">
          <a:extLst>
            <a:ext uri="{FF2B5EF4-FFF2-40B4-BE49-F238E27FC236}">
              <a16:creationId xmlns:a16="http://schemas.microsoft.com/office/drawing/2014/main" id="{CC8417AB-CFBA-41A4-B9AE-E2547F3A0BBB}"/>
            </a:ext>
          </a:extLst>
        </xdr:cNvPr>
        <xdr:cNvCxnSpPr/>
      </xdr:nvCxnSpPr>
      <xdr:spPr>
        <a:xfrm>
          <a:off x="12325029" y="48688812"/>
          <a:ext cx="0" cy="2155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30</xdr:row>
      <xdr:rowOff>154305</xdr:rowOff>
    </xdr:from>
    <xdr:to>
      <xdr:col>3</xdr:col>
      <xdr:colOff>217184</xdr:colOff>
      <xdr:row>32</xdr:row>
      <xdr:rowOff>76258</xdr:rowOff>
    </xdr:to>
    <xdr:sp macro="" textlink="">
      <xdr:nvSpPr>
        <xdr:cNvPr id="49" name="TextBox 48">
          <a:extLst>
            <a:ext uri="{FF2B5EF4-FFF2-40B4-BE49-F238E27FC236}">
              <a16:creationId xmlns:a16="http://schemas.microsoft.com/office/drawing/2014/main" id="{61C6B5BB-913F-4A0D-A765-05ED043800D3}"/>
            </a:ext>
          </a:extLst>
        </xdr:cNvPr>
        <xdr:cNvSpPr txBox="1"/>
      </xdr:nvSpPr>
      <xdr:spPr>
        <a:xfrm>
          <a:off x="1428750" y="63722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a:t>
          </a:r>
        </a:p>
      </xdr:txBody>
    </xdr:sp>
    <xdr:clientData/>
  </xdr:twoCellAnchor>
  <xdr:twoCellAnchor>
    <xdr:from>
      <xdr:col>5</xdr:col>
      <xdr:colOff>710565</xdr:colOff>
      <xdr:row>110</xdr:row>
      <xdr:rowOff>123825</xdr:rowOff>
    </xdr:from>
    <xdr:to>
      <xdr:col>6</xdr:col>
      <xdr:colOff>121883</xdr:colOff>
      <xdr:row>112</xdr:row>
      <xdr:rowOff>11593</xdr:rowOff>
    </xdr:to>
    <xdr:sp macro="" textlink="">
      <xdr:nvSpPr>
        <xdr:cNvPr id="140" name="TextBox 139">
          <a:extLst>
            <a:ext uri="{FF2B5EF4-FFF2-40B4-BE49-F238E27FC236}">
              <a16:creationId xmlns:a16="http://schemas.microsoft.com/office/drawing/2014/main" id="{442F1AE1-CD48-43BD-8D28-D5A3E8368FAF}"/>
            </a:ext>
          </a:extLst>
        </xdr:cNvPr>
        <xdr:cNvSpPr txBox="1"/>
      </xdr:nvSpPr>
      <xdr:spPr>
        <a:xfrm>
          <a:off x="4295775" y="221170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7</a:t>
          </a:r>
        </a:p>
      </xdr:txBody>
    </xdr:sp>
    <xdr:clientData/>
  </xdr:twoCellAnchor>
  <xdr:twoCellAnchor>
    <xdr:from>
      <xdr:col>1</xdr:col>
      <xdr:colOff>0</xdr:colOff>
      <xdr:row>87</xdr:row>
      <xdr:rowOff>38100</xdr:rowOff>
    </xdr:from>
    <xdr:to>
      <xdr:col>1</xdr:col>
      <xdr:colOff>255284</xdr:colOff>
      <xdr:row>88</xdr:row>
      <xdr:rowOff>123825</xdr:rowOff>
    </xdr:to>
    <xdr:sp macro="" textlink="">
      <xdr:nvSpPr>
        <xdr:cNvPr id="141" name="TextBox 140">
          <a:extLst>
            <a:ext uri="{FF2B5EF4-FFF2-40B4-BE49-F238E27FC236}">
              <a16:creationId xmlns:a16="http://schemas.microsoft.com/office/drawing/2014/main" id="{0DB9AB48-5FEF-4247-A450-05760493290D}"/>
            </a:ext>
          </a:extLst>
        </xdr:cNvPr>
        <xdr:cNvSpPr txBox="1"/>
      </xdr:nvSpPr>
      <xdr:spPr>
        <a:xfrm>
          <a:off x="381000" y="176498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219075</xdr:colOff>
      <xdr:row>200</xdr:row>
      <xdr:rowOff>0</xdr:rowOff>
    </xdr:from>
    <xdr:to>
      <xdr:col>1</xdr:col>
      <xdr:colOff>209550</xdr:colOff>
      <xdr:row>201</xdr:row>
      <xdr:rowOff>85725</xdr:rowOff>
    </xdr:to>
    <xdr:sp macro="" textlink="">
      <xdr:nvSpPr>
        <xdr:cNvPr id="142" name="TextBox 141">
          <a:extLst>
            <a:ext uri="{FF2B5EF4-FFF2-40B4-BE49-F238E27FC236}">
              <a16:creationId xmlns:a16="http://schemas.microsoft.com/office/drawing/2014/main" id="{5E2745FA-76BA-411C-B400-44901BC2CC1E}"/>
            </a:ext>
          </a:extLst>
        </xdr:cNvPr>
        <xdr:cNvSpPr txBox="1"/>
      </xdr:nvSpPr>
      <xdr:spPr>
        <a:xfrm>
          <a:off x="219075" y="39138225"/>
          <a:ext cx="3714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11</a:t>
          </a:r>
        </a:p>
      </xdr:txBody>
    </xdr:sp>
    <xdr:clientData/>
  </xdr:twoCellAnchor>
  <xdr:twoCellAnchor editAs="oneCell">
    <xdr:from>
      <xdr:col>1</xdr:col>
      <xdr:colOff>9525</xdr:colOff>
      <xdr:row>209</xdr:row>
      <xdr:rowOff>0</xdr:rowOff>
    </xdr:from>
    <xdr:to>
      <xdr:col>16</xdr:col>
      <xdr:colOff>428625</xdr:colOff>
      <xdr:row>257</xdr:row>
      <xdr:rowOff>19050</xdr:rowOff>
    </xdr:to>
    <xdr:pic>
      <xdr:nvPicPr>
        <xdr:cNvPr id="1242" name="Picture 14">
          <a:extLst>
            <a:ext uri="{FF2B5EF4-FFF2-40B4-BE49-F238E27FC236}">
              <a16:creationId xmlns:a16="http://schemas.microsoft.com/office/drawing/2014/main" id="{85C4F8D4-E1DB-4112-B7CB-567E338848A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6056"/>
        <a:stretch>
          <a:fillRect/>
        </a:stretch>
      </xdr:blipFill>
      <xdr:spPr bwMode="auto">
        <a:xfrm>
          <a:off x="390525" y="40833675"/>
          <a:ext cx="12192000" cy="9163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76200</xdr:colOff>
      <xdr:row>246</xdr:row>
      <xdr:rowOff>163830</xdr:rowOff>
    </xdr:from>
    <xdr:to>
      <xdr:col>16</xdr:col>
      <xdr:colOff>312459</xdr:colOff>
      <xdr:row>248</xdr:row>
      <xdr:rowOff>85783</xdr:rowOff>
    </xdr:to>
    <xdr:sp macro="" textlink="">
      <xdr:nvSpPr>
        <xdr:cNvPr id="143" name="Oval 142">
          <a:extLst>
            <a:ext uri="{FF2B5EF4-FFF2-40B4-BE49-F238E27FC236}">
              <a16:creationId xmlns:a16="http://schemas.microsoft.com/office/drawing/2014/main" id="{EFC134FF-7059-4DEA-BD8A-F8008DB5BD9A}"/>
            </a:ext>
          </a:extLst>
        </xdr:cNvPr>
        <xdr:cNvSpPr/>
      </xdr:nvSpPr>
      <xdr:spPr>
        <a:xfrm>
          <a:off x="11620500" y="4806315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937260</xdr:colOff>
      <xdr:row>246</xdr:row>
      <xdr:rowOff>163830</xdr:rowOff>
    </xdr:from>
    <xdr:to>
      <xdr:col>11</xdr:col>
      <xdr:colOff>152549</xdr:colOff>
      <xdr:row>248</xdr:row>
      <xdr:rowOff>85783</xdr:rowOff>
    </xdr:to>
    <xdr:sp macro="" textlink="">
      <xdr:nvSpPr>
        <xdr:cNvPr id="149" name="Oval 148">
          <a:extLst>
            <a:ext uri="{FF2B5EF4-FFF2-40B4-BE49-F238E27FC236}">
              <a16:creationId xmlns:a16="http://schemas.microsoft.com/office/drawing/2014/main" id="{7A094AAC-D79F-4FE1-A386-C1CC1BC54B50}"/>
            </a:ext>
          </a:extLst>
        </xdr:cNvPr>
        <xdr:cNvSpPr/>
      </xdr:nvSpPr>
      <xdr:spPr>
        <a:xfrm>
          <a:off x="8410575" y="4806315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209550</xdr:colOff>
      <xdr:row>246</xdr:row>
      <xdr:rowOff>0</xdr:rowOff>
    </xdr:from>
    <xdr:to>
      <xdr:col>3</xdr:col>
      <xdr:colOff>274411</xdr:colOff>
      <xdr:row>246</xdr:row>
      <xdr:rowOff>163997</xdr:rowOff>
    </xdr:to>
    <xdr:sp macro="" textlink="">
      <xdr:nvSpPr>
        <xdr:cNvPr id="136" name="TextBox 135">
          <a:extLst>
            <a:ext uri="{FF2B5EF4-FFF2-40B4-BE49-F238E27FC236}">
              <a16:creationId xmlns:a16="http://schemas.microsoft.com/office/drawing/2014/main" id="{B4598EC9-DA91-4DF2-B9FD-53C62C9CC27C}"/>
            </a:ext>
          </a:extLst>
        </xdr:cNvPr>
        <xdr:cNvSpPr txBox="1"/>
      </xdr:nvSpPr>
      <xdr:spPr>
        <a:xfrm>
          <a:off x="1066800" y="47901225"/>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434340</xdr:colOff>
      <xdr:row>247</xdr:row>
      <xdr:rowOff>49530</xdr:rowOff>
    </xdr:from>
    <xdr:to>
      <xdr:col>3</xdr:col>
      <xdr:colOff>9441</xdr:colOff>
      <xdr:row>248</xdr:row>
      <xdr:rowOff>28671</xdr:rowOff>
    </xdr:to>
    <xdr:sp macro="" textlink="">
      <xdr:nvSpPr>
        <xdr:cNvPr id="135" name="TextBox 134">
          <a:extLst>
            <a:ext uri="{FF2B5EF4-FFF2-40B4-BE49-F238E27FC236}">
              <a16:creationId xmlns:a16="http://schemas.microsoft.com/office/drawing/2014/main" id="{4D9731E5-0E2F-4009-92A2-73E9CE13D729}"/>
            </a:ext>
          </a:extLst>
        </xdr:cNvPr>
        <xdr:cNvSpPr txBox="1"/>
      </xdr:nvSpPr>
      <xdr:spPr>
        <a:xfrm>
          <a:off x="809625" y="4814887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2</xdr:col>
      <xdr:colOff>200025</xdr:colOff>
      <xdr:row>249</xdr:row>
      <xdr:rowOff>144780</xdr:rowOff>
    </xdr:from>
    <xdr:to>
      <xdr:col>3</xdr:col>
      <xdr:colOff>264801</xdr:colOff>
      <xdr:row>250</xdr:row>
      <xdr:rowOff>124098</xdr:rowOff>
    </xdr:to>
    <xdr:sp macro="" textlink="">
      <xdr:nvSpPr>
        <xdr:cNvPr id="138" name="TextBox 137">
          <a:extLst>
            <a:ext uri="{FF2B5EF4-FFF2-40B4-BE49-F238E27FC236}">
              <a16:creationId xmlns:a16="http://schemas.microsoft.com/office/drawing/2014/main" id="{EC322E9C-2BDF-4E78-9CC8-B8B401A6FD34}"/>
            </a:ext>
          </a:extLst>
        </xdr:cNvPr>
        <xdr:cNvSpPr txBox="1"/>
      </xdr:nvSpPr>
      <xdr:spPr>
        <a:xfrm>
          <a:off x="1057275" y="48615600"/>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251</xdr:row>
      <xdr:rowOff>0</xdr:rowOff>
    </xdr:from>
    <xdr:to>
      <xdr:col>3</xdr:col>
      <xdr:colOff>274411</xdr:colOff>
      <xdr:row>251</xdr:row>
      <xdr:rowOff>163997</xdr:rowOff>
    </xdr:to>
    <xdr:sp macro="" textlink="">
      <xdr:nvSpPr>
        <xdr:cNvPr id="137" name="TextBox 136">
          <a:extLst>
            <a:ext uri="{FF2B5EF4-FFF2-40B4-BE49-F238E27FC236}">
              <a16:creationId xmlns:a16="http://schemas.microsoft.com/office/drawing/2014/main" id="{E6AF2FCE-F1C4-4F58-8EE6-80310F2CB7AC}"/>
            </a:ext>
          </a:extLst>
        </xdr:cNvPr>
        <xdr:cNvSpPr txBox="1"/>
      </xdr:nvSpPr>
      <xdr:spPr>
        <a:xfrm>
          <a:off x="1066800" y="48853725"/>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491490</xdr:colOff>
      <xdr:row>245</xdr:row>
      <xdr:rowOff>182880</xdr:rowOff>
    </xdr:from>
    <xdr:to>
      <xdr:col>5</xdr:col>
      <xdr:colOff>104834</xdr:colOff>
      <xdr:row>246</xdr:row>
      <xdr:rowOff>164307</xdr:rowOff>
    </xdr:to>
    <xdr:sp macro="" textlink="">
      <xdr:nvSpPr>
        <xdr:cNvPr id="132" name="TextBox 131">
          <a:extLst>
            <a:ext uri="{FF2B5EF4-FFF2-40B4-BE49-F238E27FC236}">
              <a16:creationId xmlns:a16="http://schemas.microsoft.com/office/drawing/2014/main" id="{70CE91C3-36FB-41B5-9AFB-FFF6D92D10A0}"/>
            </a:ext>
          </a:extLst>
        </xdr:cNvPr>
        <xdr:cNvSpPr txBox="1"/>
      </xdr:nvSpPr>
      <xdr:spPr>
        <a:xfrm>
          <a:off x="1962150" y="478917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481965</xdr:colOff>
      <xdr:row>247</xdr:row>
      <xdr:rowOff>47625</xdr:rowOff>
    </xdr:from>
    <xdr:to>
      <xdr:col>5</xdr:col>
      <xdr:colOff>95309</xdr:colOff>
      <xdr:row>248</xdr:row>
      <xdr:rowOff>38101</xdr:rowOff>
    </xdr:to>
    <xdr:sp macro="" textlink="">
      <xdr:nvSpPr>
        <xdr:cNvPr id="144" name="TextBox 143">
          <a:extLst>
            <a:ext uri="{FF2B5EF4-FFF2-40B4-BE49-F238E27FC236}">
              <a16:creationId xmlns:a16="http://schemas.microsoft.com/office/drawing/2014/main" id="{EC121AC5-C768-456C-8CD7-602DCE687D12}"/>
            </a:ext>
          </a:extLst>
        </xdr:cNvPr>
        <xdr:cNvSpPr txBox="1"/>
      </xdr:nvSpPr>
      <xdr:spPr>
        <a:xfrm>
          <a:off x="1952625" y="481393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510540</xdr:colOff>
      <xdr:row>249</xdr:row>
      <xdr:rowOff>144780</xdr:rowOff>
    </xdr:from>
    <xdr:to>
      <xdr:col>5</xdr:col>
      <xdr:colOff>114284</xdr:colOff>
      <xdr:row>250</xdr:row>
      <xdr:rowOff>126207</xdr:rowOff>
    </xdr:to>
    <xdr:sp macro="" textlink="">
      <xdr:nvSpPr>
        <xdr:cNvPr id="146" name="TextBox 145">
          <a:extLst>
            <a:ext uri="{FF2B5EF4-FFF2-40B4-BE49-F238E27FC236}">
              <a16:creationId xmlns:a16="http://schemas.microsoft.com/office/drawing/2014/main" id="{04B76DDF-B481-4AFA-A698-53611A85218F}"/>
            </a:ext>
          </a:extLst>
        </xdr:cNvPr>
        <xdr:cNvSpPr txBox="1"/>
      </xdr:nvSpPr>
      <xdr:spPr>
        <a:xfrm>
          <a:off x="1971675" y="486156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510540</xdr:colOff>
      <xdr:row>251</xdr:row>
      <xdr:rowOff>0</xdr:rowOff>
    </xdr:from>
    <xdr:to>
      <xdr:col>5</xdr:col>
      <xdr:colOff>121906</xdr:colOff>
      <xdr:row>251</xdr:row>
      <xdr:rowOff>183070</xdr:rowOff>
    </xdr:to>
    <xdr:sp macro="" textlink="">
      <xdr:nvSpPr>
        <xdr:cNvPr id="147" name="TextBox 146">
          <a:extLst>
            <a:ext uri="{FF2B5EF4-FFF2-40B4-BE49-F238E27FC236}">
              <a16:creationId xmlns:a16="http://schemas.microsoft.com/office/drawing/2014/main" id="{C8811478-AE21-48F4-BBDA-9F58C68E0733}"/>
            </a:ext>
          </a:extLst>
        </xdr:cNvPr>
        <xdr:cNvSpPr txBox="1"/>
      </xdr:nvSpPr>
      <xdr:spPr>
        <a:xfrm>
          <a:off x="1981200" y="488537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436245</xdr:colOff>
      <xdr:row>247</xdr:row>
      <xdr:rowOff>49530</xdr:rowOff>
    </xdr:from>
    <xdr:to>
      <xdr:col>1</xdr:col>
      <xdr:colOff>436246</xdr:colOff>
      <xdr:row>247</xdr:row>
      <xdr:rowOff>165908</xdr:rowOff>
    </xdr:to>
    <xdr:cxnSp macro="">
      <xdr:nvCxnSpPr>
        <xdr:cNvPr id="17" name="Straight Connector 16">
          <a:extLst>
            <a:ext uri="{FF2B5EF4-FFF2-40B4-BE49-F238E27FC236}">
              <a16:creationId xmlns:a16="http://schemas.microsoft.com/office/drawing/2014/main" id="{A13C0940-1668-4A8A-8D13-008463F9CAEF}"/>
            </a:ext>
          </a:extLst>
        </xdr:cNvPr>
        <xdr:cNvCxnSpPr/>
      </xdr:nvCxnSpPr>
      <xdr:spPr>
        <a:xfrm flipH="1">
          <a:off x="819150" y="48148875"/>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232</xdr:row>
      <xdr:rowOff>163830</xdr:rowOff>
    </xdr:from>
    <xdr:to>
      <xdr:col>12</xdr:col>
      <xdr:colOff>523875</xdr:colOff>
      <xdr:row>236</xdr:row>
      <xdr:rowOff>49529</xdr:rowOff>
    </xdr:to>
    <xdr:sp macro="" textlink="">
      <xdr:nvSpPr>
        <xdr:cNvPr id="145" name="Oval 144">
          <a:extLst>
            <a:ext uri="{FF2B5EF4-FFF2-40B4-BE49-F238E27FC236}">
              <a16:creationId xmlns:a16="http://schemas.microsoft.com/office/drawing/2014/main" id="{E0B40FEE-AECD-43A2-867C-30346E6ED733}"/>
            </a:ext>
          </a:extLst>
        </xdr:cNvPr>
        <xdr:cNvSpPr/>
      </xdr:nvSpPr>
      <xdr:spPr>
        <a:xfrm>
          <a:off x="85725" y="45405675"/>
          <a:ext cx="10153650" cy="6476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0</xdr:colOff>
      <xdr:row>146</xdr:row>
      <xdr:rowOff>0</xdr:rowOff>
    </xdr:from>
    <xdr:to>
      <xdr:col>0</xdr:col>
      <xdr:colOff>1</xdr:colOff>
      <xdr:row>146</xdr:row>
      <xdr:rowOff>116378</xdr:rowOff>
    </xdr:to>
    <xdr:cxnSp macro="">
      <xdr:nvCxnSpPr>
        <xdr:cNvPr id="151" name="Straight Connector 150">
          <a:extLst>
            <a:ext uri="{FF2B5EF4-FFF2-40B4-BE49-F238E27FC236}">
              <a16:creationId xmlns:a16="http://schemas.microsoft.com/office/drawing/2014/main" id="{FA24ECE1-D7B9-446E-B7C8-E5CC4AF3B59F}"/>
            </a:ext>
          </a:extLst>
        </xdr:cNvPr>
        <xdr:cNvCxnSpPr/>
      </xdr:nvCxnSpPr>
      <xdr:spPr>
        <a:xfrm flipH="1">
          <a:off x="0" y="29041725"/>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436245</xdr:colOff>
      <xdr:row>150</xdr:row>
      <xdr:rowOff>123825</xdr:rowOff>
    </xdr:from>
    <xdr:to>
      <xdr:col>1</xdr:col>
      <xdr:colOff>436246</xdr:colOff>
      <xdr:row>151</xdr:row>
      <xdr:rowOff>47625</xdr:rowOff>
    </xdr:to>
    <xdr:cxnSp macro="">
      <xdr:nvCxnSpPr>
        <xdr:cNvPr id="152" name="Straight Connector 151">
          <a:extLst>
            <a:ext uri="{FF2B5EF4-FFF2-40B4-BE49-F238E27FC236}">
              <a16:creationId xmlns:a16="http://schemas.microsoft.com/office/drawing/2014/main" id="{C3CCA5FB-3AA6-47D1-9E07-EF4A69153A3A}"/>
            </a:ext>
          </a:extLst>
        </xdr:cNvPr>
        <xdr:cNvCxnSpPr/>
      </xdr:nvCxnSpPr>
      <xdr:spPr>
        <a:xfrm flipH="1">
          <a:off x="819150" y="29927550"/>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219</xdr:row>
      <xdr:rowOff>106680</xdr:rowOff>
    </xdr:from>
    <xdr:to>
      <xdr:col>4</xdr:col>
      <xdr:colOff>255264</xdr:colOff>
      <xdr:row>222</xdr:row>
      <xdr:rowOff>144780</xdr:rowOff>
    </xdr:to>
    <xdr:sp macro="" textlink="">
      <xdr:nvSpPr>
        <xdr:cNvPr id="153" name="TextBox 152">
          <a:extLst>
            <a:ext uri="{FF2B5EF4-FFF2-40B4-BE49-F238E27FC236}">
              <a16:creationId xmlns:a16="http://schemas.microsoft.com/office/drawing/2014/main" id="{C644D4B7-0411-4389-AEAB-7E1EB73DE5F5}"/>
            </a:ext>
          </a:extLst>
        </xdr:cNvPr>
        <xdr:cNvSpPr txBox="1"/>
      </xdr:nvSpPr>
      <xdr:spPr>
        <a:xfrm>
          <a:off x="485775" y="42862500"/>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552450</xdr:colOff>
      <xdr:row>36</xdr:row>
      <xdr:rowOff>68580</xdr:rowOff>
    </xdr:from>
    <xdr:to>
      <xdr:col>3</xdr:col>
      <xdr:colOff>198355</xdr:colOff>
      <xdr:row>37</xdr:row>
      <xdr:rowOff>154305</xdr:rowOff>
    </xdr:to>
    <xdr:sp macro="" textlink="">
      <xdr:nvSpPr>
        <xdr:cNvPr id="51" name="TextBox 50">
          <a:extLst>
            <a:ext uri="{FF2B5EF4-FFF2-40B4-BE49-F238E27FC236}">
              <a16:creationId xmlns:a16="http://schemas.microsoft.com/office/drawing/2014/main" id="{39956E1B-79CC-450D-9BA5-F628C97594EE}"/>
            </a:ext>
          </a:extLst>
        </xdr:cNvPr>
        <xdr:cNvSpPr txBox="1"/>
      </xdr:nvSpPr>
      <xdr:spPr>
        <a:xfrm>
          <a:off x="1409700" y="742950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6</xdr:col>
      <xdr:colOff>689610</xdr:colOff>
      <xdr:row>36</xdr:row>
      <xdr:rowOff>125730</xdr:rowOff>
    </xdr:from>
    <xdr:to>
      <xdr:col>7</xdr:col>
      <xdr:colOff>19070</xdr:colOff>
      <xdr:row>38</xdr:row>
      <xdr:rowOff>28631</xdr:rowOff>
    </xdr:to>
    <xdr:sp macro="" textlink="">
      <xdr:nvSpPr>
        <xdr:cNvPr id="131" name="TextBox 130">
          <a:extLst>
            <a:ext uri="{FF2B5EF4-FFF2-40B4-BE49-F238E27FC236}">
              <a16:creationId xmlns:a16="http://schemas.microsoft.com/office/drawing/2014/main" id="{5311C6F6-21BE-43BA-B6E2-3292CCE9A412}"/>
            </a:ext>
          </a:extLst>
        </xdr:cNvPr>
        <xdr:cNvSpPr txBox="1"/>
      </xdr:nvSpPr>
      <xdr:spPr>
        <a:xfrm>
          <a:off x="5114925" y="74961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887730</xdr:colOff>
      <xdr:row>36</xdr:row>
      <xdr:rowOff>87630</xdr:rowOff>
    </xdr:from>
    <xdr:to>
      <xdr:col>8</xdr:col>
      <xdr:colOff>57571</xdr:colOff>
      <xdr:row>37</xdr:row>
      <xdr:rowOff>183220</xdr:rowOff>
    </xdr:to>
    <xdr:sp macro="" textlink="">
      <xdr:nvSpPr>
        <xdr:cNvPr id="133" name="TextBox 132">
          <a:extLst>
            <a:ext uri="{FF2B5EF4-FFF2-40B4-BE49-F238E27FC236}">
              <a16:creationId xmlns:a16="http://schemas.microsoft.com/office/drawing/2014/main" id="{88664047-5950-4526-B43B-A077244C5EB8}"/>
            </a:ext>
          </a:extLst>
        </xdr:cNvPr>
        <xdr:cNvSpPr txBox="1"/>
      </xdr:nvSpPr>
      <xdr:spPr>
        <a:xfrm>
          <a:off x="6238875" y="74580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0</xdr:col>
      <xdr:colOff>188594</xdr:colOff>
      <xdr:row>70</xdr:row>
      <xdr:rowOff>596265</xdr:rowOff>
    </xdr:from>
    <xdr:to>
      <xdr:col>2</xdr:col>
      <xdr:colOff>266720</xdr:colOff>
      <xdr:row>72</xdr:row>
      <xdr:rowOff>78488</xdr:rowOff>
    </xdr:to>
    <xdr:sp macro="" textlink="">
      <xdr:nvSpPr>
        <xdr:cNvPr id="150" name="Oval 149">
          <a:extLst>
            <a:ext uri="{FF2B5EF4-FFF2-40B4-BE49-F238E27FC236}">
              <a16:creationId xmlns:a16="http://schemas.microsoft.com/office/drawing/2014/main" id="{E5C1076C-3818-4393-A961-268DA1C01F95}"/>
            </a:ext>
          </a:extLst>
        </xdr:cNvPr>
        <xdr:cNvSpPr/>
      </xdr:nvSpPr>
      <xdr:spPr>
        <a:xfrm>
          <a:off x="190499" y="14268450"/>
          <a:ext cx="933451" cy="3428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76200</xdr:colOff>
      <xdr:row>70</xdr:row>
      <xdr:rowOff>434340</xdr:rowOff>
    </xdr:from>
    <xdr:to>
      <xdr:col>2</xdr:col>
      <xdr:colOff>333375</xdr:colOff>
      <xdr:row>71</xdr:row>
      <xdr:rowOff>47421</xdr:rowOff>
    </xdr:to>
    <xdr:sp macro="" textlink="">
      <xdr:nvSpPr>
        <xdr:cNvPr id="134" name="TextBox 133">
          <a:extLst>
            <a:ext uri="{FF2B5EF4-FFF2-40B4-BE49-F238E27FC236}">
              <a16:creationId xmlns:a16="http://schemas.microsoft.com/office/drawing/2014/main" id="{3CC9AAC0-D25D-496A-835D-44638B2D9C6F}"/>
            </a:ext>
          </a:extLst>
        </xdr:cNvPr>
        <xdr:cNvSpPr txBox="1"/>
      </xdr:nvSpPr>
      <xdr:spPr>
        <a:xfrm>
          <a:off x="933450" y="1409700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396240</xdr:colOff>
      <xdr:row>70</xdr:row>
      <xdr:rowOff>624840</xdr:rowOff>
    </xdr:from>
    <xdr:to>
      <xdr:col>8</xdr:col>
      <xdr:colOff>180977</xdr:colOff>
      <xdr:row>72</xdr:row>
      <xdr:rowOff>69017</xdr:rowOff>
    </xdr:to>
    <xdr:sp macro="" textlink="">
      <xdr:nvSpPr>
        <xdr:cNvPr id="156" name="Oval 155">
          <a:extLst>
            <a:ext uri="{FF2B5EF4-FFF2-40B4-BE49-F238E27FC236}">
              <a16:creationId xmlns:a16="http://schemas.microsoft.com/office/drawing/2014/main" id="{435FC3C6-DE98-4CCC-B5F9-8EA20414BAEB}"/>
            </a:ext>
          </a:extLst>
        </xdr:cNvPr>
        <xdr:cNvSpPr/>
      </xdr:nvSpPr>
      <xdr:spPr>
        <a:xfrm>
          <a:off x="5743575" y="14297025"/>
          <a:ext cx="876300"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180974</xdr:colOff>
      <xdr:row>70</xdr:row>
      <xdr:rowOff>641985</xdr:rowOff>
    </xdr:from>
    <xdr:to>
      <xdr:col>5</xdr:col>
      <xdr:colOff>83869</xdr:colOff>
      <xdr:row>72</xdr:row>
      <xdr:rowOff>85189</xdr:rowOff>
    </xdr:to>
    <xdr:sp macro="" textlink="">
      <xdr:nvSpPr>
        <xdr:cNvPr id="157" name="Oval 156">
          <a:extLst>
            <a:ext uri="{FF2B5EF4-FFF2-40B4-BE49-F238E27FC236}">
              <a16:creationId xmlns:a16="http://schemas.microsoft.com/office/drawing/2014/main" id="{9A641725-8878-4363-A705-52475D2F5C86}"/>
            </a:ext>
          </a:extLst>
        </xdr:cNvPr>
        <xdr:cNvSpPr/>
      </xdr:nvSpPr>
      <xdr:spPr>
        <a:xfrm>
          <a:off x="2733674" y="14306550"/>
          <a:ext cx="933451" cy="31432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245745</xdr:colOff>
      <xdr:row>71</xdr:row>
      <xdr:rowOff>87630</xdr:rowOff>
    </xdr:from>
    <xdr:to>
      <xdr:col>7</xdr:col>
      <xdr:colOff>510713</xdr:colOff>
      <xdr:row>72</xdr:row>
      <xdr:rowOff>164170</xdr:rowOff>
    </xdr:to>
    <xdr:sp macro="" textlink="">
      <xdr:nvSpPr>
        <xdr:cNvPr id="148" name="TextBox 147">
          <a:extLst>
            <a:ext uri="{FF2B5EF4-FFF2-40B4-BE49-F238E27FC236}">
              <a16:creationId xmlns:a16="http://schemas.microsoft.com/office/drawing/2014/main" id="{6E26A4AB-878C-4354-9AD5-3FEB02A7BE72}"/>
            </a:ext>
          </a:extLst>
        </xdr:cNvPr>
        <xdr:cNvSpPr txBox="1"/>
      </xdr:nvSpPr>
      <xdr:spPr>
        <a:xfrm>
          <a:off x="5600700" y="144208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4</xdr:col>
      <xdr:colOff>95250</xdr:colOff>
      <xdr:row>71</xdr:row>
      <xdr:rowOff>163830</xdr:rowOff>
    </xdr:from>
    <xdr:to>
      <xdr:col>4</xdr:col>
      <xdr:colOff>358270</xdr:colOff>
      <xdr:row>73</xdr:row>
      <xdr:rowOff>11748</xdr:rowOff>
    </xdr:to>
    <xdr:sp macro="" textlink="">
      <xdr:nvSpPr>
        <xdr:cNvPr id="139" name="TextBox 138">
          <a:extLst>
            <a:ext uri="{FF2B5EF4-FFF2-40B4-BE49-F238E27FC236}">
              <a16:creationId xmlns:a16="http://schemas.microsoft.com/office/drawing/2014/main" id="{D3394B48-6C53-4A67-8508-F7EFB6108B86}"/>
            </a:ext>
          </a:extLst>
        </xdr:cNvPr>
        <xdr:cNvSpPr txBox="1"/>
      </xdr:nvSpPr>
      <xdr:spPr>
        <a:xfrm>
          <a:off x="2647950" y="144875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1021080</xdr:colOff>
      <xdr:row>107</xdr:row>
      <xdr:rowOff>47625</xdr:rowOff>
    </xdr:from>
    <xdr:to>
      <xdr:col>8</xdr:col>
      <xdr:colOff>188128</xdr:colOff>
      <xdr:row>108</xdr:row>
      <xdr:rowOff>125889</xdr:rowOff>
    </xdr:to>
    <xdr:sp macro="" textlink="">
      <xdr:nvSpPr>
        <xdr:cNvPr id="158" name="TextBox 157">
          <a:extLst>
            <a:ext uri="{FF2B5EF4-FFF2-40B4-BE49-F238E27FC236}">
              <a16:creationId xmlns:a16="http://schemas.microsoft.com/office/drawing/2014/main" id="{A8762CFB-E4B2-4337-A18D-7AC2AD1B1CC9}"/>
            </a:ext>
          </a:extLst>
        </xdr:cNvPr>
        <xdr:cNvSpPr txBox="1"/>
      </xdr:nvSpPr>
      <xdr:spPr>
        <a:xfrm>
          <a:off x="6372225" y="214693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236220</xdr:colOff>
      <xdr:row>194</xdr:row>
      <xdr:rowOff>163830</xdr:rowOff>
    </xdr:from>
    <xdr:to>
      <xdr:col>1</xdr:col>
      <xdr:colOff>274320</xdr:colOff>
      <xdr:row>196</xdr:row>
      <xdr:rowOff>49848</xdr:rowOff>
    </xdr:to>
    <xdr:sp macro="" textlink="">
      <xdr:nvSpPr>
        <xdr:cNvPr id="76" name="TextBox 75">
          <a:extLst>
            <a:ext uri="{FF2B5EF4-FFF2-40B4-BE49-F238E27FC236}">
              <a16:creationId xmlns:a16="http://schemas.microsoft.com/office/drawing/2014/main" id="{2813079A-DEA7-4DF7-96B8-6288769ECA25}"/>
            </a:ext>
          </a:extLst>
        </xdr:cNvPr>
        <xdr:cNvSpPr txBox="1"/>
      </xdr:nvSpPr>
      <xdr:spPr>
        <a:xfrm>
          <a:off x="238125" y="38157150"/>
          <a:ext cx="419100"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3</xdr:col>
      <xdr:colOff>1059179</xdr:colOff>
      <xdr:row>57</xdr:row>
      <xdr:rowOff>11430</xdr:rowOff>
    </xdr:from>
    <xdr:to>
      <xdr:col>5</xdr:col>
      <xdr:colOff>47472</xdr:colOff>
      <xdr:row>58</xdr:row>
      <xdr:rowOff>190573</xdr:rowOff>
    </xdr:to>
    <xdr:sp macro="" textlink="">
      <xdr:nvSpPr>
        <xdr:cNvPr id="161" name="Oval 160">
          <a:extLst>
            <a:ext uri="{FF2B5EF4-FFF2-40B4-BE49-F238E27FC236}">
              <a16:creationId xmlns:a16="http://schemas.microsoft.com/office/drawing/2014/main" id="{DD28248D-2041-4AFE-927D-91BDDC97AB29}"/>
            </a:ext>
          </a:extLst>
        </xdr:cNvPr>
        <xdr:cNvSpPr/>
      </xdr:nvSpPr>
      <xdr:spPr>
        <a:xfrm>
          <a:off x="2524124" y="11010900"/>
          <a:ext cx="1104901"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889635</xdr:colOff>
      <xdr:row>56</xdr:row>
      <xdr:rowOff>116205</xdr:rowOff>
    </xdr:from>
    <xdr:to>
      <xdr:col>4</xdr:col>
      <xdr:colOff>67221</xdr:colOff>
      <xdr:row>57</xdr:row>
      <xdr:rowOff>190564</xdr:rowOff>
    </xdr:to>
    <xdr:sp macro="" textlink="">
      <xdr:nvSpPr>
        <xdr:cNvPr id="160" name="TextBox 159">
          <a:extLst>
            <a:ext uri="{FF2B5EF4-FFF2-40B4-BE49-F238E27FC236}">
              <a16:creationId xmlns:a16="http://schemas.microsoft.com/office/drawing/2014/main" id="{F0CF2ED9-7DEB-4A2D-A232-90AF1E1217C3}"/>
            </a:ext>
          </a:extLst>
        </xdr:cNvPr>
        <xdr:cNvSpPr txBox="1"/>
      </xdr:nvSpPr>
      <xdr:spPr>
        <a:xfrm>
          <a:off x="2362200" y="109061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5</xdr:row>
      <xdr:rowOff>28575</xdr:rowOff>
    </xdr:from>
    <xdr:to>
      <xdr:col>16</xdr:col>
      <xdr:colOff>409575</xdr:colOff>
      <xdr:row>46</xdr:row>
      <xdr:rowOff>171450</xdr:rowOff>
    </xdr:to>
    <xdr:pic>
      <xdr:nvPicPr>
        <xdr:cNvPr id="2229" name="Picture 1">
          <a:extLst>
            <a:ext uri="{FF2B5EF4-FFF2-40B4-BE49-F238E27FC236}">
              <a16:creationId xmlns:a16="http://schemas.microsoft.com/office/drawing/2014/main" id="{833805C4-4687-4B8D-936F-38943CA3A0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156" b="7899"/>
        <a:stretch>
          <a:fillRect/>
        </a:stretch>
      </xdr:blipFill>
      <xdr:spPr bwMode="auto">
        <a:xfrm>
          <a:off x="371475" y="1104900"/>
          <a:ext cx="12192000" cy="79914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xdr:row>
      <xdr:rowOff>0</xdr:rowOff>
    </xdr:from>
    <xdr:to>
      <xdr:col>16</xdr:col>
      <xdr:colOff>419100</xdr:colOff>
      <xdr:row>128</xdr:row>
      <xdr:rowOff>142875</xdr:rowOff>
    </xdr:to>
    <xdr:pic>
      <xdr:nvPicPr>
        <xdr:cNvPr id="2230" name="Picture 6">
          <a:extLst>
            <a:ext uri="{FF2B5EF4-FFF2-40B4-BE49-F238E27FC236}">
              <a16:creationId xmlns:a16="http://schemas.microsoft.com/office/drawing/2014/main" id="{F21AFAC6-8C62-43B5-A6D4-DAF3BD45AF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0353" b="37395"/>
        <a:stretch>
          <a:fillRect/>
        </a:stretch>
      </xdr:blipFill>
      <xdr:spPr bwMode="auto">
        <a:xfrm>
          <a:off x="381000" y="20783550"/>
          <a:ext cx="12192000" cy="50958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132</xdr:row>
      <xdr:rowOff>104775</xdr:rowOff>
    </xdr:from>
    <xdr:to>
      <xdr:col>16</xdr:col>
      <xdr:colOff>438150</xdr:colOff>
      <xdr:row>178</xdr:row>
      <xdr:rowOff>85725</xdr:rowOff>
    </xdr:to>
    <xdr:pic>
      <xdr:nvPicPr>
        <xdr:cNvPr id="2231" name="Picture 10">
          <a:extLst>
            <a:ext uri="{FF2B5EF4-FFF2-40B4-BE49-F238E27FC236}">
              <a16:creationId xmlns:a16="http://schemas.microsoft.com/office/drawing/2014/main" id="{33201AA4-0E76-4965-971E-4B1A3F1759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0352"/>
        <a:stretch>
          <a:fillRect/>
        </a:stretch>
      </xdr:blipFill>
      <xdr:spPr bwMode="auto">
        <a:xfrm>
          <a:off x="400050" y="26603325"/>
          <a:ext cx="12192000" cy="8743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842010</xdr:colOff>
      <xdr:row>37</xdr:row>
      <xdr:rowOff>47625</xdr:rowOff>
    </xdr:from>
    <xdr:to>
      <xdr:col>7</xdr:col>
      <xdr:colOff>651510</xdr:colOff>
      <xdr:row>38</xdr:row>
      <xdr:rowOff>163890</xdr:rowOff>
    </xdr:to>
    <xdr:sp macro="" textlink="">
      <xdr:nvSpPr>
        <xdr:cNvPr id="17" name="Oval 16">
          <a:extLst>
            <a:ext uri="{FF2B5EF4-FFF2-40B4-BE49-F238E27FC236}">
              <a16:creationId xmlns:a16="http://schemas.microsoft.com/office/drawing/2014/main" id="{11278D4F-0B39-457E-A9D4-E61DA3D001FB}"/>
            </a:ext>
          </a:extLst>
        </xdr:cNvPr>
        <xdr:cNvSpPr/>
      </xdr:nvSpPr>
      <xdr:spPr>
        <a:xfrm>
          <a:off x="5267325" y="76009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944880</xdr:colOff>
      <xdr:row>37</xdr:row>
      <xdr:rowOff>49530</xdr:rowOff>
    </xdr:from>
    <xdr:to>
      <xdr:col>8</xdr:col>
      <xdr:colOff>672398</xdr:colOff>
      <xdr:row>38</xdr:row>
      <xdr:rowOff>173661</xdr:rowOff>
    </xdr:to>
    <xdr:sp macro="" textlink="">
      <xdr:nvSpPr>
        <xdr:cNvPr id="18" name="Oval 17">
          <a:extLst>
            <a:ext uri="{FF2B5EF4-FFF2-40B4-BE49-F238E27FC236}">
              <a16:creationId xmlns:a16="http://schemas.microsoft.com/office/drawing/2014/main" id="{C7B585F1-5CB2-47A6-8493-E0545A9883B9}"/>
            </a:ext>
          </a:extLst>
        </xdr:cNvPr>
        <xdr:cNvSpPr/>
      </xdr:nvSpPr>
      <xdr:spPr>
        <a:xfrm>
          <a:off x="6296025" y="7610475"/>
          <a:ext cx="819150"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379095</xdr:colOff>
      <xdr:row>29</xdr:row>
      <xdr:rowOff>154305</xdr:rowOff>
    </xdr:from>
    <xdr:to>
      <xdr:col>12</xdr:col>
      <xdr:colOff>371490</xdr:colOff>
      <xdr:row>32</xdr:row>
      <xdr:rowOff>11429</xdr:rowOff>
    </xdr:to>
    <xdr:sp macro="" textlink="">
      <xdr:nvSpPr>
        <xdr:cNvPr id="19" name="Oval 18">
          <a:extLst>
            <a:ext uri="{FF2B5EF4-FFF2-40B4-BE49-F238E27FC236}">
              <a16:creationId xmlns:a16="http://schemas.microsoft.com/office/drawing/2014/main" id="{1FF90BF8-7072-40C3-A7F6-98DBD2567253}"/>
            </a:ext>
          </a:extLst>
        </xdr:cNvPr>
        <xdr:cNvSpPr/>
      </xdr:nvSpPr>
      <xdr:spPr>
        <a:xfrm>
          <a:off x="7848600" y="6181725"/>
          <a:ext cx="2238376" cy="43814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95250</xdr:colOff>
      <xdr:row>14</xdr:row>
      <xdr:rowOff>116205</xdr:rowOff>
    </xdr:from>
    <xdr:to>
      <xdr:col>4</xdr:col>
      <xdr:colOff>236246</xdr:colOff>
      <xdr:row>17</xdr:row>
      <xdr:rowOff>154305</xdr:rowOff>
    </xdr:to>
    <xdr:sp macro="" textlink="">
      <xdr:nvSpPr>
        <xdr:cNvPr id="26" name="TextBox 25">
          <a:extLst>
            <a:ext uri="{FF2B5EF4-FFF2-40B4-BE49-F238E27FC236}">
              <a16:creationId xmlns:a16="http://schemas.microsoft.com/office/drawing/2014/main" id="{29A4BE3C-53CA-4E5B-B342-B1A9402AB778}"/>
            </a:ext>
          </a:extLst>
        </xdr:cNvPr>
        <xdr:cNvSpPr txBox="1"/>
      </xdr:nvSpPr>
      <xdr:spPr>
        <a:xfrm>
          <a:off x="476250" y="328612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200025</xdr:colOff>
      <xdr:row>36</xdr:row>
      <xdr:rowOff>49530</xdr:rowOff>
    </xdr:from>
    <xdr:to>
      <xdr:col>3</xdr:col>
      <xdr:colOff>312445</xdr:colOff>
      <xdr:row>37</xdr:row>
      <xdr:rowOff>9861</xdr:rowOff>
    </xdr:to>
    <xdr:sp macro="" textlink="">
      <xdr:nvSpPr>
        <xdr:cNvPr id="27" name="TextBox 26">
          <a:extLst>
            <a:ext uri="{FF2B5EF4-FFF2-40B4-BE49-F238E27FC236}">
              <a16:creationId xmlns:a16="http://schemas.microsoft.com/office/drawing/2014/main" id="{E3E7CF41-BCB0-474C-AC39-EB013D212E85}"/>
            </a:ext>
          </a:extLst>
        </xdr:cNvPr>
        <xdr:cNvSpPr txBox="1"/>
      </xdr:nvSpPr>
      <xdr:spPr>
        <a:xfrm>
          <a:off x="1057275" y="741997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417195</xdr:colOff>
      <xdr:row>37</xdr:row>
      <xdr:rowOff>116205</xdr:rowOff>
    </xdr:from>
    <xdr:to>
      <xdr:col>3</xdr:col>
      <xdr:colOff>27</xdr:colOff>
      <xdr:row>38</xdr:row>
      <xdr:rowOff>85922</xdr:rowOff>
    </xdr:to>
    <xdr:sp macro="" textlink="">
      <xdr:nvSpPr>
        <xdr:cNvPr id="28" name="TextBox 27">
          <a:extLst>
            <a:ext uri="{FF2B5EF4-FFF2-40B4-BE49-F238E27FC236}">
              <a16:creationId xmlns:a16="http://schemas.microsoft.com/office/drawing/2014/main" id="{45949F90-E249-49B5-A0C4-5FB33F12B88A}"/>
            </a:ext>
          </a:extLst>
        </xdr:cNvPr>
        <xdr:cNvSpPr txBox="1"/>
      </xdr:nvSpPr>
      <xdr:spPr>
        <a:xfrm>
          <a:off x="800100" y="76676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293370</xdr:colOff>
      <xdr:row>37</xdr:row>
      <xdr:rowOff>47625</xdr:rowOff>
    </xdr:from>
    <xdr:to>
      <xdr:col>3</xdr:col>
      <xdr:colOff>76204</xdr:colOff>
      <xdr:row>38</xdr:row>
      <xdr:rowOff>163890</xdr:rowOff>
    </xdr:to>
    <xdr:sp macro="" textlink="">
      <xdr:nvSpPr>
        <xdr:cNvPr id="14" name="Oval 13">
          <a:extLst>
            <a:ext uri="{FF2B5EF4-FFF2-40B4-BE49-F238E27FC236}">
              <a16:creationId xmlns:a16="http://schemas.microsoft.com/office/drawing/2014/main" id="{E488A1E4-A0AC-4F35-8E62-A6AEE7604F63}"/>
            </a:ext>
          </a:extLst>
        </xdr:cNvPr>
        <xdr:cNvSpPr/>
      </xdr:nvSpPr>
      <xdr:spPr>
        <a:xfrm>
          <a:off x="676275" y="7600950"/>
          <a:ext cx="86677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179294</xdr:colOff>
      <xdr:row>41</xdr:row>
      <xdr:rowOff>111162</xdr:rowOff>
    </xdr:from>
    <xdr:to>
      <xdr:col>3</xdr:col>
      <xdr:colOff>291714</xdr:colOff>
      <xdr:row>42</xdr:row>
      <xdr:rowOff>54607</xdr:rowOff>
    </xdr:to>
    <xdr:sp macro="" textlink="">
      <xdr:nvSpPr>
        <xdr:cNvPr id="29" name="TextBox 28">
          <a:extLst>
            <a:ext uri="{FF2B5EF4-FFF2-40B4-BE49-F238E27FC236}">
              <a16:creationId xmlns:a16="http://schemas.microsoft.com/office/drawing/2014/main" id="{F56FB134-48BB-481C-B657-DE8836294DD7}"/>
            </a:ext>
          </a:extLst>
        </xdr:cNvPr>
        <xdr:cNvSpPr txBox="1"/>
      </xdr:nvSpPr>
      <xdr:spPr>
        <a:xfrm>
          <a:off x="1042147" y="8648139"/>
          <a:ext cx="719418"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190500</xdr:colOff>
      <xdr:row>40</xdr:row>
      <xdr:rowOff>40901</xdr:rowOff>
    </xdr:from>
    <xdr:to>
      <xdr:col>3</xdr:col>
      <xdr:colOff>302920</xdr:colOff>
      <xdr:row>40</xdr:row>
      <xdr:rowOff>185924</xdr:rowOff>
    </xdr:to>
    <xdr:sp macro="" textlink="">
      <xdr:nvSpPr>
        <xdr:cNvPr id="30" name="TextBox 29">
          <a:extLst>
            <a:ext uri="{FF2B5EF4-FFF2-40B4-BE49-F238E27FC236}">
              <a16:creationId xmlns:a16="http://schemas.microsoft.com/office/drawing/2014/main" id="{DC6629A8-D9C9-431A-8E20-C7AF9F75C1B2}"/>
            </a:ext>
          </a:extLst>
        </xdr:cNvPr>
        <xdr:cNvSpPr txBox="1"/>
      </xdr:nvSpPr>
      <xdr:spPr>
        <a:xfrm>
          <a:off x="1053353" y="8389283"/>
          <a:ext cx="719418"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369570</xdr:colOff>
      <xdr:row>5</xdr:row>
      <xdr:rowOff>28575</xdr:rowOff>
    </xdr:from>
    <xdr:to>
      <xdr:col>2</xdr:col>
      <xdr:colOff>238111</xdr:colOff>
      <xdr:row>5</xdr:row>
      <xdr:rowOff>163930</xdr:rowOff>
    </xdr:to>
    <xdr:sp macro="" textlink="">
      <xdr:nvSpPr>
        <xdr:cNvPr id="31" name="TextBox 30">
          <a:extLst>
            <a:ext uri="{FF2B5EF4-FFF2-40B4-BE49-F238E27FC236}">
              <a16:creationId xmlns:a16="http://schemas.microsoft.com/office/drawing/2014/main" id="{591B7EBD-BB72-4B97-A419-033A3091611F}"/>
            </a:ext>
          </a:extLst>
        </xdr:cNvPr>
        <xdr:cNvSpPr txBox="1"/>
      </xdr:nvSpPr>
      <xdr:spPr>
        <a:xfrm>
          <a:off x="371475" y="14859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436245</xdr:colOff>
      <xdr:row>36</xdr:row>
      <xdr:rowOff>47625</xdr:rowOff>
    </xdr:from>
    <xdr:to>
      <xdr:col>5</xdr:col>
      <xdr:colOff>47611</xdr:colOff>
      <xdr:row>37</xdr:row>
      <xdr:rowOff>38101</xdr:rowOff>
    </xdr:to>
    <xdr:sp macro="" textlink="">
      <xdr:nvSpPr>
        <xdr:cNvPr id="33" name="TextBox 32">
          <a:extLst>
            <a:ext uri="{FF2B5EF4-FFF2-40B4-BE49-F238E27FC236}">
              <a16:creationId xmlns:a16="http://schemas.microsoft.com/office/drawing/2014/main" id="{A5C8DC2E-186E-4425-B378-BB1112BF44F3}"/>
            </a:ext>
          </a:extLst>
        </xdr:cNvPr>
        <xdr:cNvSpPr txBox="1"/>
      </xdr:nvSpPr>
      <xdr:spPr>
        <a:xfrm>
          <a:off x="1905000" y="74104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453390</xdr:colOff>
      <xdr:row>37</xdr:row>
      <xdr:rowOff>123825</xdr:rowOff>
    </xdr:from>
    <xdr:to>
      <xdr:col>5</xdr:col>
      <xdr:colOff>66734</xdr:colOff>
      <xdr:row>38</xdr:row>
      <xdr:rowOff>116400</xdr:rowOff>
    </xdr:to>
    <xdr:sp macro="" textlink="">
      <xdr:nvSpPr>
        <xdr:cNvPr id="34" name="TextBox 33">
          <a:extLst>
            <a:ext uri="{FF2B5EF4-FFF2-40B4-BE49-F238E27FC236}">
              <a16:creationId xmlns:a16="http://schemas.microsoft.com/office/drawing/2014/main" id="{DE6E1733-3CFC-40A3-AC62-4264CF685FB1}"/>
            </a:ext>
          </a:extLst>
        </xdr:cNvPr>
        <xdr:cNvSpPr txBox="1"/>
      </xdr:nvSpPr>
      <xdr:spPr>
        <a:xfrm>
          <a:off x="1924050" y="76771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472440</xdr:colOff>
      <xdr:row>40</xdr:row>
      <xdr:rowOff>49530</xdr:rowOff>
    </xdr:from>
    <xdr:to>
      <xdr:col>5</xdr:col>
      <xdr:colOff>76184</xdr:colOff>
      <xdr:row>41</xdr:row>
      <xdr:rowOff>47886</xdr:rowOff>
    </xdr:to>
    <xdr:sp macro="" textlink="">
      <xdr:nvSpPr>
        <xdr:cNvPr id="35" name="TextBox 34">
          <a:extLst>
            <a:ext uri="{FF2B5EF4-FFF2-40B4-BE49-F238E27FC236}">
              <a16:creationId xmlns:a16="http://schemas.microsoft.com/office/drawing/2014/main" id="{975151A9-1347-457B-AD2C-275A78B63BFA}"/>
            </a:ext>
          </a:extLst>
        </xdr:cNvPr>
        <xdr:cNvSpPr txBox="1"/>
      </xdr:nvSpPr>
      <xdr:spPr>
        <a:xfrm>
          <a:off x="1933575" y="81819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450028</xdr:colOff>
      <xdr:row>41</xdr:row>
      <xdr:rowOff>93793</xdr:rowOff>
    </xdr:from>
    <xdr:to>
      <xdr:col>5</xdr:col>
      <xdr:colOff>63479</xdr:colOff>
      <xdr:row>42</xdr:row>
      <xdr:rowOff>84269</xdr:rowOff>
    </xdr:to>
    <xdr:sp macro="" textlink="">
      <xdr:nvSpPr>
        <xdr:cNvPr id="36" name="TextBox 35">
          <a:extLst>
            <a:ext uri="{FF2B5EF4-FFF2-40B4-BE49-F238E27FC236}">
              <a16:creationId xmlns:a16="http://schemas.microsoft.com/office/drawing/2014/main" id="{E0331B21-1593-405A-8E47-DDAC56B797A8}"/>
            </a:ext>
          </a:extLst>
        </xdr:cNvPr>
        <xdr:cNvSpPr txBox="1"/>
      </xdr:nvSpPr>
      <xdr:spPr>
        <a:xfrm>
          <a:off x="1921809" y="8640295"/>
          <a:ext cx="1727386"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28575</xdr:colOff>
      <xdr:row>31</xdr:row>
      <xdr:rowOff>38100</xdr:rowOff>
    </xdr:from>
    <xdr:to>
      <xdr:col>5</xdr:col>
      <xdr:colOff>558184</xdr:colOff>
      <xdr:row>40</xdr:row>
      <xdr:rowOff>85725</xdr:rowOff>
    </xdr:to>
    <xdr:sp macro="" textlink="">
      <xdr:nvSpPr>
        <xdr:cNvPr id="13" name="Oval 12">
          <a:extLst>
            <a:ext uri="{FF2B5EF4-FFF2-40B4-BE49-F238E27FC236}">
              <a16:creationId xmlns:a16="http://schemas.microsoft.com/office/drawing/2014/main" id="{B310EC05-9C26-443B-809F-1B8962C3C404}"/>
            </a:ext>
          </a:extLst>
        </xdr:cNvPr>
        <xdr:cNvSpPr/>
      </xdr:nvSpPr>
      <xdr:spPr>
        <a:xfrm>
          <a:off x="409575" y="6448425"/>
          <a:ext cx="3733800" cy="1762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590550</xdr:colOff>
      <xdr:row>30</xdr:row>
      <xdr:rowOff>123825</xdr:rowOff>
    </xdr:from>
    <xdr:to>
      <xdr:col>3</xdr:col>
      <xdr:colOff>236455</xdr:colOff>
      <xdr:row>32</xdr:row>
      <xdr:rowOff>47625</xdr:rowOff>
    </xdr:to>
    <xdr:sp macro="" textlink="">
      <xdr:nvSpPr>
        <xdr:cNvPr id="15" name="TextBox 14">
          <a:extLst>
            <a:ext uri="{FF2B5EF4-FFF2-40B4-BE49-F238E27FC236}">
              <a16:creationId xmlns:a16="http://schemas.microsoft.com/office/drawing/2014/main" id="{D1372A7E-A3F0-489C-B39A-A2C03C6E5987}"/>
            </a:ext>
          </a:extLst>
        </xdr:cNvPr>
        <xdr:cNvSpPr txBox="1"/>
      </xdr:nvSpPr>
      <xdr:spPr>
        <a:xfrm>
          <a:off x="1447800" y="65341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a:t>
          </a:r>
        </a:p>
      </xdr:txBody>
    </xdr:sp>
    <xdr:clientData/>
  </xdr:twoCellAnchor>
  <xdr:twoCellAnchor>
    <xdr:from>
      <xdr:col>2</xdr:col>
      <xdr:colOff>504825</xdr:colOff>
      <xdr:row>89</xdr:row>
      <xdr:rowOff>398145</xdr:rowOff>
    </xdr:from>
    <xdr:to>
      <xdr:col>3</xdr:col>
      <xdr:colOff>1068626</xdr:colOff>
      <xdr:row>92</xdr:row>
      <xdr:rowOff>106757</xdr:rowOff>
    </xdr:to>
    <xdr:sp macro="" textlink="">
      <xdr:nvSpPr>
        <xdr:cNvPr id="54" name="Oval 53">
          <a:extLst>
            <a:ext uri="{FF2B5EF4-FFF2-40B4-BE49-F238E27FC236}">
              <a16:creationId xmlns:a16="http://schemas.microsoft.com/office/drawing/2014/main" id="{9F3DBA8C-C4E8-4488-B4CF-97757C030019}"/>
            </a:ext>
          </a:extLst>
        </xdr:cNvPr>
        <xdr:cNvSpPr/>
      </xdr:nvSpPr>
      <xdr:spPr>
        <a:xfrm>
          <a:off x="1362075" y="18421350"/>
          <a:ext cx="1171575" cy="581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358140</xdr:colOff>
      <xdr:row>72</xdr:row>
      <xdr:rowOff>622935</xdr:rowOff>
    </xdr:from>
    <xdr:to>
      <xdr:col>9</xdr:col>
      <xdr:colOff>293398</xdr:colOff>
      <xdr:row>75</xdr:row>
      <xdr:rowOff>9364</xdr:rowOff>
    </xdr:to>
    <xdr:sp macro="" textlink="">
      <xdr:nvSpPr>
        <xdr:cNvPr id="57" name="Oval 56">
          <a:extLst>
            <a:ext uri="{FF2B5EF4-FFF2-40B4-BE49-F238E27FC236}">
              <a16:creationId xmlns:a16="http://schemas.microsoft.com/office/drawing/2014/main" id="{911EF5C2-1F61-4E78-8372-5BD7115CB991}"/>
            </a:ext>
          </a:extLst>
        </xdr:cNvPr>
        <xdr:cNvSpPr/>
      </xdr:nvSpPr>
      <xdr:spPr>
        <a:xfrm>
          <a:off x="6791325" y="15220950"/>
          <a:ext cx="971549" cy="46672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5</xdr:col>
      <xdr:colOff>605790</xdr:colOff>
      <xdr:row>93</xdr:row>
      <xdr:rowOff>9525</xdr:rowOff>
    </xdr:from>
    <xdr:to>
      <xdr:col>5</xdr:col>
      <xdr:colOff>813508</xdr:colOff>
      <xdr:row>94</xdr:row>
      <xdr:rowOff>123825</xdr:rowOff>
    </xdr:to>
    <xdr:cxnSp macro="">
      <xdr:nvCxnSpPr>
        <xdr:cNvPr id="67" name="Straight Arrow Connector 66">
          <a:extLst>
            <a:ext uri="{FF2B5EF4-FFF2-40B4-BE49-F238E27FC236}">
              <a16:creationId xmlns:a16="http://schemas.microsoft.com/office/drawing/2014/main" id="{C21B8172-7207-4938-ACB4-62367372DEFD}"/>
            </a:ext>
          </a:extLst>
        </xdr:cNvPr>
        <xdr:cNvCxnSpPr>
          <a:stCxn id="25" idx="1"/>
        </xdr:cNvCxnSpPr>
      </xdr:nvCxnSpPr>
      <xdr:spPr>
        <a:xfrm flipH="1" flipV="1">
          <a:off x="4191000" y="19097625"/>
          <a:ext cx="200025" cy="3048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845551</xdr:colOff>
      <xdr:row>75</xdr:row>
      <xdr:rowOff>85725</xdr:rowOff>
    </xdr:from>
    <xdr:to>
      <xdr:col>7</xdr:col>
      <xdr:colOff>861189</xdr:colOff>
      <xdr:row>90</xdr:row>
      <xdr:rowOff>12595</xdr:rowOff>
    </xdr:to>
    <xdr:cxnSp macro="">
      <xdr:nvCxnSpPr>
        <xdr:cNvPr id="89" name="Straight Arrow Connector 88">
          <a:extLst>
            <a:ext uri="{FF2B5EF4-FFF2-40B4-BE49-F238E27FC236}">
              <a16:creationId xmlns:a16="http://schemas.microsoft.com/office/drawing/2014/main" id="{EBD01729-9386-4F0B-BFAF-24F0F0C306D0}"/>
            </a:ext>
          </a:extLst>
        </xdr:cNvPr>
        <xdr:cNvCxnSpPr>
          <a:stCxn id="100" idx="7"/>
        </xdr:cNvCxnSpPr>
      </xdr:nvCxnSpPr>
      <xdr:spPr>
        <a:xfrm flipV="1">
          <a:off x="5270866" y="15192375"/>
          <a:ext cx="948959" cy="331777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954406</xdr:colOff>
      <xdr:row>75</xdr:row>
      <xdr:rowOff>66675</xdr:rowOff>
    </xdr:from>
    <xdr:to>
      <xdr:col>7</xdr:col>
      <xdr:colOff>264760</xdr:colOff>
      <xdr:row>85</xdr:row>
      <xdr:rowOff>180975</xdr:rowOff>
    </xdr:to>
    <xdr:cxnSp macro="">
      <xdr:nvCxnSpPr>
        <xdr:cNvPr id="91" name="Straight Arrow Connector 90">
          <a:extLst>
            <a:ext uri="{FF2B5EF4-FFF2-40B4-BE49-F238E27FC236}">
              <a16:creationId xmlns:a16="http://schemas.microsoft.com/office/drawing/2014/main" id="{01B95D48-BDAF-4452-99A2-215B66F71099}"/>
            </a:ext>
          </a:extLst>
        </xdr:cNvPr>
        <xdr:cNvCxnSpPr/>
      </xdr:nvCxnSpPr>
      <xdr:spPr>
        <a:xfrm flipH="1" flipV="1">
          <a:off x="3505201" y="15173325"/>
          <a:ext cx="2114549" cy="22193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264794</xdr:colOff>
      <xdr:row>89</xdr:row>
      <xdr:rowOff>436245</xdr:rowOff>
    </xdr:from>
    <xdr:to>
      <xdr:col>7</xdr:col>
      <xdr:colOff>160019</xdr:colOff>
      <xdr:row>92</xdr:row>
      <xdr:rowOff>38077</xdr:rowOff>
    </xdr:to>
    <xdr:sp macro="" textlink="">
      <xdr:nvSpPr>
        <xdr:cNvPr id="100" name="Oval 99">
          <a:extLst>
            <a:ext uri="{FF2B5EF4-FFF2-40B4-BE49-F238E27FC236}">
              <a16:creationId xmlns:a16="http://schemas.microsoft.com/office/drawing/2014/main" id="{0C9443AB-8ECD-4F38-87D6-2931DCB20B0E}"/>
            </a:ext>
          </a:extLst>
        </xdr:cNvPr>
        <xdr:cNvSpPr/>
      </xdr:nvSpPr>
      <xdr:spPr>
        <a:xfrm>
          <a:off x="3848099" y="18440400"/>
          <a:ext cx="1666875"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142875</xdr:colOff>
      <xdr:row>122</xdr:row>
      <xdr:rowOff>116205</xdr:rowOff>
    </xdr:from>
    <xdr:to>
      <xdr:col>8</xdr:col>
      <xdr:colOff>880072</xdr:colOff>
      <xdr:row>124</xdr:row>
      <xdr:rowOff>68580</xdr:rowOff>
    </xdr:to>
    <xdr:sp macro="" textlink="">
      <xdr:nvSpPr>
        <xdr:cNvPr id="114" name="Oval 113">
          <a:extLst>
            <a:ext uri="{FF2B5EF4-FFF2-40B4-BE49-F238E27FC236}">
              <a16:creationId xmlns:a16="http://schemas.microsoft.com/office/drawing/2014/main" id="{2EA3B94E-2C99-484F-878F-19D3AB6BFD0F}"/>
            </a:ext>
          </a:extLst>
        </xdr:cNvPr>
        <xdr:cNvSpPr/>
      </xdr:nvSpPr>
      <xdr:spPr>
        <a:xfrm>
          <a:off x="6581775" y="24536400"/>
          <a:ext cx="733425" cy="333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xdr:col>
      <xdr:colOff>19050</xdr:colOff>
      <xdr:row>125</xdr:row>
      <xdr:rowOff>106680</xdr:rowOff>
    </xdr:from>
    <xdr:to>
      <xdr:col>7</xdr:col>
      <xdr:colOff>133350</xdr:colOff>
      <xdr:row>127</xdr:row>
      <xdr:rowOff>182880</xdr:rowOff>
    </xdr:to>
    <xdr:sp macro="" textlink="">
      <xdr:nvSpPr>
        <xdr:cNvPr id="115" name="Oval 114">
          <a:extLst>
            <a:ext uri="{FF2B5EF4-FFF2-40B4-BE49-F238E27FC236}">
              <a16:creationId xmlns:a16="http://schemas.microsoft.com/office/drawing/2014/main" id="{477CC2EB-8CF8-426D-BA91-8271D20D095E}"/>
            </a:ext>
          </a:extLst>
        </xdr:cNvPr>
        <xdr:cNvSpPr/>
      </xdr:nvSpPr>
      <xdr:spPr>
        <a:xfrm>
          <a:off x="4448175" y="25098375"/>
          <a:ext cx="1038225"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10</xdr:col>
      <xdr:colOff>95251</xdr:colOff>
      <xdr:row>166</xdr:row>
      <xdr:rowOff>173354</xdr:rowOff>
    </xdr:from>
    <xdr:to>
      <xdr:col>11</xdr:col>
      <xdr:colOff>152401</xdr:colOff>
      <xdr:row>168</xdr:row>
      <xdr:rowOff>106679</xdr:rowOff>
    </xdr:to>
    <xdr:sp macro="" textlink="">
      <xdr:nvSpPr>
        <xdr:cNvPr id="129" name="Oval 128">
          <a:extLst>
            <a:ext uri="{FF2B5EF4-FFF2-40B4-BE49-F238E27FC236}">
              <a16:creationId xmlns:a16="http://schemas.microsoft.com/office/drawing/2014/main" id="{5ACF8394-39E2-4E30-9A8C-23701B6D1A86}"/>
            </a:ext>
          </a:extLst>
        </xdr:cNvPr>
        <xdr:cNvSpPr/>
      </xdr:nvSpPr>
      <xdr:spPr>
        <a:xfrm>
          <a:off x="8591551" y="33928049"/>
          <a:ext cx="666750" cy="3143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1</xdr:col>
      <xdr:colOff>0</xdr:colOff>
      <xdr:row>184</xdr:row>
      <xdr:rowOff>9525</xdr:rowOff>
    </xdr:from>
    <xdr:to>
      <xdr:col>9</xdr:col>
      <xdr:colOff>876300</xdr:colOff>
      <xdr:row>223</xdr:row>
      <xdr:rowOff>114300</xdr:rowOff>
    </xdr:to>
    <xdr:pic>
      <xdr:nvPicPr>
        <xdr:cNvPr id="2257" name="Picture 138">
          <a:extLst>
            <a:ext uri="{FF2B5EF4-FFF2-40B4-BE49-F238E27FC236}">
              <a16:creationId xmlns:a16="http://schemas.microsoft.com/office/drawing/2014/main" id="{42693094-B3C5-4C3E-A99C-28E2D96091D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92"/>
        <a:stretch>
          <a:fillRect/>
        </a:stretch>
      </xdr:blipFill>
      <xdr:spPr bwMode="auto">
        <a:xfrm>
          <a:off x="381000" y="36414075"/>
          <a:ext cx="7962900" cy="753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228</xdr:row>
      <xdr:rowOff>9525</xdr:rowOff>
    </xdr:from>
    <xdr:to>
      <xdr:col>16</xdr:col>
      <xdr:colOff>428625</xdr:colOff>
      <xdr:row>276</xdr:row>
      <xdr:rowOff>57150</xdr:rowOff>
    </xdr:to>
    <xdr:pic>
      <xdr:nvPicPr>
        <xdr:cNvPr id="2258" name="Picture 139">
          <a:extLst>
            <a:ext uri="{FF2B5EF4-FFF2-40B4-BE49-F238E27FC236}">
              <a16:creationId xmlns:a16="http://schemas.microsoft.com/office/drawing/2014/main" id="{ADC34413-9B96-4086-A87B-BA41C4E85E2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5762"/>
        <a:stretch>
          <a:fillRect/>
        </a:stretch>
      </xdr:blipFill>
      <xdr:spPr bwMode="auto">
        <a:xfrm>
          <a:off x="390525" y="44796075"/>
          <a:ext cx="12192000" cy="9191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333376</xdr:colOff>
      <xdr:row>150</xdr:row>
      <xdr:rowOff>106679</xdr:rowOff>
    </xdr:from>
    <xdr:to>
      <xdr:col>4</xdr:col>
      <xdr:colOff>38100</xdr:colOff>
      <xdr:row>152</xdr:row>
      <xdr:rowOff>123944</xdr:rowOff>
    </xdr:to>
    <xdr:sp macro="" textlink="">
      <xdr:nvSpPr>
        <xdr:cNvPr id="141" name="Oval 140">
          <a:extLst>
            <a:ext uri="{FF2B5EF4-FFF2-40B4-BE49-F238E27FC236}">
              <a16:creationId xmlns:a16="http://schemas.microsoft.com/office/drawing/2014/main" id="{8B53946B-EC2C-4E55-8F85-F9801BA3ABD1}"/>
            </a:ext>
          </a:extLst>
        </xdr:cNvPr>
        <xdr:cNvSpPr/>
      </xdr:nvSpPr>
      <xdr:spPr>
        <a:xfrm>
          <a:off x="1190626" y="30813374"/>
          <a:ext cx="1400174" cy="4000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312420</xdr:colOff>
      <xdr:row>210</xdr:row>
      <xdr:rowOff>163830</xdr:rowOff>
    </xdr:from>
    <xdr:to>
      <xdr:col>1</xdr:col>
      <xdr:colOff>188595</xdr:colOff>
      <xdr:row>212</xdr:row>
      <xdr:rowOff>28527</xdr:rowOff>
    </xdr:to>
    <xdr:cxnSp macro="">
      <xdr:nvCxnSpPr>
        <xdr:cNvPr id="156" name="Straight Arrow Connector 155">
          <a:extLst>
            <a:ext uri="{FF2B5EF4-FFF2-40B4-BE49-F238E27FC236}">
              <a16:creationId xmlns:a16="http://schemas.microsoft.com/office/drawing/2014/main" id="{9F15B526-D630-4306-9AB1-365154AB8781}"/>
            </a:ext>
          </a:extLst>
        </xdr:cNvPr>
        <xdr:cNvCxnSpPr>
          <a:stCxn id="134" idx="2"/>
        </xdr:cNvCxnSpPr>
      </xdr:nvCxnSpPr>
      <xdr:spPr>
        <a:xfrm>
          <a:off x="314325" y="41538525"/>
          <a:ext cx="257175" cy="2476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340995</xdr:colOff>
      <xdr:row>214</xdr:row>
      <xdr:rowOff>38102</xdr:rowOff>
    </xdr:from>
    <xdr:to>
      <xdr:col>3</xdr:col>
      <xdr:colOff>861143</xdr:colOff>
      <xdr:row>215</xdr:row>
      <xdr:rowOff>85725</xdr:rowOff>
    </xdr:to>
    <xdr:cxnSp macro="">
      <xdr:nvCxnSpPr>
        <xdr:cNvPr id="158" name="Straight Arrow Connector 157">
          <a:extLst>
            <a:ext uri="{FF2B5EF4-FFF2-40B4-BE49-F238E27FC236}">
              <a16:creationId xmlns:a16="http://schemas.microsoft.com/office/drawing/2014/main" id="{DB325B0E-3D5E-44C5-89D0-45A323CAEF63}"/>
            </a:ext>
          </a:extLst>
        </xdr:cNvPr>
        <xdr:cNvCxnSpPr/>
      </xdr:nvCxnSpPr>
      <xdr:spPr>
        <a:xfrm flipH="1">
          <a:off x="1809750" y="42176702"/>
          <a:ext cx="523877" cy="2381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219</xdr:row>
      <xdr:rowOff>163831</xdr:rowOff>
    </xdr:from>
    <xdr:to>
      <xdr:col>2</xdr:col>
      <xdr:colOff>514350</xdr:colOff>
      <xdr:row>221</xdr:row>
      <xdr:rowOff>163831</xdr:rowOff>
    </xdr:to>
    <xdr:sp macro="" textlink="">
      <xdr:nvSpPr>
        <xdr:cNvPr id="165" name="Oval 164">
          <a:extLst>
            <a:ext uri="{FF2B5EF4-FFF2-40B4-BE49-F238E27FC236}">
              <a16:creationId xmlns:a16="http://schemas.microsoft.com/office/drawing/2014/main" id="{BB3B4D2D-191E-4229-AB0D-0A8E893AA58D}"/>
            </a:ext>
          </a:extLst>
        </xdr:cNvPr>
        <xdr:cNvSpPr/>
      </xdr:nvSpPr>
      <xdr:spPr>
        <a:xfrm>
          <a:off x="419100" y="43253026"/>
          <a:ext cx="952500"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66675</xdr:colOff>
      <xdr:row>112</xdr:row>
      <xdr:rowOff>47624</xdr:rowOff>
    </xdr:from>
    <xdr:to>
      <xdr:col>4</xdr:col>
      <xdr:colOff>209550</xdr:colOff>
      <xdr:row>115</xdr:row>
      <xdr:rowOff>38099</xdr:rowOff>
    </xdr:to>
    <xdr:sp macro="" textlink="">
      <xdr:nvSpPr>
        <xdr:cNvPr id="167" name="TextBox 166">
          <a:extLst>
            <a:ext uri="{FF2B5EF4-FFF2-40B4-BE49-F238E27FC236}">
              <a16:creationId xmlns:a16="http://schemas.microsoft.com/office/drawing/2014/main" id="{99FEA3F8-B498-40A6-9974-8EF6A070328E}"/>
            </a:ext>
          </a:extLst>
        </xdr:cNvPr>
        <xdr:cNvSpPr txBox="1"/>
      </xdr:nvSpPr>
      <xdr:spPr>
        <a:xfrm>
          <a:off x="447675" y="22755224"/>
          <a:ext cx="2314575"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66675</xdr:colOff>
      <xdr:row>142</xdr:row>
      <xdr:rowOff>182880</xdr:rowOff>
    </xdr:from>
    <xdr:to>
      <xdr:col>4</xdr:col>
      <xdr:colOff>209550</xdr:colOff>
      <xdr:row>146</xdr:row>
      <xdr:rowOff>28604</xdr:rowOff>
    </xdr:to>
    <xdr:sp macro="" textlink="">
      <xdr:nvSpPr>
        <xdr:cNvPr id="168" name="TextBox 167">
          <a:extLst>
            <a:ext uri="{FF2B5EF4-FFF2-40B4-BE49-F238E27FC236}">
              <a16:creationId xmlns:a16="http://schemas.microsoft.com/office/drawing/2014/main" id="{F4A3948B-4553-4A38-975D-D4BD0CAC8663}"/>
            </a:ext>
          </a:extLst>
        </xdr:cNvPr>
        <xdr:cNvSpPr txBox="1"/>
      </xdr:nvSpPr>
      <xdr:spPr>
        <a:xfrm>
          <a:off x="447675" y="2860357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171450</xdr:colOff>
      <xdr:row>194</xdr:row>
      <xdr:rowOff>87630</xdr:rowOff>
    </xdr:from>
    <xdr:to>
      <xdr:col>4</xdr:col>
      <xdr:colOff>312446</xdr:colOff>
      <xdr:row>197</xdr:row>
      <xdr:rowOff>49530</xdr:rowOff>
    </xdr:to>
    <xdr:sp macro="" textlink="">
      <xdr:nvSpPr>
        <xdr:cNvPr id="169" name="TextBox 168">
          <a:extLst>
            <a:ext uri="{FF2B5EF4-FFF2-40B4-BE49-F238E27FC236}">
              <a16:creationId xmlns:a16="http://schemas.microsoft.com/office/drawing/2014/main" id="{BDDD9AE4-4978-46C6-998C-5A44A57CEA2E}"/>
            </a:ext>
          </a:extLst>
        </xdr:cNvPr>
        <xdr:cNvSpPr txBox="1"/>
      </xdr:nvSpPr>
      <xdr:spPr>
        <a:xfrm>
          <a:off x="552450" y="38423850"/>
          <a:ext cx="2314575"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104775</xdr:colOff>
      <xdr:row>238</xdr:row>
      <xdr:rowOff>125729</xdr:rowOff>
    </xdr:from>
    <xdr:to>
      <xdr:col>4</xdr:col>
      <xdr:colOff>255264</xdr:colOff>
      <xdr:row>241</xdr:row>
      <xdr:rowOff>173354</xdr:rowOff>
    </xdr:to>
    <xdr:sp macro="" textlink="">
      <xdr:nvSpPr>
        <xdr:cNvPr id="170" name="TextBox 169">
          <a:extLst>
            <a:ext uri="{FF2B5EF4-FFF2-40B4-BE49-F238E27FC236}">
              <a16:creationId xmlns:a16="http://schemas.microsoft.com/office/drawing/2014/main" id="{0D2F7889-91B3-46F3-BA27-5EB5F928EDF4}"/>
            </a:ext>
          </a:extLst>
        </xdr:cNvPr>
        <xdr:cNvSpPr txBox="1"/>
      </xdr:nvSpPr>
      <xdr:spPr>
        <a:xfrm>
          <a:off x="485775" y="46653449"/>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121</xdr:row>
      <xdr:rowOff>116204</xdr:rowOff>
    </xdr:from>
    <xdr:to>
      <xdr:col>4</xdr:col>
      <xdr:colOff>965880</xdr:colOff>
      <xdr:row>122</xdr:row>
      <xdr:rowOff>106679</xdr:rowOff>
    </xdr:to>
    <xdr:sp macro="" textlink="">
      <xdr:nvSpPr>
        <xdr:cNvPr id="171" name="TextBox 170">
          <a:extLst>
            <a:ext uri="{FF2B5EF4-FFF2-40B4-BE49-F238E27FC236}">
              <a16:creationId xmlns:a16="http://schemas.microsoft.com/office/drawing/2014/main" id="{9DF6C6B6-AB8D-4640-A31B-EF58FDFC862A}"/>
            </a:ext>
          </a:extLst>
        </xdr:cNvPr>
        <xdr:cNvSpPr txBox="1"/>
      </xdr:nvSpPr>
      <xdr:spPr>
        <a:xfrm>
          <a:off x="1943100" y="24536399"/>
          <a:ext cx="1581150" cy="18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481966</xdr:colOff>
      <xdr:row>122</xdr:row>
      <xdr:rowOff>182880</xdr:rowOff>
    </xdr:from>
    <xdr:to>
      <xdr:col>4</xdr:col>
      <xdr:colOff>899173</xdr:colOff>
      <xdr:row>124</xdr:row>
      <xdr:rowOff>9753</xdr:rowOff>
    </xdr:to>
    <xdr:sp macro="" textlink="">
      <xdr:nvSpPr>
        <xdr:cNvPr id="172" name="TextBox 171">
          <a:extLst>
            <a:ext uri="{FF2B5EF4-FFF2-40B4-BE49-F238E27FC236}">
              <a16:creationId xmlns:a16="http://schemas.microsoft.com/office/drawing/2014/main" id="{239A88C2-559D-4E69-94E9-2E2A32CE9ACB}"/>
            </a:ext>
          </a:extLst>
        </xdr:cNvPr>
        <xdr:cNvSpPr txBox="1"/>
      </xdr:nvSpPr>
      <xdr:spPr>
        <a:xfrm>
          <a:off x="1952626" y="24793575"/>
          <a:ext cx="1504950" cy="20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350520</xdr:colOff>
      <xdr:row>121</xdr:row>
      <xdr:rowOff>106680</xdr:rowOff>
    </xdr:from>
    <xdr:to>
      <xdr:col>3</xdr:col>
      <xdr:colOff>340995</xdr:colOff>
      <xdr:row>122</xdr:row>
      <xdr:rowOff>88106</xdr:rowOff>
    </xdr:to>
    <xdr:sp macro="" textlink="">
      <xdr:nvSpPr>
        <xdr:cNvPr id="173" name="TextBox 172">
          <a:extLst>
            <a:ext uri="{FF2B5EF4-FFF2-40B4-BE49-F238E27FC236}">
              <a16:creationId xmlns:a16="http://schemas.microsoft.com/office/drawing/2014/main" id="{6C784095-03B9-42EE-B8E3-094F26C8C27E}"/>
            </a:ext>
          </a:extLst>
        </xdr:cNvPr>
        <xdr:cNvSpPr txBox="1"/>
      </xdr:nvSpPr>
      <xdr:spPr>
        <a:xfrm>
          <a:off x="733425" y="24526875"/>
          <a:ext cx="1076325" cy="18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14</xdr:col>
      <xdr:colOff>438150</xdr:colOff>
      <xdr:row>106</xdr:row>
      <xdr:rowOff>144780</xdr:rowOff>
    </xdr:from>
    <xdr:to>
      <xdr:col>16</xdr:col>
      <xdr:colOff>293401</xdr:colOff>
      <xdr:row>107</xdr:row>
      <xdr:rowOff>126206</xdr:rowOff>
    </xdr:to>
    <xdr:sp macro="" textlink="">
      <xdr:nvSpPr>
        <xdr:cNvPr id="174" name="TextBox 173">
          <a:extLst>
            <a:ext uri="{FF2B5EF4-FFF2-40B4-BE49-F238E27FC236}">
              <a16:creationId xmlns:a16="http://schemas.microsoft.com/office/drawing/2014/main" id="{FED9CBF9-ECD4-4EB6-9A3A-C49370C11FB6}"/>
            </a:ext>
          </a:extLst>
        </xdr:cNvPr>
        <xdr:cNvSpPr txBox="1"/>
      </xdr:nvSpPr>
      <xdr:spPr>
        <a:xfrm>
          <a:off x="11372850" y="21707475"/>
          <a:ext cx="1076325" cy="1809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76200</xdr:colOff>
      <xdr:row>122</xdr:row>
      <xdr:rowOff>182880</xdr:rowOff>
    </xdr:from>
    <xdr:to>
      <xdr:col>2</xdr:col>
      <xdr:colOff>590550</xdr:colOff>
      <xdr:row>124</xdr:row>
      <xdr:rowOff>162</xdr:rowOff>
    </xdr:to>
    <xdr:sp macro="" textlink="">
      <xdr:nvSpPr>
        <xdr:cNvPr id="175" name="TextBox 174">
          <a:extLst>
            <a:ext uri="{FF2B5EF4-FFF2-40B4-BE49-F238E27FC236}">
              <a16:creationId xmlns:a16="http://schemas.microsoft.com/office/drawing/2014/main" id="{07D934F7-A40B-4597-8D8A-9C06A43B20C8}"/>
            </a:ext>
          </a:extLst>
        </xdr:cNvPr>
        <xdr:cNvSpPr txBox="1"/>
      </xdr:nvSpPr>
      <xdr:spPr>
        <a:xfrm>
          <a:off x="457200" y="24793575"/>
          <a:ext cx="9906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t>62-XXXX</a:t>
          </a:r>
        </a:p>
      </xdr:txBody>
    </xdr:sp>
    <xdr:clientData/>
  </xdr:twoCellAnchor>
  <xdr:twoCellAnchor>
    <xdr:from>
      <xdr:col>1</xdr:col>
      <xdr:colOff>100379</xdr:colOff>
      <xdr:row>122</xdr:row>
      <xdr:rowOff>170424</xdr:rowOff>
    </xdr:from>
    <xdr:to>
      <xdr:col>1</xdr:col>
      <xdr:colOff>100379</xdr:colOff>
      <xdr:row>124</xdr:row>
      <xdr:rowOff>7614</xdr:rowOff>
    </xdr:to>
    <xdr:cxnSp macro="">
      <xdr:nvCxnSpPr>
        <xdr:cNvPr id="185" name="Straight Connector 184">
          <a:extLst>
            <a:ext uri="{FF2B5EF4-FFF2-40B4-BE49-F238E27FC236}">
              <a16:creationId xmlns:a16="http://schemas.microsoft.com/office/drawing/2014/main" id="{5177DC96-0E1D-43EC-BEC2-0144DEE54958}"/>
            </a:ext>
          </a:extLst>
        </xdr:cNvPr>
        <xdr:cNvCxnSpPr/>
      </xdr:nvCxnSpPr>
      <xdr:spPr>
        <a:xfrm>
          <a:off x="481379" y="24781119"/>
          <a:ext cx="0" cy="21980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417195</xdr:colOff>
      <xdr:row>38</xdr:row>
      <xdr:rowOff>4763</xdr:rowOff>
    </xdr:from>
    <xdr:to>
      <xdr:col>1</xdr:col>
      <xdr:colOff>417195</xdr:colOff>
      <xdr:row>38</xdr:row>
      <xdr:rowOff>4763</xdr:rowOff>
    </xdr:to>
    <xdr:cxnSp macro="">
      <xdr:nvCxnSpPr>
        <xdr:cNvPr id="192" name="Straight Connector 191">
          <a:extLst>
            <a:ext uri="{FF2B5EF4-FFF2-40B4-BE49-F238E27FC236}">
              <a16:creationId xmlns:a16="http://schemas.microsoft.com/office/drawing/2014/main" id="{2E8D884C-EAC4-4419-BD2B-BFAD1C733E7F}"/>
            </a:ext>
          </a:extLst>
        </xdr:cNvPr>
        <xdr:cNvCxnSpPr>
          <a:stCxn id="28" idx="1"/>
          <a:endCxn id="28" idx="1"/>
        </xdr:cNvCxnSpPr>
      </xdr:nvCxnSpPr>
      <xdr:spPr>
        <a:xfrm>
          <a:off x="800100" y="793852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417195</xdr:colOff>
      <xdr:row>37</xdr:row>
      <xdr:rowOff>128027</xdr:rowOff>
    </xdr:from>
    <xdr:to>
      <xdr:col>1</xdr:col>
      <xdr:colOff>420470</xdr:colOff>
      <xdr:row>38</xdr:row>
      <xdr:rowOff>50051</xdr:rowOff>
    </xdr:to>
    <xdr:cxnSp macro="">
      <xdr:nvCxnSpPr>
        <xdr:cNvPr id="194" name="Straight Connector 193">
          <a:extLst>
            <a:ext uri="{FF2B5EF4-FFF2-40B4-BE49-F238E27FC236}">
              <a16:creationId xmlns:a16="http://schemas.microsoft.com/office/drawing/2014/main" id="{F2A2C2C4-52FD-46FE-B675-85B6A95D8231}"/>
            </a:ext>
          </a:extLst>
        </xdr:cNvPr>
        <xdr:cNvCxnSpPr/>
      </xdr:nvCxnSpPr>
      <xdr:spPr>
        <a:xfrm>
          <a:off x="800100" y="7871292"/>
          <a:ext cx="3275" cy="1125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257175</xdr:colOff>
      <xdr:row>89</xdr:row>
      <xdr:rowOff>453390</xdr:rowOff>
    </xdr:from>
    <xdr:to>
      <xdr:col>2</xdr:col>
      <xdr:colOff>171450</xdr:colOff>
      <xdr:row>92</xdr:row>
      <xdr:rowOff>85814</xdr:rowOff>
    </xdr:to>
    <xdr:sp macro="" textlink="">
      <xdr:nvSpPr>
        <xdr:cNvPr id="200" name="Oval 199">
          <a:extLst>
            <a:ext uri="{FF2B5EF4-FFF2-40B4-BE49-F238E27FC236}">
              <a16:creationId xmlns:a16="http://schemas.microsoft.com/office/drawing/2014/main" id="{2DB07A02-07BA-4011-923E-B777CE1E0E1B}"/>
            </a:ext>
          </a:extLst>
        </xdr:cNvPr>
        <xdr:cNvSpPr/>
      </xdr:nvSpPr>
      <xdr:spPr>
        <a:xfrm>
          <a:off x="257175" y="18478500"/>
          <a:ext cx="771525" cy="50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861060</xdr:colOff>
      <xdr:row>89</xdr:row>
      <xdr:rowOff>209550</xdr:rowOff>
    </xdr:from>
    <xdr:to>
      <xdr:col>4</xdr:col>
      <xdr:colOff>38646</xdr:colOff>
      <xdr:row>90</xdr:row>
      <xdr:rowOff>11430</xdr:rowOff>
    </xdr:to>
    <xdr:sp macro="" textlink="">
      <xdr:nvSpPr>
        <xdr:cNvPr id="208" name="TextBox 207">
          <a:extLst>
            <a:ext uri="{FF2B5EF4-FFF2-40B4-BE49-F238E27FC236}">
              <a16:creationId xmlns:a16="http://schemas.microsoft.com/office/drawing/2014/main" id="{B71482BA-4263-4ADE-83FE-341B6EAAFC3E}"/>
            </a:ext>
          </a:extLst>
        </xdr:cNvPr>
        <xdr:cNvSpPr txBox="1"/>
      </xdr:nvSpPr>
      <xdr:spPr>
        <a:xfrm>
          <a:off x="2333625" y="182308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209550</xdr:colOff>
      <xdr:row>253</xdr:row>
      <xdr:rowOff>0</xdr:rowOff>
    </xdr:from>
    <xdr:to>
      <xdr:col>14</xdr:col>
      <xdr:colOff>133350</xdr:colOff>
      <xdr:row>256</xdr:row>
      <xdr:rowOff>76199</xdr:rowOff>
    </xdr:to>
    <xdr:sp macro="" textlink="">
      <xdr:nvSpPr>
        <xdr:cNvPr id="260" name="Oval 259">
          <a:extLst>
            <a:ext uri="{FF2B5EF4-FFF2-40B4-BE49-F238E27FC236}">
              <a16:creationId xmlns:a16="http://schemas.microsoft.com/office/drawing/2014/main" id="{5906ED90-6AC7-4C28-AF30-29CA2B76F0BB}"/>
            </a:ext>
          </a:extLst>
        </xdr:cNvPr>
        <xdr:cNvSpPr/>
      </xdr:nvSpPr>
      <xdr:spPr>
        <a:xfrm>
          <a:off x="209550" y="49377600"/>
          <a:ext cx="10858500" cy="6476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992505</xdr:colOff>
      <xdr:row>267</xdr:row>
      <xdr:rowOff>0</xdr:rowOff>
    </xdr:from>
    <xdr:to>
      <xdr:col>11</xdr:col>
      <xdr:colOff>199891</xdr:colOff>
      <xdr:row>268</xdr:row>
      <xdr:rowOff>116266</xdr:rowOff>
    </xdr:to>
    <xdr:sp macro="" textlink="">
      <xdr:nvSpPr>
        <xdr:cNvPr id="262" name="Oval 261">
          <a:extLst>
            <a:ext uri="{FF2B5EF4-FFF2-40B4-BE49-F238E27FC236}">
              <a16:creationId xmlns:a16="http://schemas.microsoft.com/office/drawing/2014/main" id="{167930B5-8E8A-4392-B98C-1B5563EAE103}"/>
            </a:ext>
          </a:extLst>
        </xdr:cNvPr>
        <xdr:cNvSpPr/>
      </xdr:nvSpPr>
      <xdr:spPr>
        <a:xfrm>
          <a:off x="8458200" y="5204460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57150</xdr:colOff>
      <xdr:row>267</xdr:row>
      <xdr:rowOff>0</xdr:rowOff>
    </xdr:from>
    <xdr:to>
      <xdr:col>16</xdr:col>
      <xdr:colOff>293409</xdr:colOff>
      <xdr:row>268</xdr:row>
      <xdr:rowOff>116266</xdr:rowOff>
    </xdr:to>
    <xdr:sp macro="" textlink="">
      <xdr:nvSpPr>
        <xdr:cNvPr id="263" name="Oval 262">
          <a:extLst>
            <a:ext uri="{FF2B5EF4-FFF2-40B4-BE49-F238E27FC236}">
              <a16:creationId xmlns:a16="http://schemas.microsoft.com/office/drawing/2014/main" id="{80781081-6B43-4AE7-858D-21F9DBC432D7}"/>
            </a:ext>
          </a:extLst>
        </xdr:cNvPr>
        <xdr:cNvSpPr/>
      </xdr:nvSpPr>
      <xdr:spPr>
        <a:xfrm>
          <a:off x="11601450" y="5204460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472440</xdr:colOff>
      <xdr:row>165</xdr:row>
      <xdr:rowOff>163830</xdr:rowOff>
    </xdr:from>
    <xdr:to>
      <xdr:col>5</xdr:col>
      <xdr:colOff>76184</xdr:colOff>
      <xdr:row>166</xdr:row>
      <xdr:rowOff>154306</xdr:rowOff>
    </xdr:to>
    <xdr:sp macro="" textlink="">
      <xdr:nvSpPr>
        <xdr:cNvPr id="264" name="TextBox 263">
          <a:extLst>
            <a:ext uri="{FF2B5EF4-FFF2-40B4-BE49-F238E27FC236}">
              <a16:creationId xmlns:a16="http://schemas.microsoft.com/office/drawing/2014/main" id="{43B75420-4F27-4B55-A628-F39B1102087C}"/>
            </a:ext>
          </a:extLst>
        </xdr:cNvPr>
        <xdr:cNvSpPr txBox="1"/>
      </xdr:nvSpPr>
      <xdr:spPr>
        <a:xfrm>
          <a:off x="1933575" y="329660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481965</xdr:colOff>
      <xdr:row>167</xdr:row>
      <xdr:rowOff>47625</xdr:rowOff>
    </xdr:from>
    <xdr:to>
      <xdr:col>5</xdr:col>
      <xdr:colOff>95309</xdr:colOff>
      <xdr:row>168</xdr:row>
      <xdr:rowOff>38101</xdr:rowOff>
    </xdr:to>
    <xdr:sp macro="" textlink="">
      <xdr:nvSpPr>
        <xdr:cNvPr id="265" name="TextBox 264">
          <a:extLst>
            <a:ext uri="{FF2B5EF4-FFF2-40B4-BE49-F238E27FC236}">
              <a16:creationId xmlns:a16="http://schemas.microsoft.com/office/drawing/2014/main" id="{B43D2E26-8AC1-4396-97BB-686D7847002F}"/>
            </a:ext>
          </a:extLst>
        </xdr:cNvPr>
        <xdr:cNvSpPr txBox="1"/>
      </xdr:nvSpPr>
      <xdr:spPr>
        <a:xfrm>
          <a:off x="1952625" y="332327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169</xdr:row>
      <xdr:rowOff>182880</xdr:rowOff>
    </xdr:from>
    <xdr:to>
      <xdr:col>5</xdr:col>
      <xdr:colOff>83820</xdr:colOff>
      <xdr:row>170</xdr:row>
      <xdr:rowOff>164307</xdr:rowOff>
    </xdr:to>
    <xdr:sp macro="" textlink="">
      <xdr:nvSpPr>
        <xdr:cNvPr id="266" name="TextBox 265">
          <a:extLst>
            <a:ext uri="{FF2B5EF4-FFF2-40B4-BE49-F238E27FC236}">
              <a16:creationId xmlns:a16="http://schemas.microsoft.com/office/drawing/2014/main" id="{58EFF292-EA84-42CE-81CE-AB9F3EB32C1E}"/>
            </a:ext>
          </a:extLst>
        </xdr:cNvPr>
        <xdr:cNvSpPr txBox="1"/>
      </xdr:nvSpPr>
      <xdr:spPr>
        <a:xfrm>
          <a:off x="1943100" y="337470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481965</xdr:colOff>
      <xdr:row>171</xdr:row>
      <xdr:rowOff>68580</xdr:rowOff>
    </xdr:from>
    <xdr:to>
      <xdr:col>5</xdr:col>
      <xdr:colOff>95309</xdr:colOff>
      <xdr:row>172</xdr:row>
      <xdr:rowOff>50007</xdr:rowOff>
    </xdr:to>
    <xdr:sp macro="" textlink="">
      <xdr:nvSpPr>
        <xdr:cNvPr id="267" name="TextBox 266">
          <a:extLst>
            <a:ext uri="{FF2B5EF4-FFF2-40B4-BE49-F238E27FC236}">
              <a16:creationId xmlns:a16="http://schemas.microsoft.com/office/drawing/2014/main" id="{C0646701-1AE6-4238-810F-773FC410D8CD}"/>
            </a:ext>
          </a:extLst>
        </xdr:cNvPr>
        <xdr:cNvSpPr txBox="1"/>
      </xdr:nvSpPr>
      <xdr:spPr>
        <a:xfrm>
          <a:off x="1952625" y="340137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219075</xdr:colOff>
      <xdr:row>166</xdr:row>
      <xdr:rowOff>0</xdr:rowOff>
    </xdr:from>
    <xdr:to>
      <xdr:col>3</xdr:col>
      <xdr:colOff>331495</xdr:colOff>
      <xdr:row>166</xdr:row>
      <xdr:rowOff>145023</xdr:rowOff>
    </xdr:to>
    <xdr:sp macro="" textlink="">
      <xdr:nvSpPr>
        <xdr:cNvPr id="268" name="TextBox 267">
          <a:extLst>
            <a:ext uri="{FF2B5EF4-FFF2-40B4-BE49-F238E27FC236}">
              <a16:creationId xmlns:a16="http://schemas.microsoft.com/office/drawing/2014/main" id="{25E31C5C-BFBB-43B7-828F-1F5BF0B1538B}"/>
            </a:ext>
          </a:extLst>
        </xdr:cNvPr>
        <xdr:cNvSpPr txBox="1"/>
      </xdr:nvSpPr>
      <xdr:spPr>
        <a:xfrm>
          <a:off x="1076325" y="329946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170</xdr:row>
      <xdr:rowOff>11430</xdr:rowOff>
    </xdr:from>
    <xdr:to>
      <xdr:col>3</xdr:col>
      <xdr:colOff>321970</xdr:colOff>
      <xdr:row>170</xdr:row>
      <xdr:rowOff>164510</xdr:rowOff>
    </xdr:to>
    <xdr:sp macro="" textlink="">
      <xdr:nvSpPr>
        <xdr:cNvPr id="269" name="TextBox 268">
          <a:extLst>
            <a:ext uri="{FF2B5EF4-FFF2-40B4-BE49-F238E27FC236}">
              <a16:creationId xmlns:a16="http://schemas.microsoft.com/office/drawing/2014/main" id="{CC92C69D-6C08-4C55-8127-C2E0794C4CC7}"/>
            </a:ext>
          </a:extLst>
        </xdr:cNvPr>
        <xdr:cNvSpPr txBox="1"/>
      </xdr:nvSpPr>
      <xdr:spPr>
        <a:xfrm>
          <a:off x="1066800" y="3377565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228600</xdr:colOff>
      <xdr:row>171</xdr:row>
      <xdr:rowOff>85725</xdr:rowOff>
    </xdr:from>
    <xdr:to>
      <xdr:col>3</xdr:col>
      <xdr:colOff>341020</xdr:colOff>
      <xdr:row>172</xdr:row>
      <xdr:rowOff>38100</xdr:rowOff>
    </xdr:to>
    <xdr:sp macro="" textlink="">
      <xdr:nvSpPr>
        <xdr:cNvPr id="270" name="TextBox 269">
          <a:extLst>
            <a:ext uri="{FF2B5EF4-FFF2-40B4-BE49-F238E27FC236}">
              <a16:creationId xmlns:a16="http://schemas.microsoft.com/office/drawing/2014/main" id="{B4D1CDAC-D2DC-4563-8976-3305EAE8652E}"/>
            </a:ext>
          </a:extLst>
        </xdr:cNvPr>
        <xdr:cNvSpPr txBox="1"/>
      </xdr:nvSpPr>
      <xdr:spPr>
        <a:xfrm>
          <a:off x="1085850" y="340328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445770</xdr:colOff>
      <xdr:row>167</xdr:row>
      <xdr:rowOff>47625</xdr:rowOff>
    </xdr:from>
    <xdr:to>
      <xdr:col>3</xdr:col>
      <xdr:colOff>28602</xdr:colOff>
      <xdr:row>168</xdr:row>
      <xdr:rowOff>11703</xdr:rowOff>
    </xdr:to>
    <xdr:sp macro="" textlink="">
      <xdr:nvSpPr>
        <xdr:cNvPr id="271" name="TextBox 270">
          <a:extLst>
            <a:ext uri="{FF2B5EF4-FFF2-40B4-BE49-F238E27FC236}">
              <a16:creationId xmlns:a16="http://schemas.microsoft.com/office/drawing/2014/main" id="{833C8DA4-599C-4916-BBF5-555BF9E6A7A2}"/>
            </a:ext>
          </a:extLst>
        </xdr:cNvPr>
        <xdr:cNvSpPr txBox="1"/>
      </xdr:nvSpPr>
      <xdr:spPr>
        <a:xfrm>
          <a:off x="828675" y="332327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445770</xdr:colOff>
      <xdr:row>167</xdr:row>
      <xdr:rowOff>120968</xdr:rowOff>
    </xdr:from>
    <xdr:to>
      <xdr:col>1</xdr:col>
      <xdr:colOff>445770</xdr:colOff>
      <xdr:row>167</xdr:row>
      <xdr:rowOff>120968</xdr:rowOff>
    </xdr:to>
    <xdr:cxnSp macro="">
      <xdr:nvCxnSpPr>
        <xdr:cNvPr id="273" name="Straight Connector 272">
          <a:extLst>
            <a:ext uri="{FF2B5EF4-FFF2-40B4-BE49-F238E27FC236}">
              <a16:creationId xmlns:a16="http://schemas.microsoft.com/office/drawing/2014/main" id="{EB8B3DA6-FD81-448D-9EA7-AA109FCBA006}"/>
            </a:ext>
          </a:extLst>
        </xdr:cNvPr>
        <xdr:cNvCxnSpPr>
          <a:stCxn id="271" idx="1"/>
          <a:endCxn id="271" idx="1"/>
        </xdr:cNvCxnSpPr>
      </xdr:nvCxnSpPr>
      <xdr:spPr>
        <a:xfrm>
          <a:off x="828675" y="3331368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445770</xdr:colOff>
      <xdr:row>167</xdr:row>
      <xdr:rowOff>120968</xdr:rowOff>
    </xdr:from>
    <xdr:to>
      <xdr:col>1</xdr:col>
      <xdr:colOff>445770</xdr:colOff>
      <xdr:row>167</xdr:row>
      <xdr:rowOff>120968</xdr:rowOff>
    </xdr:to>
    <xdr:cxnSp macro="">
      <xdr:nvCxnSpPr>
        <xdr:cNvPr id="275" name="Straight Connector 274">
          <a:extLst>
            <a:ext uri="{FF2B5EF4-FFF2-40B4-BE49-F238E27FC236}">
              <a16:creationId xmlns:a16="http://schemas.microsoft.com/office/drawing/2014/main" id="{0B9FEA8D-3DDF-456B-BCA8-DA231C533D61}"/>
            </a:ext>
          </a:extLst>
        </xdr:cNvPr>
        <xdr:cNvCxnSpPr>
          <a:stCxn id="271" idx="1"/>
          <a:endCxn id="271" idx="1"/>
        </xdr:cNvCxnSpPr>
      </xdr:nvCxnSpPr>
      <xdr:spPr>
        <a:xfrm>
          <a:off x="828675" y="3331368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455295</xdr:colOff>
      <xdr:row>167</xdr:row>
      <xdr:rowOff>49530</xdr:rowOff>
    </xdr:from>
    <xdr:to>
      <xdr:col>1</xdr:col>
      <xdr:colOff>455295</xdr:colOff>
      <xdr:row>167</xdr:row>
      <xdr:rowOff>165908</xdr:rowOff>
    </xdr:to>
    <xdr:cxnSp macro="">
      <xdr:nvCxnSpPr>
        <xdr:cNvPr id="277" name="Straight Connector 276">
          <a:extLst>
            <a:ext uri="{FF2B5EF4-FFF2-40B4-BE49-F238E27FC236}">
              <a16:creationId xmlns:a16="http://schemas.microsoft.com/office/drawing/2014/main" id="{DB2EA30F-8ED3-472D-9E30-E48CCF03FFCC}"/>
            </a:ext>
          </a:extLst>
        </xdr:cNvPr>
        <xdr:cNvCxnSpPr/>
      </xdr:nvCxnSpPr>
      <xdr:spPr>
        <a:xfrm>
          <a:off x="838200" y="33242250"/>
          <a:ext cx="0"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474345</xdr:colOff>
      <xdr:row>266</xdr:row>
      <xdr:rowOff>28575</xdr:rowOff>
    </xdr:from>
    <xdr:to>
      <xdr:col>5</xdr:col>
      <xdr:colOff>83820</xdr:colOff>
      <xdr:row>267</xdr:row>
      <xdr:rowOff>11514</xdr:rowOff>
    </xdr:to>
    <xdr:sp macro="" textlink="">
      <xdr:nvSpPr>
        <xdr:cNvPr id="279" name="TextBox 278">
          <a:extLst>
            <a:ext uri="{FF2B5EF4-FFF2-40B4-BE49-F238E27FC236}">
              <a16:creationId xmlns:a16="http://schemas.microsoft.com/office/drawing/2014/main" id="{5A18B779-2DC5-41BC-AB46-64C8269F023D}"/>
            </a:ext>
          </a:extLst>
        </xdr:cNvPr>
        <xdr:cNvSpPr txBox="1"/>
      </xdr:nvSpPr>
      <xdr:spPr>
        <a:xfrm>
          <a:off x="1943100" y="518826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267</xdr:row>
      <xdr:rowOff>76200</xdr:rowOff>
    </xdr:from>
    <xdr:to>
      <xdr:col>5</xdr:col>
      <xdr:colOff>83820</xdr:colOff>
      <xdr:row>268</xdr:row>
      <xdr:rowOff>68775</xdr:rowOff>
    </xdr:to>
    <xdr:sp macro="" textlink="">
      <xdr:nvSpPr>
        <xdr:cNvPr id="280" name="TextBox 279">
          <a:extLst>
            <a:ext uri="{FF2B5EF4-FFF2-40B4-BE49-F238E27FC236}">
              <a16:creationId xmlns:a16="http://schemas.microsoft.com/office/drawing/2014/main" id="{5AEDEF27-838F-4AAF-9A4C-11D44739C3DE}"/>
            </a:ext>
          </a:extLst>
        </xdr:cNvPr>
        <xdr:cNvSpPr txBox="1"/>
      </xdr:nvSpPr>
      <xdr:spPr>
        <a:xfrm>
          <a:off x="1943100" y="521208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269</xdr:row>
      <xdr:rowOff>163830</xdr:rowOff>
    </xdr:from>
    <xdr:to>
      <xdr:col>5</xdr:col>
      <xdr:colOff>83820</xdr:colOff>
      <xdr:row>270</xdr:row>
      <xdr:rowOff>164360</xdr:rowOff>
    </xdr:to>
    <xdr:sp macro="" textlink="">
      <xdr:nvSpPr>
        <xdr:cNvPr id="281" name="TextBox 280">
          <a:extLst>
            <a:ext uri="{FF2B5EF4-FFF2-40B4-BE49-F238E27FC236}">
              <a16:creationId xmlns:a16="http://schemas.microsoft.com/office/drawing/2014/main" id="{2115B5E2-D619-4499-8808-DF2FA2D2F96A}"/>
            </a:ext>
          </a:extLst>
        </xdr:cNvPr>
        <xdr:cNvSpPr txBox="1"/>
      </xdr:nvSpPr>
      <xdr:spPr>
        <a:xfrm>
          <a:off x="1943100" y="525970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481965</xdr:colOff>
      <xdr:row>271</xdr:row>
      <xdr:rowOff>28575</xdr:rowOff>
    </xdr:from>
    <xdr:to>
      <xdr:col>5</xdr:col>
      <xdr:colOff>95309</xdr:colOff>
      <xdr:row>272</xdr:row>
      <xdr:rowOff>11514</xdr:rowOff>
    </xdr:to>
    <xdr:sp macro="" textlink="">
      <xdr:nvSpPr>
        <xdr:cNvPr id="282" name="TextBox 281">
          <a:extLst>
            <a:ext uri="{FF2B5EF4-FFF2-40B4-BE49-F238E27FC236}">
              <a16:creationId xmlns:a16="http://schemas.microsoft.com/office/drawing/2014/main" id="{081BA838-FF69-4AD9-956F-67BB93202FBE}"/>
            </a:ext>
          </a:extLst>
        </xdr:cNvPr>
        <xdr:cNvSpPr txBox="1"/>
      </xdr:nvSpPr>
      <xdr:spPr>
        <a:xfrm>
          <a:off x="1952625" y="528351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266</xdr:row>
      <xdr:rowOff>47625</xdr:rowOff>
    </xdr:from>
    <xdr:to>
      <xdr:col>3</xdr:col>
      <xdr:colOff>321970</xdr:colOff>
      <xdr:row>267</xdr:row>
      <xdr:rowOff>0</xdr:rowOff>
    </xdr:to>
    <xdr:sp macro="" textlink="">
      <xdr:nvSpPr>
        <xdr:cNvPr id="283" name="TextBox 282">
          <a:extLst>
            <a:ext uri="{FF2B5EF4-FFF2-40B4-BE49-F238E27FC236}">
              <a16:creationId xmlns:a16="http://schemas.microsoft.com/office/drawing/2014/main" id="{25CDCF34-C0D6-4003-B1EF-1AC6E8A0C3D8}"/>
            </a:ext>
          </a:extLst>
        </xdr:cNvPr>
        <xdr:cNvSpPr txBox="1"/>
      </xdr:nvSpPr>
      <xdr:spPr>
        <a:xfrm>
          <a:off x="1066800" y="519017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270</xdr:row>
      <xdr:rowOff>0</xdr:rowOff>
    </xdr:from>
    <xdr:to>
      <xdr:col>3</xdr:col>
      <xdr:colOff>321970</xdr:colOff>
      <xdr:row>270</xdr:row>
      <xdr:rowOff>145023</xdr:rowOff>
    </xdr:to>
    <xdr:sp macro="" textlink="">
      <xdr:nvSpPr>
        <xdr:cNvPr id="284" name="TextBox 283">
          <a:extLst>
            <a:ext uri="{FF2B5EF4-FFF2-40B4-BE49-F238E27FC236}">
              <a16:creationId xmlns:a16="http://schemas.microsoft.com/office/drawing/2014/main" id="{427C0C18-5EDE-4A1C-B8FC-CAE27A3D6F8D}"/>
            </a:ext>
          </a:extLst>
        </xdr:cNvPr>
        <xdr:cNvSpPr txBox="1"/>
      </xdr:nvSpPr>
      <xdr:spPr>
        <a:xfrm>
          <a:off x="1066800" y="526161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271</xdr:row>
      <xdr:rowOff>47625</xdr:rowOff>
    </xdr:from>
    <xdr:to>
      <xdr:col>3</xdr:col>
      <xdr:colOff>321970</xdr:colOff>
      <xdr:row>272</xdr:row>
      <xdr:rowOff>0</xdr:rowOff>
    </xdr:to>
    <xdr:sp macro="" textlink="">
      <xdr:nvSpPr>
        <xdr:cNvPr id="285" name="TextBox 284">
          <a:extLst>
            <a:ext uri="{FF2B5EF4-FFF2-40B4-BE49-F238E27FC236}">
              <a16:creationId xmlns:a16="http://schemas.microsoft.com/office/drawing/2014/main" id="{5DE5DEDB-0284-4F97-B2B2-663776D9DBD1}"/>
            </a:ext>
          </a:extLst>
        </xdr:cNvPr>
        <xdr:cNvSpPr txBox="1"/>
      </xdr:nvSpPr>
      <xdr:spPr>
        <a:xfrm>
          <a:off x="1066800" y="528542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434340</xdr:colOff>
      <xdr:row>267</xdr:row>
      <xdr:rowOff>76200</xdr:rowOff>
    </xdr:from>
    <xdr:to>
      <xdr:col>3</xdr:col>
      <xdr:colOff>9441</xdr:colOff>
      <xdr:row>268</xdr:row>
      <xdr:rowOff>47626</xdr:rowOff>
    </xdr:to>
    <xdr:sp macro="" textlink="">
      <xdr:nvSpPr>
        <xdr:cNvPr id="286" name="TextBox 285">
          <a:extLst>
            <a:ext uri="{FF2B5EF4-FFF2-40B4-BE49-F238E27FC236}">
              <a16:creationId xmlns:a16="http://schemas.microsoft.com/office/drawing/2014/main" id="{322DFDDC-5F14-42A6-B1EB-65BEA3E09EC1}"/>
            </a:ext>
          </a:extLst>
        </xdr:cNvPr>
        <xdr:cNvSpPr txBox="1"/>
      </xdr:nvSpPr>
      <xdr:spPr>
        <a:xfrm>
          <a:off x="809625" y="52120800"/>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445770</xdr:colOff>
      <xdr:row>267</xdr:row>
      <xdr:rowOff>87630</xdr:rowOff>
    </xdr:from>
    <xdr:to>
      <xdr:col>1</xdr:col>
      <xdr:colOff>445770</xdr:colOff>
      <xdr:row>268</xdr:row>
      <xdr:rowOff>10001</xdr:rowOff>
    </xdr:to>
    <xdr:cxnSp macro="">
      <xdr:nvCxnSpPr>
        <xdr:cNvPr id="288" name="Straight Connector 287">
          <a:extLst>
            <a:ext uri="{FF2B5EF4-FFF2-40B4-BE49-F238E27FC236}">
              <a16:creationId xmlns:a16="http://schemas.microsoft.com/office/drawing/2014/main" id="{FD734C7C-8D0B-4D15-8B34-49A099EDB116}"/>
            </a:ext>
          </a:extLst>
        </xdr:cNvPr>
        <xdr:cNvCxnSpPr/>
      </xdr:nvCxnSpPr>
      <xdr:spPr>
        <a:xfrm>
          <a:off x="828675" y="52139850"/>
          <a:ext cx="0" cy="104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813435</xdr:colOff>
      <xdr:row>93</xdr:row>
      <xdr:rowOff>163830</xdr:rowOff>
    </xdr:from>
    <xdr:to>
      <xdr:col>6</xdr:col>
      <xdr:colOff>217164</xdr:colOff>
      <xdr:row>95</xdr:row>
      <xdr:rowOff>85783</xdr:rowOff>
    </xdr:to>
    <xdr:sp macro="" textlink="">
      <xdr:nvSpPr>
        <xdr:cNvPr id="25" name="TextBox 24">
          <a:extLst>
            <a:ext uri="{FF2B5EF4-FFF2-40B4-BE49-F238E27FC236}">
              <a16:creationId xmlns:a16="http://schemas.microsoft.com/office/drawing/2014/main" id="{EA407338-87E5-4A10-9053-F5BF18B737F1}"/>
            </a:ext>
          </a:extLst>
        </xdr:cNvPr>
        <xdr:cNvSpPr txBox="1"/>
      </xdr:nvSpPr>
      <xdr:spPr>
        <a:xfrm>
          <a:off x="4391025" y="192500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0</xdr:col>
      <xdr:colOff>257175</xdr:colOff>
      <xdr:row>89</xdr:row>
      <xdr:rowOff>236220</xdr:rowOff>
    </xdr:from>
    <xdr:to>
      <xdr:col>1</xdr:col>
      <xdr:colOff>150608</xdr:colOff>
      <xdr:row>90</xdr:row>
      <xdr:rowOff>11529</xdr:rowOff>
    </xdr:to>
    <xdr:sp macro="" textlink="">
      <xdr:nvSpPr>
        <xdr:cNvPr id="56" name="TextBox 55">
          <a:extLst>
            <a:ext uri="{FF2B5EF4-FFF2-40B4-BE49-F238E27FC236}">
              <a16:creationId xmlns:a16="http://schemas.microsoft.com/office/drawing/2014/main" id="{1A2A7F00-F307-43F6-A546-E8317EF3B2BB}"/>
            </a:ext>
          </a:extLst>
        </xdr:cNvPr>
        <xdr:cNvSpPr txBox="1"/>
      </xdr:nvSpPr>
      <xdr:spPr>
        <a:xfrm flipH="1">
          <a:off x="257175" y="18259425"/>
          <a:ext cx="27622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2</xdr:col>
      <xdr:colOff>552450</xdr:colOff>
      <xdr:row>36</xdr:row>
      <xdr:rowOff>85725</xdr:rowOff>
    </xdr:from>
    <xdr:to>
      <xdr:col>3</xdr:col>
      <xdr:colOff>217285</xdr:colOff>
      <xdr:row>37</xdr:row>
      <xdr:rowOff>163989</xdr:rowOff>
    </xdr:to>
    <xdr:sp macro="" textlink="">
      <xdr:nvSpPr>
        <xdr:cNvPr id="105" name="TextBox 104">
          <a:extLst>
            <a:ext uri="{FF2B5EF4-FFF2-40B4-BE49-F238E27FC236}">
              <a16:creationId xmlns:a16="http://schemas.microsoft.com/office/drawing/2014/main" id="{7E89A451-BD55-440A-B6AC-B667DC8C89BD}"/>
            </a:ext>
          </a:extLst>
        </xdr:cNvPr>
        <xdr:cNvSpPr txBox="1"/>
      </xdr:nvSpPr>
      <xdr:spPr>
        <a:xfrm flipH="1">
          <a:off x="1409700" y="7067550"/>
          <a:ext cx="27622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6</xdr:col>
      <xdr:colOff>217170</xdr:colOff>
      <xdr:row>92</xdr:row>
      <xdr:rowOff>182880</xdr:rowOff>
    </xdr:from>
    <xdr:to>
      <xdr:col>6</xdr:col>
      <xdr:colOff>520016</xdr:colOff>
      <xdr:row>94</xdr:row>
      <xdr:rowOff>123972</xdr:rowOff>
    </xdr:to>
    <xdr:cxnSp macro="">
      <xdr:nvCxnSpPr>
        <xdr:cNvPr id="108" name="Straight Arrow Connector 107">
          <a:extLst>
            <a:ext uri="{FF2B5EF4-FFF2-40B4-BE49-F238E27FC236}">
              <a16:creationId xmlns:a16="http://schemas.microsoft.com/office/drawing/2014/main" id="{2809B15F-C1D4-470C-AC50-11C0054A898B}"/>
            </a:ext>
          </a:extLst>
        </xdr:cNvPr>
        <xdr:cNvCxnSpPr>
          <a:stCxn id="25" idx="3"/>
        </xdr:cNvCxnSpPr>
      </xdr:nvCxnSpPr>
      <xdr:spPr>
        <a:xfrm flipV="1">
          <a:off x="4648200" y="19078575"/>
          <a:ext cx="295275" cy="3238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739140</xdr:colOff>
      <xdr:row>39</xdr:row>
      <xdr:rowOff>123825</xdr:rowOff>
    </xdr:from>
    <xdr:to>
      <xdr:col>8</xdr:col>
      <xdr:colOff>1002160</xdr:colOff>
      <xdr:row>41</xdr:row>
      <xdr:rowOff>9525</xdr:rowOff>
    </xdr:to>
    <xdr:sp macro="" textlink="">
      <xdr:nvSpPr>
        <xdr:cNvPr id="113" name="TextBox 112">
          <a:extLst>
            <a:ext uri="{FF2B5EF4-FFF2-40B4-BE49-F238E27FC236}">
              <a16:creationId xmlns:a16="http://schemas.microsoft.com/office/drawing/2014/main" id="{4B0E3A16-C940-4D8E-9B7B-9291B9384686}"/>
            </a:ext>
          </a:extLst>
        </xdr:cNvPr>
        <xdr:cNvSpPr txBox="1"/>
      </xdr:nvSpPr>
      <xdr:spPr>
        <a:xfrm>
          <a:off x="7181850" y="76771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7</xdr:col>
      <xdr:colOff>544102</xdr:colOff>
      <xdr:row>38</xdr:row>
      <xdr:rowOff>119192</xdr:rowOff>
    </xdr:from>
    <xdr:to>
      <xdr:col>8</xdr:col>
      <xdr:colOff>746810</xdr:colOff>
      <xdr:row>40</xdr:row>
      <xdr:rowOff>87921</xdr:rowOff>
    </xdr:to>
    <xdr:cxnSp macro="">
      <xdr:nvCxnSpPr>
        <xdr:cNvPr id="116" name="Straight Arrow Connector 115">
          <a:extLst>
            <a:ext uri="{FF2B5EF4-FFF2-40B4-BE49-F238E27FC236}">
              <a16:creationId xmlns:a16="http://schemas.microsoft.com/office/drawing/2014/main" id="{73C9455A-0975-4ECB-AA43-33E882AB97EB}"/>
            </a:ext>
          </a:extLst>
        </xdr:cNvPr>
        <xdr:cNvCxnSpPr>
          <a:endCxn id="17" idx="5"/>
        </xdr:cNvCxnSpPr>
      </xdr:nvCxnSpPr>
      <xdr:spPr>
        <a:xfrm flipH="1" flipV="1">
          <a:off x="5893342" y="7480112"/>
          <a:ext cx="1298033" cy="39706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552503</xdr:colOff>
      <xdr:row>38</xdr:row>
      <xdr:rowOff>126812</xdr:rowOff>
    </xdr:from>
    <xdr:to>
      <xdr:col>8</xdr:col>
      <xdr:colOff>739141</xdr:colOff>
      <xdr:row>40</xdr:row>
      <xdr:rowOff>76202</xdr:rowOff>
    </xdr:to>
    <xdr:cxnSp macro="">
      <xdr:nvCxnSpPr>
        <xdr:cNvPr id="117" name="Straight Arrow Connector 116">
          <a:extLst>
            <a:ext uri="{FF2B5EF4-FFF2-40B4-BE49-F238E27FC236}">
              <a16:creationId xmlns:a16="http://schemas.microsoft.com/office/drawing/2014/main" id="{438583B2-9584-4504-93A5-5CE444F32A35}"/>
            </a:ext>
          </a:extLst>
        </xdr:cNvPr>
        <xdr:cNvCxnSpPr>
          <a:endCxn id="18" idx="5"/>
        </xdr:cNvCxnSpPr>
      </xdr:nvCxnSpPr>
      <xdr:spPr>
        <a:xfrm flipH="1" flipV="1">
          <a:off x="6995213" y="7489637"/>
          <a:ext cx="186638" cy="36849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965835</xdr:colOff>
      <xdr:row>59</xdr:row>
      <xdr:rowOff>125730</xdr:rowOff>
    </xdr:from>
    <xdr:to>
      <xdr:col>4</xdr:col>
      <xdr:colOff>143421</xdr:colOff>
      <xdr:row>61</xdr:row>
      <xdr:rowOff>28536</xdr:rowOff>
    </xdr:to>
    <xdr:sp macro="" textlink="">
      <xdr:nvSpPr>
        <xdr:cNvPr id="120" name="TextBox 119">
          <a:extLst>
            <a:ext uri="{FF2B5EF4-FFF2-40B4-BE49-F238E27FC236}">
              <a16:creationId xmlns:a16="http://schemas.microsoft.com/office/drawing/2014/main" id="{C5E5E4C0-665C-4A9D-BF55-1BECB730CA2F}"/>
            </a:ext>
          </a:extLst>
        </xdr:cNvPr>
        <xdr:cNvSpPr txBox="1"/>
      </xdr:nvSpPr>
      <xdr:spPr>
        <a:xfrm>
          <a:off x="2438400" y="1153477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7</xdr:col>
      <xdr:colOff>121920</xdr:colOff>
      <xdr:row>85</xdr:row>
      <xdr:rowOff>9525</xdr:rowOff>
    </xdr:from>
    <xdr:to>
      <xdr:col>7</xdr:col>
      <xdr:colOff>377204</xdr:colOff>
      <xdr:row>86</xdr:row>
      <xdr:rowOff>104775</xdr:rowOff>
    </xdr:to>
    <xdr:sp macro="" textlink="">
      <xdr:nvSpPr>
        <xdr:cNvPr id="121" name="TextBox 120">
          <a:extLst>
            <a:ext uri="{FF2B5EF4-FFF2-40B4-BE49-F238E27FC236}">
              <a16:creationId xmlns:a16="http://schemas.microsoft.com/office/drawing/2014/main" id="{D9232440-FAC1-43E8-BB67-40126BEFAC5C}"/>
            </a:ext>
          </a:extLst>
        </xdr:cNvPr>
        <xdr:cNvSpPr txBox="1"/>
      </xdr:nvSpPr>
      <xdr:spPr>
        <a:xfrm>
          <a:off x="5476875" y="1722120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7</a:t>
          </a:r>
        </a:p>
      </xdr:txBody>
    </xdr:sp>
    <xdr:clientData/>
  </xdr:twoCellAnchor>
  <xdr:twoCellAnchor>
    <xdr:from>
      <xdr:col>9</xdr:col>
      <xdr:colOff>133350</xdr:colOff>
      <xdr:row>74</xdr:row>
      <xdr:rowOff>49530</xdr:rowOff>
    </xdr:from>
    <xdr:to>
      <xdr:col>9</xdr:col>
      <xdr:colOff>396370</xdr:colOff>
      <xdr:row>75</xdr:row>
      <xdr:rowOff>154612</xdr:rowOff>
    </xdr:to>
    <xdr:sp macro="" textlink="">
      <xdr:nvSpPr>
        <xdr:cNvPr id="124" name="TextBox 123">
          <a:extLst>
            <a:ext uri="{FF2B5EF4-FFF2-40B4-BE49-F238E27FC236}">
              <a16:creationId xmlns:a16="http://schemas.microsoft.com/office/drawing/2014/main" id="{5C2FC862-2148-465C-869C-D230ABCB01C8}"/>
            </a:ext>
          </a:extLst>
        </xdr:cNvPr>
        <xdr:cNvSpPr txBox="1"/>
      </xdr:nvSpPr>
      <xdr:spPr>
        <a:xfrm>
          <a:off x="7600950" y="149542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twoCellAnchor>
    <xdr:from>
      <xdr:col>9</xdr:col>
      <xdr:colOff>312420</xdr:colOff>
      <xdr:row>29</xdr:row>
      <xdr:rowOff>38100</xdr:rowOff>
    </xdr:from>
    <xdr:to>
      <xdr:col>9</xdr:col>
      <xdr:colOff>567704</xdr:colOff>
      <xdr:row>30</xdr:row>
      <xdr:rowOff>154366</xdr:rowOff>
    </xdr:to>
    <xdr:sp macro="" textlink="">
      <xdr:nvSpPr>
        <xdr:cNvPr id="125" name="TextBox 124">
          <a:extLst>
            <a:ext uri="{FF2B5EF4-FFF2-40B4-BE49-F238E27FC236}">
              <a16:creationId xmlns:a16="http://schemas.microsoft.com/office/drawing/2014/main" id="{769E2496-CA13-4C08-8484-0AFF81219FE2}"/>
            </a:ext>
          </a:extLst>
        </xdr:cNvPr>
        <xdr:cNvSpPr txBox="1"/>
      </xdr:nvSpPr>
      <xdr:spPr>
        <a:xfrm>
          <a:off x="7781925" y="56864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9</a:t>
          </a:r>
        </a:p>
      </xdr:txBody>
    </xdr:sp>
    <xdr:clientData/>
  </xdr:twoCellAnchor>
  <xdr:twoCellAnchor>
    <xdr:from>
      <xdr:col>5</xdr:col>
      <xdr:colOff>624840</xdr:colOff>
      <xdr:row>124</xdr:row>
      <xdr:rowOff>163830</xdr:rowOff>
    </xdr:from>
    <xdr:to>
      <xdr:col>6</xdr:col>
      <xdr:colOff>150531</xdr:colOff>
      <xdr:row>126</xdr:row>
      <xdr:rowOff>87630</xdr:rowOff>
    </xdr:to>
    <xdr:sp macro="" textlink="">
      <xdr:nvSpPr>
        <xdr:cNvPr id="128" name="TextBox 127">
          <a:extLst>
            <a:ext uri="{FF2B5EF4-FFF2-40B4-BE49-F238E27FC236}">
              <a16:creationId xmlns:a16="http://schemas.microsoft.com/office/drawing/2014/main" id="{040DAFFA-B871-4E1F-A42A-A6323AF7ACBA}"/>
            </a:ext>
          </a:extLst>
        </xdr:cNvPr>
        <xdr:cNvSpPr txBox="1"/>
      </xdr:nvSpPr>
      <xdr:spPr>
        <a:xfrm>
          <a:off x="4200525" y="251650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8</xdr:col>
      <xdr:colOff>0</xdr:colOff>
      <xdr:row>124</xdr:row>
      <xdr:rowOff>11430</xdr:rowOff>
    </xdr:from>
    <xdr:to>
      <xdr:col>8</xdr:col>
      <xdr:colOff>379141</xdr:colOff>
      <xdr:row>125</xdr:row>
      <xdr:rowOff>125730</xdr:rowOff>
    </xdr:to>
    <xdr:sp macro="" textlink="">
      <xdr:nvSpPr>
        <xdr:cNvPr id="131" name="TextBox 130">
          <a:extLst>
            <a:ext uri="{FF2B5EF4-FFF2-40B4-BE49-F238E27FC236}">
              <a16:creationId xmlns:a16="http://schemas.microsoft.com/office/drawing/2014/main" id="{C69034C2-E75C-4BA8-A773-95F92C1F5778}"/>
            </a:ext>
          </a:extLst>
        </xdr:cNvPr>
        <xdr:cNvSpPr txBox="1"/>
      </xdr:nvSpPr>
      <xdr:spPr>
        <a:xfrm>
          <a:off x="6438900" y="250126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9</xdr:col>
      <xdr:colOff>851535</xdr:colOff>
      <xdr:row>166</xdr:row>
      <xdr:rowOff>28575</xdr:rowOff>
    </xdr:from>
    <xdr:to>
      <xdr:col>10</xdr:col>
      <xdr:colOff>210013</xdr:colOff>
      <xdr:row>167</xdr:row>
      <xdr:rowOff>144841</xdr:rowOff>
    </xdr:to>
    <xdr:sp macro="" textlink="">
      <xdr:nvSpPr>
        <xdr:cNvPr id="132" name="TextBox 131">
          <a:extLst>
            <a:ext uri="{FF2B5EF4-FFF2-40B4-BE49-F238E27FC236}">
              <a16:creationId xmlns:a16="http://schemas.microsoft.com/office/drawing/2014/main" id="{AEBF8B8E-8F1C-4536-9985-7CE85F50A0C3}"/>
            </a:ext>
          </a:extLst>
        </xdr:cNvPr>
        <xdr:cNvSpPr txBox="1"/>
      </xdr:nvSpPr>
      <xdr:spPr>
        <a:xfrm>
          <a:off x="8324850" y="3302317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11</a:t>
          </a:r>
        </a:p>
      </xdr:txBody>
    </xdr:sp>
    <xdr:clientData/>
  </xdr:twoCellAnchor>
  <xdr:twoCellAnchor>
    <xdr:from>
      <xdr:col>3</xdr:col>
      <xdr:colOff>982980</xdr:colOff>
      <xdr:row>151</xdr:row>
      <xdr:rowOff>163830</xdr:rowOff>
    </xdr:from>
    <xdr:to>
      <xdr:col>4</xdr:col>
      <xdr:colOff>273896</xdr:colOff>
      <xdr:row>153</xdr:row>
      <xdr:rowOff>87630</xdr:rowOff>
    </xdr:to>
    <xdr:sp macro="" textlink="">
      <xdr:nvSpPr>
        <xdr:cNvPr id="133" name="TextBox 132">
          <a:extLst>
            <a:ext uri="{FF2B5EF4-FFF2-40B4-BE49-F238E27FC236}">
              <a16:creationId xmlns:a16="http://schemas.microsoft.com/office/drawing/2014/main" id="{2CCD4A9A-56B2-4658-B51F-67C007A36E5B}"/>
            </a:ext>
          </a:extLst>
        </xdr:cNvPr>
        <xdr:cNvSpPr txBox="1"/>
      </xdr:nvSpPr>
      <xdr:spPr>
        <a:xfrm>
          <a:off x="2447925" y="303085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12</a:t>
          </a:r>
        </a:p>
      </xdr:txBody>
    </xdr:sp>
    <xdr:clientData/>
  </xdr:twoCellAnchor>
  <xdr:twoCellAnchor>
    <xdr:from>
      <xdr:col>0</xdr:col>
      <xdr:colOff>121920</xdr:colOff>
      <xdr:row>209</xdr:row>
      <xdr:rowOff>47625</xdr:rowOff>
    </xdr:from>
    <xdr:to>
      <xdr:col>1</xdr:col>
      <xdr:colOff>121920</xdr:colOff>
      <xdr:row>210</xdr:row>
      <xdr:rowOff>163891</xdr:rowOff>
    </xdr:to>
    <xdr:sp macro="" textlink="">
      <xdr:nvSpPr>
        <xdr:cNvPr id="134" name="TextBox 133">
          <a:extLst>
            <a:ext uri="{FF2B5EF4-FFF2-40B4-BE49-F238E27FC236}">
              <a16:creationId xmlns:a16="http://schemas.microsoft.com/office/drawing/2014/main" id="{4B6ED159-678A-439A-B96A-F7BC3FDA738D}"/>
            </a:ext>
          </a:extLst>
        </xdr:cNvPr>
        <xdr:cNvSpPr txBox="1"/>
      </xdr:nvSpPr>
      <xdr:spPr>
        <a:xfrm>
          <a:off x="123825" y="4123372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13</a:t>
          </a:r>
        </a:p>
      </xdr:txBody>
    </xdr:sp>
    <xdr:clientData/>
  </xdr:twoCellAnchor>
  <xdr:twoCellAnchor>
    <xdr:from>
      <xdr:col>3</xdr:col>
      <xdr:colOff>878205</xdr:colOff>
      <xdr:row>213</xdr:row>
      <xdr:rowOff>68580</xdr:rowOff>
    </xdr:from>
    <xdr:to>
      <xdr:col>4</xdr:col>
      <xdr:colOff>171595</xdr:colOff>
      <xdr:row>214</xdr:row>
      <xdr:rowOff>182880</xdr:rowOff>
    </xdr:to>
    <xdr:sp macro="" textlink="">
      <xdr:nvSpPr>
        <xdr:cNvPr id="135" name="TextBox 134">
          <a:extLst>
            <a:ext uri="{FF2B5EF4-FFF2-40B4-BE49-F238E27FC236}">
              <a16:creationId xmlns:a16="http://schemas.microsoft.com/office/drawing/2014/main" id="{3EB37916-FA41-42A7-990C-2916F9868D59}"/>
            </a:ext>
          </a:extLst>
        </xdr:cNvPr>
        <xdr:cNvSpPr txBox="1"/>
      </xdr:nvSpPr>
      <xdr:spPr>
        <a:xfrm>
          <a:off x="2343150" y="4201477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14</a:t>
          </a:r>
        </a:p>
      </xdr:txBody>
    </xdr:sp>
    <xdr:clientData/>
  </xdr:twoCellAnchor>
  <xdr:twoCellAnchor>
    <xdr:from>
      <xdr:col>2</xdr:col>
      <xdr:colOff>295275</xdr:colOff>
      <xdr:row>218</xdr:row>
      <xdr:rowOff>154305</xdr:rowOff>
    </xdr:from>
    <xdr:to>
      <xdr:col>3</xdr:col>
      <xdr:colOff>66675</xdr:colOff>
      <xdr:row>220</xdr:row>
      <xdr:rowOff>76258</xdr:rowOff>
    </xdr:to>
    <xdr:sp macro="" textlink="">
      <xdr:nvSpPr>
        <xdr:cNvPr id="136" name="TextBox 135">
          <a:extLst>
            <a:ext uri="{FF2B5EF4-FFF2-40B4-BE49-F238E27FC236}">
              <a16:creationId xmlns:a16="http://schemas.microsoft.com/office/drawing/2014/main" id="{8EBFA94F-7D22-41A8-B659-F1CF669CE84F}"/>
            </a:ext>
          </a:extLst>
        </xdr:cNvPr>
        <xdr:cNvSpPr txBox="1"/>
      </xdr:nvSpPr>
      <xdr:spPr>
        <a:xfrm>
          <a:off x="1152525" y="4305300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15</a:t>
          </a:r>
        </a:p>
      </xdr:txBody>
    </xdr:sp>
    <xdr:clientData/>
  </xdr:twoCellAnchor>
  <xdr:twoCellAnchor>
    <xdr:from>
      <xdr:col>8</xdr:col>
      <xdr:colOff>822960</xdr:colOff>
      <xdr:row>121</xdr:row>
      <xdr:rowOff>163830</xdr:rowOff>
    </xdr:from>
    <xdr:to>
      <xdr:col>9</xdr:col>
      <xdr:colOff>58033</xdr:colOff>
      <xdr:row>123</xdr:row>
      <xdr:rowOff>87630</xdr:rowOff>
    </xdr:to>
    <xdr:sp macro="" textlink="">
      <xdr:nvSpPr>
        <xdr:cNvPr id="92" name="TextBox 91">
          <a:extLst>
            <a:ext uri="{FF2B5EF4-FFF2-40B4-BE49-F238E27FC236}">
              <a16:creationId xmlns:a16="http://schemas.microsoft.com/office/drawing/2014/main" id="{7EB62CA2-99B1-4FD8-B85B-ACB0EBF1C7C3}"/>
            </a:ext>
          </a:extLst>
        </xdr:cNvPr>
        <xdr:cNvSpPr txBox="1"/>
      </xdr:nvSpPr>
      <xdr:spPr>
        <a:xfrm>
          <a:off x="7267575" y="245935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L80"/>
  <sheetViews>
    <sheetView tabSelected="1" workbookViewId="0">
      <selection activeCell="M13" sqref="M13"/>
    </sheetView>
  </sheetViews>
  <sheetFormatPr defaultRowHeight="15" x14ac:dyDescent="0.25"/>
  <cols>
    <col min="1" max="1" width="5.7109375" customWidth="1"/>
    <col min="2" max="2" width="7.140625" customWidth="1"/>
    <col min="4" max="4" width="16.42578125" customWidth="1"/>
    <col min="5" max="5" width="15.42578125" customWidth="1"/>
    <col min="6" max="6" width="12.7109375" customWidth="1"/>
    <col min="7" max="7" width="13.85546875" customWidth="1"/>
    <col min="8" max="8" width="16.28515625" customWidth="1"/>
    <col min="9" max="9" width="17.5703125" customWidth="1"/>
    <col min="12" max="12" width="10.5703125" bestFit="1" customWidth="1"/>
  </cols>
  <sheetData>
    <row r="1" spans="2:9" ht="21" x14ac:dyDescent="0.35">
      <c r="B1" s="71" t="s">
        <v>88</v>
      </c>
    </row>
    <row r="2" spans="2:9" s="26" customFormat="1" ht="18.75" x14ac:dyDescent="0.3">
      <c r="C2" s="111" t="s">
        <v>71</v>
      </c>
    </row>
    <row r="3" spans="2:9" s="26" customFormat="1" ht="18.75" x14ac:dyDescent="0.3">
      <c r="C3" s="111" t="s">
        <v>70</v>
      </c>
    </row>
    <row r="4" spans="2:9" s="26" customFormat="1" ht="15.75" x14ac:dyDescent="0.25">
      <c r="C4" s="34" t="s">
        <v>69</v>
      </c>
    </row>
    <row r="6" spans="2:9" ht="15.75" thickBot="1" x14ac:dyDescent="0.3">
      <c r="B6" s="141" t="s">
        <v>29</v>
      </c>
      <c r="C6" s="142"/>
      <c r="D6" s="142"/>
      <c r="E6" s="142"/>
      <c r="F6" s="142"/>
      <c r="G6" s="142"/>
      <c r="H6" s="142"/>
      <c r="I6" s="43"/>
    </row>
    <row r="7" spans="2:9" ht="15.75" thickTop="1" x14ac:dyDescent="0.25">
      <c r="B7" s="143" t="s">
        <v>0</v>
      </c>
      <c r="C7" s="144"/>
      <c r="D7" s="144"/>
      <c r="E7" s="147" t="s">
        <v>55</v>
      </c>
      <c r="F7" s="149" t="s">
        <v>2</v>
      </c>
      <c r="G7" s="151" t="s">
        <v>3</v>
      </c>
      <c r="H7" s="153" t="s">
        <v>4</v>
      </c>
      <c r="I7" s="44"/>
    </row>
    <row r="8" spans="2:9" ht="15.75" thickBot="1" x14ac:dyDescent="0.3">
      <c r="B8" s="145"/>
      <c r="C8" s="146"/>
      <c r="D8" s="146"/>
      <c r="E8" s="148"/>
      <c r="F8" s="150"/>
      <c r="G8" s="152"/>
      <c r="H8" s="154"/>
      <c r="I8" s="44"/>
    </row>
    <row r="9" spans="2:9" ht="16.5" customHeight="1" thickTop="1" thickBot="1" x14ac:dyDescent="0.3">
      <c r="B9" s="135" t="s">
        <v>84</v>
      </c>
      <c r="C9" s="136"/>
      <c r="D9" s="137"/>
      <c r="E9" s="6" t="s">
        <v>6</v>
      </c>
      <c r="F9" s="21">
        <v>201700</v>
      </c>
      <c r="G9" s="23">
        <f t="shared" ref="G9:G14" si="0">F9/2</f>
        <v>100850</v>
      </c>
      <c r="H9" s="80">
        <v>1</v>
      </c>
      <c r="I9" s="45"/>
    </row>
    <row r="10" spans="2:9" ht="16.5" thickTop="1" thickBot="1" x14ac:dyDescent="0.3">
      <c r="B10" s="138"/>
      <c r="C10" s="139"/>
      <c r="D10" s="140"/>
      <c r="E10" s="5" t="s">
        <v>7</v>
      </c>
      <c r="F10" s="21">
        <v>203700</v>
      </c>
      <c r="G10" s="23">
        <f t="shared" si="0"/>
        <v>101850</v>
      </c>
      <c r="H10" s="80">
        <v>1</v>
      </c>
      <c r="I10" s="115" t="s">
        <v>90</v>
      </c>
    </row>
    <row r="11" spans="2:9" ht="16.5" thickTop="1" thickBot="1" x14ac:dyDescent="0.3">
      <c r="B11" s="46"/>
      <c r="C11" s="47"/>
      <c r="D11" s="94"/>
      <c r="E11" s="59" t="s">
        <v>89</v>
      </c>
      <c r="F11" s="82">
        <v>200000</v>
      </c>
      <c r="G11" s="23">
        <f t="shared" si="0"/>
        <v>100000</v>
      </c>
      <c r="H11" s="95">
        <v>1</v>
      </c>
      <c r="I11" s="45"/>
    </row>
    <row r="12" spans="2:9" ht="16.5" thickTop="1" thickBot="1" x14ac:dyDescent="0.3">
      <c r="B12" s="46"/>
      <c r="C12" s="47"/>
      <c r="D12" s="94"/>
      <c r="E12" s="60" t="s">
        <v>37</v>
      </c>
      <c r="F12" s="82"/>
      <c r="G12" s="23">
        <f t="shared" si="0"/>
        <v>0</v>
      </c>
      <c r="H12" s="96"/>
      <c r="I12" s="45"/>
    </row>
    <row r="13" spans="2:9" ht="16.5" thickTop="1" thickBot="1" x14ac:dyDescent="0.3">
      <c r="B13" s="46"/>
      <c r="C13" s="47"/>
      <c r="D13" s="94"/>
      <c r="E13" s="60" t="s">
        <v>38</v>
      </c>
      <c r="F13" s="82"/>
      <c r="G13" s="23">
        <f t="shared" si="0"/>
        <v>0</v>
      </c>
      <c r="H13" s="96"/>
      <c r="I13" s="45"/>
    </row>
    <row r="14" spans="2:9" ht="16.5" thickTop="1" thickBot="1" x14ac:dyDescent="0.3">
      <c r="B14" s="46"/>
      <c r="C14" s="47"/>
      <c r="D14" s="94"/>
      <c r="E14" s="61" t="s">
        <v>39</v>
      </c>
      <c r="F14" s="97"/>
      <c r="G14" s="23">
        <f t="shared" si="0"/>
        <v>0</v>
      </c>
      <c r="H14" s="98"/>
      <c r="I14" s="45"/>
    </row>
    <row r="15" spans="2:9" ht="15.75" thickTop="1" x14ac:dyDescent="0.25">
      <c r="B15" s="57" t="s">
        <v>40</v>
      </c>
      <c r="C15" s="47"/>
      <c r="D15" s="3"/>
      <c r="E15" s="3"/>
      <c r="F15" s="4"/>
      <c r="G15" s="3"/>
      <c r="H15" s="4"/>
      <c r="I15" s="50"/>
    </row>
    <row r="16" spans="2:9" x14ac:dyDescent="0.25">
      <c r="B16" s="51"/>
      <c r="C16" s="47"/>
      <c r="D16" s="3"/>
      <c r="E16" s="3"/>
      <c r="F16" s="4"/>
      <c r="G16" s="3"/>
      <c r="H16" s="4"/>
      <c r="I16" s="50"/>
    </row>
    <row r="17" spans="2:12" x14ac:dyDescent="0.25">
      <c r="B17" s="51"/>
      <c r="C17" s="47"/>
      <c r="D17" s="3"/>
      <c r="E17" s="3"/>
      <c r="F17" s="4"/>
      <c r="G17" s="3"/>
      <c r="H17" s="4"/>
      <c r="I17" s="50"/>
    </row>
    <row r="18" spans="2:12" x14ac:dyDescent="0.25">
      <c r="B18" s="130" t="s">
        <v>30</v>
      </c>
      <c r="C18" s="127"/>
      <c r="D18" s="127"/>
      <c r="E18" s="127"/>
      <c r="F18" s="127"/>
      <c r="G18" s="127"/>
      <c r="H18" s="127"/>
      <c r="I18" s="131"/>
    </row>
    <row r="19" spans="2:12" x14ac:dyDescent="0.25">
      <c r="B19" s="128" t="s">
        <v>8</v>
      </c>
      <c r="C19" s="129"/>
      <c r="D19" s="12" t="s">
        <v>9</v>
      </c>
      <c r="E19" s="13" t="s">
        <v>10</v>
      </c>
      <c r="F19" s="12" t="s">
        <v>11</v>
      </c>
      <c r="G19" s="13" t="s">
        <v>12</v>
      </c>
      <c r="H19" s="13" t="s">
        <v>13</v>
      </c>
      <c r="I19" s="12" t="s">
        <v>14</v>
      </c>
    </row>
    <row r="20" spans="2:12" ht="51.75" thickBot="1" x14ac:dyDescent="0.3">
      <c r="B20" s="132" t="s">
        <v>15</v>
      </c>
      <c r="C20" s="133"/>
      <c r="D20" s="19" t="s">
        <v>55</v>
      </c>
      <c r="E20" s="20" t="s">
        <v>16</v>
      </c>
      <c r="F20" s="19" t="s">
        <v>3</v>
      </c>
      <c r="G20" s="20" t="s">
        <v>17</v>
      </c>
      <c r="H20" s="20" t="s">
        <v>27</v>
      </c>
      <c r="I20" s="20" t="s">
        <v>18</v>
      </c>
    </row>
    <row r="21" spans="2:12" ht="16.5" thickTop="1" thickBot="1" x14ac:dyDescent="0.3">
      <c r="B21" s="123"/>
      <c r="C21" s="134"/>
      <c r="D21" s="15"/>
      <c r="E21" s="116"/>
      <c r="F21" s="66" t="b">
        <f>IF(D21=$E$9,$G$9*H9,IF(D21=$E$10,$G$10*H10,IF(D21=$E$11,$G$11*H11,IF(D21=$E$12,$G$12*H12,IF(D21=$E$13,$G$13*H13,IF(D21=$E$14,$G$14*H14))))))</f>
        <v>0</v>
      </c>
      <c r="G21" s="84">
        <f>IFERROR(E21/F21,0)</f>
        <v>0</v>
      </c>
      <c r="H21" s="85"/>
      <c r="I21" s="84">
        <f t="shared" ref="I21:I32" si="1">G21-H21</f>
        <v>0</v>
      </c>
      <c r="L21" s="112"/>
    </row>
    <row r="22" spans="2:12" ht="16.5" thickTop="1" thickBot="1" x14ac:dyDescent="0.3">
      <c r="B22" s="123"/>
      <c r="C22" s="134"/>
      <c r="D22" s="15"/>
      <c r="E22" s="83"/>
      <c r="F22" s="66" t="b">
        <f>IF(D22=$E$9,$G$9*H9,IF(D22=$E$10,$G$10*H10,IF(D22=$E$11,$G$11*H11,IF(D22=$E$12,$G$12*H12,IF(D22=$E$13,$G$13*H13,IF(D22=$E$14,$G$14*H14))))))</f>
        <v>0</v>
      </c>
      <c r="G22" s="84">
        <f t="shared" ref="G22:G32" si="2">IFERROR(E22/F22,0)</f>
        <v>0</v>
      </c>
      <c r="H22" s="85"/>
      <c r="I22" s="84">
        <f t="shared" si="1"/>
        <v>0</v>
      </c>
    </row>
    <row r="23" spans="2:12" ht="16.5" thickTop="1" thickBot="1" x14ac:dyDescent="0.3">
      <c r="B23" s="123"/>
      <c r="C23" s="134"/>
      <c r="D23" s="15"/>
      <c r="E23" s="83"/>
      <c r="F23" s="66" t="b">
        <f>IF(D23=$E$9,$G$9*H9,IF(D23=$E$10,$G$10*H10,IF(D23=$E$11,$G$11*H11,IF(D23=$E$12,$G$12*H12,IF(D23=$E$13,$G$13*H13,IF(D23=$E$14,$G$14*H14))))))</f>
        <v>0</v>
      </c>
      <c r="G23" s="84">
        <f t="shared" si="2"/>
        <v>0</v>
      </c>
      <c r="H23" s="85"/>
      <c r="I23" s="84">
        <f t="shared" si="1"/>
        <v>0</v>
      </c>
    </row>
    <row r="24" spans="2:12" ht="16.5" thickTop="1" thickBot="1" x14ac:dyDescent="0.3">
      <c r="B24" s="123"/>
      <c r="C24" s="134"/>
      <c r="D24" s="15"/>
      <c r="E24" s="83"/>
      <c r="F24" s="66" t="b">
        <f>IF(D24=$E$9,$G$9*H9,IF(D24=$E$10,$G$10*H10,IF(D24=$E$11,$G$11*H11,IF(D24=$E$12,$G$12*H12,IF(D24=$E$13,$G$13*H13,IF(D24=$E$14,$G$14*H14))))))</f>
        <v>0</v>
      </c>
      <c r="G24" s="84">
        <f t="shared" si="2"/>
        <v>0</v>
      </c>
      <c r="H24" s="85"/>
      <c r="I24" s="84">
        <f t="shared" si="1"/>
        <v>0</v>
      </c>
    </row>
    <row r="25" spans="2:12" ht="16.5" thickTop="1" thickBot="1" x14ac:dyDescent="0.3">
      <c r="B25" s="123"/>
      <c r="C25" s="124"/>
      <c r="D25" s="15"/>
      <c r="E25" s="83"/>
      <c r="F25" s="66" t="b">
        <f>IF(D25=$E$9,$G$9*H9,IF(D25=$E$10,$G$10*H10,IF(D25=$E$11,$G$11*H11,IF(D25=$E$12,$G$12*H12,IF(D25=$E$13,$G$13*H13,IF(D25=$E$14,$G$14*H14))))))</f>
        <v>0</v>
      </c>
      <c r="G25" s="84">
        <f t="shared" si="2"/>
        <v>0</v>
      </c>
      <c r="H25" s="85"/>
      <c r="I25" s="84">
        <f t="shared" si="1"/>
        <v>0</v>
      </c>
    </row>
    <row r="26" spans="2:12" ht="16.5" thickTop="1" thickBot="1" x14ac:dyDescent="0.3">
      <c r="B26" s="123"/>
      <c r="C26" s="124"/>
      <c r="D26" s="15"/>
      <c r="E26" s="83"/>
      <c r="F26" s="66" t="b">
        <f>IF(D26=$E$9,$G$9*H9,IF(D26=$E$10,$G$10*H10,IF(D26=$E$11,$G$11*H11,IF(D26=$E$12,$G$12*H12,IF(D26=$E$13,$G$13*H13,IF(D26=$E$14,$G$14*H14))))))</f>
        <v>0</v>
      </c>
      <c r="G26" s="84">
        <f t="shared" si="2"/>
        <v>0</v>
      </c>
      <c r="H26" s="85"/>
      <c r="I26" s="84">
        <f t="shared" si="1"/>
        <v>0</v>
      </c>
    </row>
    <row r="27" spans="2:12" ht="16.5" thickTop="1" thickBot="1" x14ac:dyDescent="0.3">
      <c r="B27" s="123"/>
      <c r="C27" s="134"/>
      <c r="D27" s="15"/>
      <c r="E27" s="83"/>
      <c r="F27" s="66" t="b">
        <f>IF(D27=$E$9,$G$9*H9,IF(D27=$E$10,$G$10*H10,IF(D27=$E$11,$G$11*H11,IF(D27=$E$12,$G$12*H12,IF(D27=$E$13,$G$13*H13,IF(D27=$E$14,$G$14*H14))))))</f>
        <v>0</v>
      </c>
      <c r="G27" s="84">
        <f t="shared" si="2"/>
        <v>0</v>
      </c>
      <c r="H27" s="85"/>
      <c r="I27" s="84">
        <f t="shared" si="1"/>
        <v>0</v>
      </c>
    </row>
    <row r="28" spans="2:12" ht="16.5" thickTop="1" thickBot="1" x14ac:dyDescent="0.3">
      <c r="B28" s="123"/>
      <c r="C28" s="124"/>
      <c r="D28" s="15"/>
      <c r="E28" s="83"/>
      <c r="F28" s="66" t="b">
        <f>IF(D28=$E$9,$G$9*H9,IF(D28=$E$10,$G$10*H10,IF(D28=$E$11,$G$11*H11,IF(D28=$E$12,$G$12*H12,IF(D28=$E$13,$G$13*H13,IF(D28=$E$14,$G$14*H14))))))</f>
        <v>0</v>
      </c>
      <c r="G28" s="84">
        <f t="shared" si="2"/>
        <v>0</v>
      </c>
      <c r="H28" s="85"/>
      <c r="I28" s="84">
        <f t="shared" si="1"/>
        <v>0</v>
      </c>
    </row>
    <row r="29" spans="2:12" ht="16.5" thickTop="1" thickBot="1" x14ac:dyDescent="0.3">
      <c r="B29" s="123"/>
      <c r="C29" s="124"/>
      <c r="D29" s="15"/>
      <c r="E29" s="83"/>
      <c r="F29" s="66" t="b">
        <f>IF(D29=$E$9,$G$9*H9,IF(D29=$E$10,$G$10*H10,IF(D29=$E$11,$G$11*H11,IF(D29=$E$12,$G$12*H12,IF(D29=$E$13,$G$13*H13,IF(D29=$E$14,$G$14*H14))))))</f>
        <v>0</v>
      </c>
      <c r="G29" s="84">
        <f t="shared" si="2"/>
        <v>0</v>
      </c>
      <c r="H29" s="85"/>
      <c r="I29" s="84">
        <f t="shared" si="1"/>
        <v>0</v>
      </c>
    </row>
    <row r="30" spans="2:12" ht="16.5" thickTop="1" thickBot="1" x14ac:dyDescent="0.3">
      <c r="B30" s="123"/>
      <c r="C30" s="124"/>
      <c r="D30" s="15"/>
      <c r="E30" s="83"/>
      <c r="F30" s="66" t="b">
        <f>IF(D30=$E$9,$G$9*H9,IF(D30=$E$10,$G$10*H10,IF(D30=$E$11,$G$11*H11,IF(D30=$E$12,$G$12*H12,IF(D30=$E$13,$G$13*H13,IF(D30=$E$14,$G$14*H14))))))</f>
        <v>0</v>
      </c>
      <c r="G30" s="84">
        <f t="shared" si="2"/>
        <v>0</v>
      </c>
      <c r="H30" s="85"/>
      <c r="I30" s="84">
        <f t="shared" si="1"/>
        <v>0</v>
      </c>
    </row>
    <row r="31" spans="2:12" ht="16.5" thickTop="1" thickBot="1" x14ac:dyDescent="0.3">
      <c r="B31" s="123"/>
      <c r="C31" s="124"/>
      <c r="D31" s="15"/>
      <c r="E31" s="83"/>
      <c r="F31" s="66" t="b">
        <f>IF(D31=$E$9,$G$9*H9,IF(D31=$E$10,$G$10*H10,IF(D31=$E$11,$G$11*H11,IF(D31=$E$12,$G$12*H12,IF(D31=$E$13,$G$13*H13,IF(D31=$E$14,$G$14*H14))))))</f>
        <v>0</v>
      </c>
      <c r="G31" s="84">
        <f t="shared" si="2"/>
        <v>0</v>
      </c>
      <c r="H31" s="85"/>
      <c r="I31" s="84">
        <f t="shared" si="1"/>
        <v>0</v>
      </c>
    </row>
    <row r="32" spans="2:12" ht="16.5" thickTop="1" thickBot="1" x14ac:dyDescent="0.3">
      <c r="B32" s="125"/>
      <c r="C32" s="126"/>
      <c r="D32" s="15"/>
      <c r="E32" s="100"/>
      <c r="F32" s="66" t="b">
        <f>IF(D32=$E$9,$G$9*H9,IF(D32=$E$10,$G$10*H10,IF(D32=$E$11,$G$11*H11,IF(D32=$E$12,$G$12*H12,IF(D32=$E$13,$G$13*H13,IF(D32=$E$14,$G$14*H14))))))</f>
        <v>0</v>
      </c>
      <c r="G32" s="84">
        <f t="shared" si="2"/>
        <v>0</v>
      </c>
      <c r="H32" s="102"/>
      <c r="I32" s="101">
        <f t="shared" si="1"/>
        <v>0</v>
      </c>
    </row>
    <row r="33" spans="2:9" ht="15.75" thickTop="1" x14ac:dyDescent="0.25">
      <c r="B33" s="31" t="s">
        <v>20</v>
      </c>
      <c r="C33" s="8"/>
      <c r="D33" s="8"/>
      <c r="E33" s="8"/>
      <c r="F33" s="8"/>
      <c r="G33" s="8"/>
      <c r="H33" s="8"/>
      <c r="I33" s="8"/>
    </row>
    <row r="34" spans="2:9" x14ac:dyDescent="0.25">
      <c r="B34" s="81" t="s">
        <v>28</v>
      </c>
      <c r="C34" s="1"/>
      <c r="D34" s="1"/>
      <c r="E34" s="9"/>
      <c r="F34" s="9"/>
      <c r="G34" s="9"/>
      <c r="H34" s="10"/>
      <c r="I34" s="11"/>
    </row>
    <row r="35" spans="2:9" x14ac:dyDescent="0.25">
      <c r="B35" s="127" t="s">
        <v>31</v>
      </c>
      <c r="C35" s="127"/>
      <c r="D35" s="127"/>
      <c r="E35" s="127"/>
      <c r="F35" s="127"/>
      <c r="G35" s="127"/>
      <c r="H35" s="10"/>
      <c r="I35" s="11"/>
    </row>
    <row r="36" spans="2:9" x14ac:dyDescent="0.25">
      <c r="B36" s="128" t="s">
        <v>8</v>
      </c>
      <c r="C36" s="129"/>
      <c r="D36" s="12" t="s">
        <v>9</v>
      </c>
      <c r="E36" s="13" t="s">
        <v>10</v>
      </c>
      <c r="F36" s="12" t="s">
        <v>11</v>
      </c>
      <c r="G36" s="13" t="s">
        <v>12</v>
      </c>
      <c r="H36" s="10"/>
      <c r="I36" s="11"/>
    </row>
    <row r="37" spans="2:9" ht="39" x14ac:dyDescent="0.25">
      <c r="B37" s="117" t="s">
        <v>21</v>
      </c>
      <c r="C37" s="118"/>
      <c r="D37" s="30" t="s">
        <v>22</v>
      </c>
      <c r="E37" s="28" t="s">
        <v>23</v>
      </c>
      <c r="F37" s="28" t="s">
        <v>26</v>
      </c>
      <c r="G37" s="29" t="s">
        <v>25</v>
      </c>
      <c r="H37" s="26"/>
      <c r="I37" s="11"/>
    </row>
    <row r="38" spans="2:9" x14ac:dyDescent="0.25">
      <c r="B38" s="119"/>
      <c r="C38" s="120"/>
      <c r="D38" s="86"/>
      <c r="E38" s="87"/>
      <c r="F38" s="103">
        <f>IFERROR(F40/E40*E38,0)</f>
        <v>0</v>
      </c>
      <c r="G38" s="104">
        <f>IFERROR(G40/E40*E38,0)</f>
        <v>0</v>
      </c>
      <c r="H38" s="26"/>
      <c r="I38" s="11"/>
    </row>
    <row r="39" spans="2:9" x14ac:dyDescent="0.25">
      <c r="B39" s="119"/>
      <c r="C39" s="120"/>
      <c r="D39" s="86"/>
      <c r="E39" s="87"/>
      <c r="F39" s="88">
        <f>IFERROR(F40/E40*E39,0)</f>
        <v>0</v>
      </c>
      <c r="G39" s="89">
        <f>IFERROR(G40/E40*E39,0)</f>
        <v>0</v>
      </c>
      <c r="H39" s="26"/>
      <c r="I39" s="11"/>
    </row>
    <row r="40" spans="2:9" x14ac:dyDescent="0.25">
      <c r="B40" s="121"/>
      <c r="C40" s="122"/>
      <c r="D40" s="90" t="s">
        <v>24</v>
      </c>
      <c r="E40" s="91">
        <f>SUM(E38:E39)</f>
        <v>0</v>
      </c>
      <c r="F40" s="92"/>
      <c r="G40" s="93"/>
      <c r="H40" s="26"/>
      <c r="I40" s="11"/>
    </row>
    <row r="41" spans="2:9" x14ac:dyDescent="0.25">
      <c r="B41" s="31" t="s">
        <v>20</v>
      </c>
      <c r="C41" s="1"/>
      <c r="D41" s="1"/>
      <c r="E41" s="9"/>
      <c r="F41" s="9"/>
      <c r="G41" s="9"/>
      <c r="H41" s="10"/>
      <c r="I41" s="11"/>
    </row>
    <row r="43" spans="2:9" ht="15.75" x14ac:dyDescent="0.25">
      <c r="B43" s="108" t="s">
        <v>57</v>
      </c>
    </row>
    <row r="44" spans="2:9" x14ac:dyDescent="0.25">
      <c r="B44" s="56">
        <v>1</v>
      </c>
      <c r="C44" s="107" t="s">
        <v>53</v>
      </c>
    </row>
    <row r="45" spans="2:9" x14ac:dyDescent="0.25">
      <c r="B45" s="56">
        <v>2</v>
      </c>
      <c r="C45" s="107" t="s">
        <v>60</v>
      </c>
    </row>
    <row r="46" spans="2:9" x14ac:dyDescent="0.25">
      <c r="B46" s="56"/>
      <c r="C46" s="107" t="s">
        <v>61</v>
      </c>
    </row>
    <row r="47" spans="2:9" x14ac:dyDescent="0.25">
      <c r="B47" s="56">
        <v>3</v>
      </c>
      <c r="C47" s="76" t="s">
        <v>41</v>
      </c>
    </row>
    <row r="48" spans="2:9" x14ac:dyDescent="0.25">
      <c r="B48" s="56">
        <v>4</v>
      </c>
      <c r="C48" s="76" t="s">
        <v>58</v>
      </c>
    </row>
    <row r="49" spans="2:4" x14ac:dyDescent="0.25">
      <c r="B49" s="26"/>
      <c r="C49" s="77" t="s">
        <v>59</v>
      </c>
      <c r="D49" s="77"/>
    </row>
    <row r="50" spans="2:4" x14ac:dyDescent="0.25">
      <c r="B50" s="56">
        <v>5</v>
      </c>
      <c r="C50" s="74" t="s">
        <v>33</v>
      </c>
    </row>
    <row r="51" spans="2:4" x14ac:dyDescent="0.25">
      <c r="B51" s="56">
        <v>6</v>
      </c>
      <c r="C51" s="76" t="s">
        <v>45</v>
      </c>
    </row>
    <row r="52" spans="2:4" x14ac:dyDescent="0.25">
      <c r="B52" s="70">
        <v>7</v>
      </c>
      <c r="C52" s="74" t="s">
        <v>43</v>
      </c>
    </row>
    <row r="53" spans="2:4" x14ac:dyDescent="0.25">
      <c r="B53" s="70">
        <v>8</v>
      </c>
      <c r="C53" s="75" t="s">
        <v>34</v>
      </c>
    </row>
    <row r="54" spans="2:4" x14ac:dyDescent="0.25">
      <c r="B54" s="79">
        <v>9</v>
      </c>
      <c r="C54" s="74" t="s">
        <v>46</v>
      </c>
    </row>
    <row r="55" spans="2:4" x14ac:dyDescent="0.25">
      <c r="B55" s="70">
        <v>10</v>
      </c>
      <c r="C55" s="78" t="s">
        <v>35</v>
      </c>
    </row>
    <row r="56" spans="2:4" x14ac:dyDescent="0.25">
      <c r="B56" s="70">
        <v>11</v>
      </c>
      <c r="C56" s="74" t="s">
        <v>43</v>
      </c>
    </row>
    <row r="57" spans="2:4" x14ac:dyDescent="0.25">
      <c r="B57" s="70">
        <v>12</v>
      </c>
      <c r="C57" s="74" t="s">
        <v>66</v>
      </c>
    </row>
    <row r="59" spans="2:4" ht="15.75" x14ac:dyDescent="0.25">
      <c r="B59" s="108" t="s">
        <v>65</v>
      </c>
    </row>
    <row r="60" spans="2:4" x14ac:dyDescent="0.25">
      <c r="B60" s="56">
        <v>1</v>
      </c>
      <c r="C60" s="107" t="s">
        <v>53</v>
      </c>
    </row>
    <row r="61" spans="2:4" x14ac:dyDescent="0.25">
      <c r="B61" s="56">
        <v>2</v>
      </c>
      <c r="C61" s="107" t="s">
        <v>74</v>
      </c>
      <c r="D61" s="26"/>
    </row>
    <row r="62" spans="2:4" x14ac:dyDescent="0.25">
      <c r="B62" s="56"/>
      <c r="C62" s="107" t="s">
        <v>75</v>
      </c>
      <c r="D62" s="26"/>
    </row>
    <row r="63" spans="2:4" x14ac:dyDescent="0.25">
      <c r="B63" s="56"/>
      <c r="C63" s="107" t="s">
        <v>76</v>
      </c>
      <c r="D63" s="26"/>
    </row>
    <row r="64" spans="2:4" x14ac:dyDescent="0.25">
      <c r="B64" s="79">
        <v>3</v>
      </c>
      <c r="C64" s="107" t="s">
        <v>32</v>
      </c>
      <c r="D64" s="42"/>
    </row>
    <row r="65" spans="2:4" x14ac:dyDescent="0.25">
      <c r="B65" s="79">
        <v>4</v>
      </c>
      <c r="C65" s="109" t="s">
        <v>67</v>
      </c>
      <c r="D65" s="42"/>
    </row>
    <row r="66" spans="2:4" x14ac:dyDescent="0.25">
      <c r="B66" s="79"/>
      <c r="C66" s="110" t="s">
        <v>48</v>
      </c>
      <c r="D66" s="42"/>
    </row>
    <row r="67" spans="2:4" x14ac:dyDescent="0.25">
      <c r="B67" s="105">
        <v>5</v>
      </c>
      <c r="C67" s="74" t="s">
        <v>77</v>
      </c>
      <c r="D67" s="42"/>
    </row>
    <row r="68" spans="2:4" x14ac:dyDescent="0.25">
      <c r="B68" s="56">
        <v>6</v>
      </c>
      <c r="C68" s="76" t="s">
        <v>78</v>
      </c>
      <c r="D68" s="42"/>
    </row>
    <row r="69" spans="2:4" x14ac:dyDescent="0.25">
      <c r="B69" s="74"/>
      <c r="C69" s="74" t="s">
        <v>68</v>
      </c>
      <c r="D69" s="42"/>
    </row>
    <row r="70" spans="2:4" x14ac:dyDescent="0.25">
      <c r="B70" s="106">
        <v>7</v>
      </c>
      <c r="C70" s="77" t="s">
        <v>51</v>
      </c>
    </row>
    <row r="71" spans="2:4" x14ac:dyDescent="0.25">
      <c r="B71" s="106">
        <v>8</v>
      </c>
      <c r="C71" s="77" t="s">
        <v>52</v>
      </c>
    </row>
    <row r="72" spans="2:4" x14ac:dyDescent="0.25">
      <c r="B72" s="106">
        <v>9</v>
      </c>
      <c r="C72" s="74" t="s">
        <v>33</v>
      </c>
    </row>
    <row r="73" spans="2:4" x14ac:dyDescent="0.25">
      <c r="B73" s="106">
        <v>10</v>
      </c>
      <c r="C73" s="77" t="s">
        <v>79</v>
      </c>
    </row>
    <row r="74" spans="2:4" x14ac:dyDescent="0.25">
      <c r="B74" s="26"/>
      <c r="C74" s="77" t="s">
        <v>80</v>
      </c>
    </row>
    <row r="75" spans="2:4" x14ac:dyDescent="0.25">
      <c r="B75" s="106">
        <v>11</v>
      </c>
      <c r="C75" s="77" t="s">
        <v>50</v>
      </c>
    </row>
    <row r="76" spans="2:4" x14ac:dyDescent="0.25">
      <c r="B76" s="79">
        <v>12</v>
      </c>
      <c r="C76" s="74" t="s">
        <v>46</v>
      </c>
    </row>
    <row r="77" spans="2:4" x14ac:dyDescent="0.25">
      <c r="B77" s="79">
        <v>13</v>
      </c>
      <c r="C77" s="74" t="s">
        <v>54</v>
      </c>
    </row>
    <row r="78" spans="2:4" x14ac:dyDescent="0.25">
      <c r="B78" s="79">
        <v>14</v>
      </c>
      <c r="C78" s="78" t="s">
        <v>35</v>
      </c>
    </row>
    <row r="79" spans="2:4" x14ac:dyDescent="0.25">
      <c r="B79" s="79">
        <v>15</v>
      </c>
      <c r="C79" s="74" t="s">
        <v>64</v>
      </c>
    </row>
    <row r="80" spans="2:4" x14ac:dyDescent="0.25">
      <c r="B80" s="79">
        <v>16</v>
      </c>
      <c r="C80" s="74" t="s">
        <v>63</v>
      </c>
    </row>
  </sheetData>
  <mergeCells count="28">
    <mergeCell ref="B9:D10"/>
    <mergeCell ref="B6:H6"/>
    <mergeCell ref="B7:D8"/>
    <mergeCell ref="E7:E8"/>
    <mergeCell ref="F7:F8"/>
    <mergeCell ref="G7:G8"/>
    <mergeCell ref="H7:H8"/>
    <mergeCell ref="B28:C28"/>
    <mergeCell ref="B18:I18"/>
    <mergeCell ref="B19:C19"/>
    <mergeCell ref="B20:C20"/>
    <mergeCell ref="B21:C21"/>
    <mergeCell ref="B22:C22"/>
    <mergeCell ref="B23:C23"/>
    <mergeCell ref="B24:C24"/>
    <mergeCell ref="B25:C25"/>
    <mergeCell ref="B26:C26"/>
    <mergeCell ref="B27:C27"/>
    <mergeCell ref="B37:C37"/>
    <mergeCell ref="B38:C38"/>
    <mergeCell ref="B39:C39"/>
    <mergeCell ref="B40:C40"/>
    <mergeCell ref="B29:C29"/>
    <mergeCell ref="B30:C30"/>
    <mergeCell ref="B31:C31"/>
    <mergeCell ref="B32:C32"/>
    <mergeCell ref="B35:G35"/>
    <mergeCell ref="B36:C36"/>
  </mergeCells>
  <dataValidations count="1">
    <dataValidation type="list" errorStyle="information" allowBlank="1" showInputMessage="1" showErrorMessage="1" error="Salary cap name does not match any of the SC names in E9-E14. Adjustments might need to be made for salary cap to calculate correctly. Press OK to continue, or press Cancel and select SC level from the drop down list. " sqref="D21:D32" xr:uid="{00000000-0002-0000-0000-000000000000}">
      <formula1>$E$9:$E$14</formula1>
    </dataValidation>
  </dataValidations>
  <pageMargins left="0.7" right="0.7" top="0.75" bottom="0.75" header="0.3" footer="0.3"/>
  <pageSetup scale="65"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239"/>
  <sheetViews>
    <sheetView zoomScaleNormal="100" workbookViewId="0">
      <selection activeCell="Q10" sqref="Q10"/>
    </sheetView>
  </sheetViews>
  <sheetFormatPr defaultRowHeight="15" x14ac:dyDescent="0.25"/>
  <cols>
    <col min="1" max="1" width="5.7109375" customWidth="1"/>
    <col min="2" max="2" width="7.140625" customWidth="1"/>
    <col min="4" max="4" width="16.28515625" customWidth="1"/>
    <col min="5" max="5" width="15.42578125" customWidth="1"/>
    <col min="6" max="6" width="12.7109375" customWidth="1"/>
    <col min="7" max="7" width="13.85546875" customWidth="1"/>
    <col min="8" max="8" width="16.28515625" customWidth="1"/>
    <col min="9" max="9" width="15.42578125" bestFit="1" customWidth="1"/>
    <col min="10" max="10" width="15.42578125" customWidth="1"/>
    <col min="17" max="17" width="7.140625" customWidth="1"/>
  </cols>
  <sheetData>
    <row r="1" spans="1:18" s="26" customFormat="1" ht="21" x14ac:dyDescent="0.35">
      <c r="A1" s="71" t="s">
        <v>44</v>
      </c>
      <c r="R1"/>
    </row>
    <row r="2" spans="1:18" s="26" customFormat="1" x14ac:dyDescent="0.25"/>
    <row r="3" spans="1:18" s="26" customFormat="1" ht="18.75" x14ac:dyDescent="0.3">
      <c r="B3" s="68" t="s">
        <v>42</v>
      </c>
    </row>
    <row r="4" spans="1:18" s="26" customFormat="1" x14ac:dyDescent="0.25">
      <c r="B4" s="56">
        <v>1</v>
      </c>
      <c r="C4" s="107" t="s">
        <v>53</v>
      </c>
    </row>
    <row r="5" spans="1:18" s="26" customFormat="1" x14ac:dyDescent="0.25"/>
    <row r="49" spans="2:9" s="26" customFormat="1" x14ac:dyDescent="0.25"/>
    <row r="50" spans="2:9" s="26" customFormat="1" x14ac:dyDescent="0.25">
      <c r="B50" s="56">
        <v>2</v>
      </c>
      <c r="C50" s="107" t="s">
        <v>72</v>
      </c>
    </row>
    <row r="51" spans="2:9" x14ac:dyDescent="0.25">
      <c r="B51" s="56"/>
      <c r="C51" s="107" t="s">
        <v>73</v>
      </c>
    </row>
    <row r="52" spans="2:9" s="26" customFormat="1" x14ac:dyDescent="0.25">
      <c r="B52" s="56">
        <v>3</v>
      </c>
      <c r="C52" s="76" t="s">
        <v>41</v>
      </c>
      <c r="D52" s="77"/>
      <c r="E52" s="77"/>
    </row>
    <row r="53" spans="2:9" s="26" customFormat="1" x14ac:dyDescent="0.25">
      <c r="B53" s="56">
        <v>4</v>
      </c>
      <c r="C53" s="76" t="s">
        <v>58</v>
      </c>
      <c r="D53" s="77"/>
      <c r="E53" s="77"/>
    </row>
    <row r="54" spans="2:9" s="26" customFormat="1" x14ac:dyDescent="0.25">
      <c r="C54" s="77" t="s">
        <v>59</v>
      </c>
      <c r="E54" s="77"/>
    </row>
    <row r="55" spans="2:9" s="26" customFormat="1" x14ac:dyDescent="0.25">
      <c r="B55" s="56">
        <v>5</v>
      </c>
      <c r="C55" s="74" t="s">
        <v>33</v>
      </c>
      <c r="D55" s="77"/>
      <c r="E55" s="77"/>
    </row>
    <row r="57" spans="2:9" ht="15.75" thickBot="1" x14ac:dyDescent="0.3">
      <c r="B57" s="141" t="s">
        <v>29</v>
      </c>
      <c r="C57" s="142"/>
      <c r="D57" s="142"/>
      <c r="E57" s="142"/>
      <c r="F57" s="142"/>
      <c r="G57" s="142"/>
      <c r="H57" s="142"/>
      <c r="I57" s="43"/>
    </row>
    <row r="58" spans="2:9" ht="18" customHeight="1" thickTop="1" x14ac:dyDescent="0.25">
      <c r="B58" s="143" t="s">
        <v>0</v>
      </c>
      <c r="C58" s="144"/>
      <c r="D58" s="144"/>
      <c r="E58" s="147" t="s">
        <v>1</v>
      </c>
      <c r="F58" s="149" t="s">
        <v>2</v>
      </c>
      <c r="G58" s="151" t="s">
        <v>3</v>
      </c>
      <c r="H58" s="153" t="s">
        <v>4</v>
      </c>
      <c r="I58" s="44"/>
    </row>
    <row r="59" spans="2:9" ht="18" customHeight="1" thickBot="1" x14ac:dyDescent="0.3">
      <c r="B59" s="145"/>
      <c r="C59" s="146"/>
      <c r="D59" s="146"/>
      <c r="E59" s="148"/>
      <c r="F59" s="150"/>
      <c r="G59" s="152"/>
      <c r="H59" s="154"/>
      <c r="I59" s="44"/>
    </row>
    <row r="60" spans="2:9" ht="16.5" thickTop="1" thickBot="1" x14ac:dyDescent="0.3">
      <c r="B60" s="159" t="s">
        <v>5</v>
      </c>
      <c r="C60" s="160"/>
      <c r="D60" s="160"/>
      <c r="E60" s="6" t="s">
        <v>6</v>
      </c>
      <c r="F60" s="21">
        <v>201700</v>
      </c>
      <c r="G60" s="23">
        <f t="shared" ref="G60:G65" si="0">F60/2</f>
        <v>100850</v>
      </c>
      <c r="H60" s="7">
        <v>1</v>
      </c>
      <c r="I60" s="45"/>
    </row>
    <row r="61" spans="2:9" ht="16.5" thickTop="1" thickBot="1" x14ac:dyDescent="0.3">
      <c r="B61" s="46"/>
      <c r="C61" s="47"/>
      <c r="D61" s="48"/>
      <c r="E61" s="5" t="s">
        <v>7</v>
      </c>
      <c r="F61" s="21">
        <v>183300</v>
      </c>
      <c r="G61" s="23">
        <f t="shared" si="0"/>
        <v>91650</v>
      </c>
      <c r="H61" s="7">
        <v>1</v>
      </c>
      <c r="I61" s="49"/>
    </row>
    <row r="62" spans="2:9" ht="16.5" thickTop="1" thickBot="1" x14ac:dyDescent="0.3">
      <c r="B62" s="46"/>
      <c r="C62" s="47"/>
      <c r="D62" s="48"/>
      <c r="E62" s="59" t="s">
        <v>36</v>
      </c>
      <c r="F62" s="22">
        <v>160000</v>
      </c>
      <c r="G62" s="23">
        <f t="shared" si="0"/>
        <v>80000</v>
      </c>
      <c r="H62" s="62"/>
      <c r="I62" s="45"/>
    </row>
    <row r="63" spans="2:9" s="26" customFormat="1" ht="16.5" thickTop="1" thickBot="1" x14ac:dyDescent="0.3">
      <c r="B63" s="46"/>
      <c r="C63" s="47"/>
      <c r="D63" s="48"/>
      <c r="E63" s="60" t="s">
        <v>37</v>
      </c>
      <c r="F63" s="22">
        <v>150000</v>
      </c>
      <c r="G63" s="23">
        <f t="shared" si="0"/>
        <v>75000</v>
      </c>
      <c r="H63" s="63"/>
      <c r="I63" s="45"/>
    </row>
    <row r="64" spans="2:9" s="26" customFormat="1" ht="16.5" thickTop="1" thickBot="1" x14ac:dyDescent="0.3">
      <c r="B64" s="46"/>
      <c r="C64" s="47"/>
      <c r="D64" s="48"/>
      <c r="E64" s="60" t="s">
        <v>38</v>
      </c>
      <c r="F64" s="22">
        <v>140000</v>
      </c>
      <c r="G64" s="23">
        <f t="shared" si="0"/>
        <v>70000</v>
      </c>
      <c r="H64" s="63"/>
      <c r="I64" s="45"/>
    </row>
    <row r="65" spans="2:16" s="26" customFormat="1" ht="16.5" thickTop="1" thickBot="1" x14ac:dyDescent="0.3">
      <c r="B65" s="46"/>
      <c r="C65" s="47"/>
      <c r="D65" s="48"/>
      <c r="E65" s="61" t="s">
        <v>39</v>
      </c>
      <c r="F65" s="58">
        <v>130000</v>
      </c>
      <c r="G65" s="23">
        <f t="shared" si="0"/>
        <v>65000</v>
      </c>
      <c r="H65" s="64"/>
      <c r="I65" s="45"/>
    </row>
    <row r="66" spans="2:16" ht="15.75" thickTop="1" x14ac:dyDescent="0.25">
      <c r="B66" s="57" t="s">
        <v>40</v>
      </c>
      <c r="C66" s="47"/>
      <c r="D66" s="3"/>
      <c r="E66" s="3"/>
      <c r="F66" s="4"/>
      <c r="G66" s="3"/>
      <c r="H66" s="4"/>
      <c r="I66" s="50"/>
    </row>
    <row r="67" spans="2:16" x14ac:dyDescent="0.25">
      <c r="B67" s="51"/>
      <c r="C67" s="47"/>
      <c r="D67" s="3"/>
      <c r="E67" s="3"/>
      <c r="F67" s="4"/>
      <c r="G67" s="3"/>
      <c r="H67" s="4"/>
      <c r="I67" s="50"/>
    </row>
    <row r="68" spans="2:16" x14ac:dyDescent="0.25">
      <c r="B68" s="51"/>
      <c r="C68" s="47"/>
      <c r="D68" s="3"/>
      <c r="E68" s="3"/>
      <c r="F68" s="4"/>
      <c r="G68" s="3"/>
      <c r="H68" s="4"/>
      <c r="I68" s="50"/>
      <c r="P68" s="65"/>
    </row>
    <row r="69" spans="2:16" x14ac:dyDescent="0.25">
      <c r="B69" s="130" t="s">
        <v>30</v>
      </c>
      <c r="C69" s="127"/>
      <c r="D69" s="127"/>
      <c r="E69" s="127"/>
      <c r="F69" s="127"/>
      <c r="G69" s="127"/>
      <c r="H69" s="127"/>
      <c r="I69" s="131"/>
    </row>
    <row r="70" spans="2:16" x14ac:dyDescent="0.25">
      <c r="B70" s="128" t="s">
        <v>8</v>
      </c>
      <c r="C70" s="129"/>
      <c r="D70" s="12" t="s">
        <v>9</v>
      </c>
      <c r="E70" s="13" t="s">
        <v>10</v>
      </c>
      <c r="F70" s="12" t="s">
        <v>11</v>
      </c>
      <c r="G70" s="13" t="s">
        <v>12</v>
      </c>
      <c r="H70" s="13" t="s">
        <v>13</v>
      </c>
      <c r="I70" s="12" t="s">
        <v>14</v>
      </c>
    </row>
    <row r="71" spans="2:16" ht="51.75" thickBot="1" x14ac:dyDescent="0.3">
      <c r="B71" s="132" t="s">
        <v>15</v>
      </c>
      <c r="C71" s="133"/>
      <c r="D71" s="19" t="s">
        <v>1</v>
      </c>
      <c r="E71" s="20" t="s">
        <v>16</v>
      </c>
      <c r="F71" s="19" t="s">
        <v>3</v>
      </c>
      <c r="G71" s="20" t="s">
        <v>17</v>
      </c>
      <c r="H71" s="20" t="s">
        <v>27</v>
      </c>
      <c r="I71" s="20" t="s">
        <v>18</v>
      </c>
    </row>
    <row r="72" spans="2:16" ht="16.5" thickTop="1" thickBot="1" x14ac:dyDescent="0.3">
      <c r="B72" s="155" t="s">
        <v>19</v>
      </c>
      <c r="C72" s="156"/>
      <c r="D72" s="15" t="s">
        <v>6</v>
      </c>
      <c r="E72" s="17">
        <v>2659</v>
      </c>
      <c r="F72" s="66">
        <f>IF(D72=$E$60,$G$60,IF(D72=$E$61,$G$61,IF(D72=$E$62,$G$62,IF(D72=$E$63,$G$63,IF(D72=$E$64,$G$64,IF(D72=$E$65,$G$65))))))</f>
        <v>100850</v>
      </c>
      <c r="G72" s="35">
        <f>E72/F72</f>
        <v>2.6365889935547844E-2</v>
      </c>
      <c r="H72" s="18">
        <v>2.5000000000000001E-2</v>
      </c>
      <c r="I72" s="35">
        <f t="shared" ref="I72:I83" si="1">G72-H72</f>
        <v>1.3658899355478427E-3</v>
      </c>
    </row>
    <row r="73" spans="2:16" ht="16.5" thickTop="1" thickBot="1" x14ac:dyDescent="0.3">
      <c r="B73" s="155"/>
      <c r="C73" s="156"/>
      <c r="D73" s="15"/>
      <c r="E73" s="17"/>
      <c r="F73" s="66" t="b">
        <f t="shared" ref="F73:F83" si="2">IF(D73=$E$60,$G$60,IF(D73=$E$61,$G$61,IF(D73=$E$62,$G$62,IF(D73=$E$63,$G$63,IF(D73=$E$64,$G$64,IF(D73=$E$65,$G$65))))))</f>
        <v>0</v>
      </c>
      <c r="G73" s="35">
        <f>IFERROR(E73/F73,0)</f>
        <v>0</v>
      </c>
      <c r="H73" s="18"/>
      <c r="I73" s="35">
        <f t="shared" si="1"/>
        <v>0</v>
      </c>
    </row>
    <row r="74" spans="2:16" ht="16.5" thickTop="1" thickBot="1" x14ac:dyDescent="0.3">
      <c r="B74" s="155"/>
      <c r="C74" s="156"/>
      <c r="D74" s="15"/>
      <c r="E74" s="17"/>
      <c r="F74" s="66" t="b">
        <f t="shared" si="2"/>
        <v>0</v>
      </c>
      <c r="G74" s="35">
        <f t="shared" ref="G74:G83" si="3">IFERROR(E74/F74,0)</f>
        <v>0</v>
      </c>
      <c r="H74" s="18"/>
      <c r="I74" s="35">
        <f t="shared" si="1"/>
        <v>0</v>
      </c>
    </row>
    <row r="75" spans="2:16" ht="16.5" thickTop="1" thickBot="1" x14ac:dyDescent="0.3">
      <c r="B75" s="155"/>
      <c r="C75" s="156"/>
      <c r="D75" s="15"/>
      <c r="E75" s="17"/>
      <c r="F75" s="66" t="b">
        <f t="shared" si="2"/>
        <v>0</v>
      </c>
      <c r="G75" s="35">
        <f t="shared" si="3"/>
        <v>0</v>
      </c>
      <c r="H75" s="18"/>
      <c r="I75" s="35">
        <f t="shared" si="1"/>
        <v>0</v>
      </c>
    </row>
    <row r="76" spans="2:16" ht="16.5" thickTop="1" thickBot="1" x14ac:dyDescent="0.3">
      <c r="B76" s="155"/>
      <c r="C76" s="124"/>
      <c r="D76" s="67"/>
      <c r="E76" s="17"/>
      <c r="F76" s="66" t="b">
        <f t="shared" si="2"/>
        <v>0</v>
      </c>
      <c r="G76" s="35">
        <f t="shared" si="3"/>
        <v>0</v>
      </c>
      <c r="H76" s="18"/>
      <c r="I76" s="35">
        <f t="shared" si="1"/>
        <v>0</v>
      </c>
    </row>
    <row r="77" spans="2:16" ht="16.5" thickTop="1" thickBot="1" x14ac:dyDescent="0.3">
      <c r="B77" s="155"/>
      <c r="C77" s="124"/>
      <c r="D77" s="67"/>
      <c r="E77" s="17"/>
      <c r="F77" s="66" t="b">
        <f t="shared" si="2"/>
        <v>0</v>
      </c>
      <c r="G77" s="35">
        <f t="shared" si="3"/>
        <v>0</v>
      </c>
      <c r="H77" s="18"/>
      <c r="I77" s="35">
        <f t="shared" si="1"/>
        <v>0</v>
      </c>
    </row>
    <row r="78" spans="2:16" ht="16.5" thickTop="1" thickBot="1" x14ac:dyDescent="0.3">
      <c r="B78" s="155"/>
      <c r="C78" s="156"/>
      <c r="D78" s="16"/>
      <c r="E78" s="17"/>
      <c r="F78" s="66" t="b">
        <f t="shared" si="2"/>
        <v>0</v>
      </c>
      <c r="G78" s="35">
        <f t="shared" si="3"/>
        <v>0</v>
      </c>
      <c r="H78" s="18"/>
      <c r="I78" s="35">
        <f t="shared" si="1"/>
        <v>0</v>
      </c>
    </row>
    <row r="79" spans="2:16" ht="16.5" thickTop="1" thickBot="1" x14ac:dyDescent="0.3">
      <c r="B79" s="155"/>
      <c r="C79" s="124"/>
      <c r="D79" s="16"/>
      <c r="E79" s="17"/>
      <c r="F79" s="66" t="b">
        <f t="shared" si="2"/>
        <v>0</v>
      </c>
      <c r="G79" s="35">
        <f t="shared" si="3"/>
        <v>0</v>
      </c>
      <c r="H79" s="18"/>
      <c r="I79" s="35">
        <f t="shared" si="1"/>
        <v>0</v>
      </c>
    </row>
    <row r="80" spans="2:16" ht="16.5" thickTop="1" thickBot="1" x14ac:dyDescent="0.3">
      <c r="B80" s="155"/>
      <c r="C80" s="124"/>
      <c r="D80" s="16"/>
      <c r="E80" s="17"/>
      <c r="F80" s="66" t="b">
        <f t="shared" si="2"/>
        <v>0</v>
      </c>
      <c r="G80" s="35">
        <f t="shared" si="3"/>
        <v>0</v>
      </c>
      <c r="H80" s="18"/>
      <c r="I80" s="35">
        <f t="shared" si="1"/>
        <v>0</v>
      </c>
    </row>
    <row r="81" spans="2:9" ht="16.5" thickTop="1" thickBot="1" x14ac:dyDescent="0.3">
      <c r="B81" s="155"/>
      <c r="C81" s="124"/>
      <c r="D81" s="16"/>
      <c r="E81" s="17"/>
      <c r="F81" s="66" t="b">
        <f t="shared" si="2"/>
        <v>0</v>
      </c>
      <c r="G81" s="35">
        <f t="shared" si="3"/>
        <v>0</v>
      </c>
      <c r="H81" s="18"/>
      <c r="I81" s="35">
        <f t="shared" si="1"/>
        <v>0</v>
      </c>
    </row>
    <row r="82" spans="2:9" ht="16.5" thickTop="1" thickBot="1" x14ac:dyDescent="0.3">
      <c r="B82" s="155"/>
      <c r="C82" s="124"/>
      <c r="D82" s="16"/>
      <c r="E82" s="17"/>
      <c r="F82" s="66" t="b">
        <f t="shared" si="2"/>
        <v>0</v>
      </c>
      <c r="G82" s="35">
        <f t="shared" si="3"/>
        <v>0</v>
      </c>
      <c r="H82" s="18"/>
      <c r="I82" s="35">
        <f t="shared" si="1"/>
        <v>0</v>
      </c>
    </row>
    <row r="83" spans="2:9" ht="15.75" thickTop="1" x14ac:dyDescent="0.25">
      <c r="B83" s="157"/>
      <c r="C83" s="158"/>
      <c r="D83" s="52"/>
      <c r="E83" s="53"/>
      <c r="F83" s="114" t="b">
        <f t="shared" si="2"/>
        <v>0</v>
      </c>
      <c r="G83" s="54">
        <f t="shared" si="3"/>
        <v>0</v>
      </c>
      <c r="H83" s="55"/>
      <c r="I83" s="54">
        <f t="shared" si="1"/>
        <v>0</v>
      </c>
    </row>
    <row r="84" spans="2:9" x14ac:dyDescent="0.25">
      <c r="B84" s="31" t="s">
        <v>20</v>
      </c>
      <c r="C84" s="8"/>
      <c r="D84" s="8"/>
      <c r="E84" s="8"/>
      <c r="F84" s="8"/>
      <c r="G84" s="8"/>
      <c r="H84" s="8"/>
      <c r="I84" s="8"/>
    </row>
    <row r="85" spans="2:9" x14ac:dyDescent="0.25">
      <c r="B85" s="2"/>
      <c r="C85" s="1"/>
      <c r="D85" s="1"/>
      <c r="E85" s="9"/>
      <c r="G85" s="9"/>
      <c r="H85" s="10"/>
      <c r="I85" s="11"/>
    </row>
    <row r="86" spans="2:9" x14ac:dyDescent="0.25">
      <c r="B86" s="56">
        <v>6</v>
      </c>
      <c r="C86" s="76" t="s">
        <v>45</v>
      </c>
    </row>
    <row r="87" spans="2:9" x14ac:dyDescent="0.25">
      <c r="D87" s="26"/>
      <c r="E87" s="26"/>
      <c r="F87" s="26"/>
      <c r="G87" s="26"/>
      <c r="H87" s="26"/>
      <c r="I87" s="26"/>
    </row>
    <row r="116" spans="2:21" x14ac:dyDescent="0.25">
      <c r="B116" s="70">
        <v>7</v>
      </c>
      <c r="C116" s="74" t="s">
        <v>43</v>
      </c>
    </row>
    <row r="117" spans="2:21" x14ac:dyDescent="0.25">
      <c r="T117" s="70"/>
      <c r="U117" s="69"/>
    </row>
    <row r="161" spans="2:3" s="26" customFormat="1" x14ac:dyDescent="0.25"/>
    <row r="162" spans="2:3" x14ac:dyDescent="0.25">
      <c r="B162" s="70">
        <v>8</v>
      </c>
      <c r="C162" s="75" t="s">
        <v>34</v>
      </c>
    </row>
    <row r="163" spans="2:3" x14ac:dyDescent="0.25">
      <c r="B163" s="79">
        <v>9</v>
      </c>
      <c r="C163" s="74" t="s">
        <v>46</v>
      </c>
    </row>
    <row r="164" spans="2:3" x14ac:dyDescent="0.25">
      <c r="B164" s="70">
        <v>10</v>
      </c>
      <c r="C164" s="78" t="s">
        <v>35</v>
      </c>
    </row>
    <row r="207" spans="2:3" x14ac:dyDescent="0.25">
      <c r="B207" s="70">
        <v>11</v>
      </c>
      <c r="C207" s="74" t="s">
        <v>43</v>
      </c>
    </row>
    <row r="208" spans="2:3" x14ac:dyDescent="0.25">
      <c r="B208" s="70">
        <v>12</v>
      </c>
      <c r="C208" s="74" t="s">
        <v>62</v>
      </c>
    </row>
    <row r="239" spans="19:19" x14ac:dyDescent="0.25">
      <c r="S239" s="26"/>
    </row>
  </sheetData>
  <mergeCells count="22">
    <mergeCell ref="B60:D60"/>
    <mergeCell ref="B57:H57"/>
    <mergeCell ref="B58:D59"/>
    <mergeCell ref="E58:E59"/>
    <mergeCell ref="F58:F59"/>
    <mergeCell ref="G58:G59"/>
    <mergeCell ref="H58:H59"/>
    <mergeCell ref="B81:C81"/>
    <mergeCell ref="B82:C82"/>
    <mergeCell ref="B83:C83"/>
    <mergeCell ref="B74:C74"/>
    <mergeCell ref="B75:C75"/>
    <mergeCell ref="B76:C76"/>
    <mergeCell ref="B77:C77"/>
    <mergeCell ref="B78:C78"/>
    <mergeCell ref="B79:C79"/>
    <mergeCell ref="B69:I69"/>
    <mergeCell ref="B70:C70"/>
    <mergeCell ref="B80:C80"/>
    <mergeCell ref="B71:C71"/>
    <mergeCell ref="B72:C72"/>
    <mergeCell ref="B73:C73"/>
  </mergeCells>
  <pageMargins left="0.7" right="0.7" top="0.75" bottom="0.75" header="0.3" footer="0.3"/>
  <pageSetup scale="64" fitToHeight="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227"/>
  <sheetViews>
    <sheetView zoomScaleNormal="100" workbookViewId="0">
      <selection activeCell="E65" sqref="E65"/>
    </sheetView>
  </sheetViews>
  <sheetFormatPr defaultRowHeight="15" x14ac:dyDescent="0.25"/>
  <cols>
    <col min="1" max="1" width="5.7109375" customWidth="1"/>
    <col min="2" max="2" width="7.140625" customWidth="1"/>
    <col min="4" max="4" width="16.28515625" customWidth="1"/>
    <col min="5" max="5" width="15.42578125" customWidth="1"/>
    <col min="6" max="6" width="12.7109375" customWidth="1"/>
    <col min="7" max="7" width="13.85546875" customWidth="1"/>
    <col min="8" max="8" width="16.28515625" customWidth="1"/>
    <col min="9" max="10" width="15.42578125" customWidth="1"/>
    <col min="17" max="17" width="7.140625" customWidth="1"/>
  </cols>
  <sheetData>
    <row r="1" spans="1:3" ht="21" x14ac:dyDescent="0.35">
      <c r="A1" s="71" t="s">
        <v>47</v>
      </c>
      <c r="B1" s="26"/>
      <c r="C1" s="26"/>
    </row>
    <row r="2" spans="1:3" x14ac:dyDescent="0.25">
      <c r="A2" s="26"/>
      <c r="B2" s="26"/>
      <c r="C2" s="26"/>
    </row>
    <row r="3" spans="1:3" ht="18.75" x14ac:dyDescent="0.3">
      <c r="A3" s="26"/>
      <c r="B3" s="68" t="s">
        <v>56</v>
      </c>
    </row>
    <row r="4" spans="1:3" x14ac:dyDescent="0.25">
      <c r="A4" s="26"/>
      <c r="B4" s="56">
        <v>1</v>
      </c>
      <c r="C4" s="107" t="s">
        <v>53</v>
      </c>
    </row>
    <row r="40" spans="21:24" ht="18" x14ac:dyDescent="0.25">
      <c r="U40" s="27"/>
      <c r="V40" s="72"/>
      <c r="W40" s="72"/>
      <c r="X40" s="72"/>
    </row>
    <row r="49" spans="2:17" s="26" customFormat="1" x14ac:dyDescent="0.25">
      <c r="B49" s="56">
        <v>2</v>
      </c>
      <c r="C49" s="107" t="s">
        <v>74</v>
      </c>
    </row>
    <row r="50" spans="2:17" s="26" customFormat="1" x14ac:dyDescent="0.25">
      <c r="B50" s="56"/>
      <c r="C50" s="107" t="s">
        <v>75</v>
      </c>
    </row>
    <row r="51" spans="2:17" s="26" customFormat="1" x14ac:dyDescent="0.25">
      <c r="B51" s="56"/>
      <c r="C51" s="107" t="s">
        <v>76</v>
      </c>
    </row>
    <row r="52" spans="2:17" s="26" customFormat="1" x14ac:dyDescent="0.25">
      <c r="B52" s="79">
        <v>3</v>
      </c>
      <c r="C52" s="107" t="s">
        <v>32</v>
      </c>
      <c r="D52" s="42"/>
      <c r="E52" s="42"/>
      <c r="F52" s="42"/>
      <c r="G52" s="42"/>
      <c r="H52" s="42"/>
      <c r="I52" s="42"/>
      <c r="J52" s="42"/>
      <c r="K52" s="42"/>
      <c r="L52" s="42"/>
      <c r="M52" s="42"/>
      <c r="N52" s="42"/>
      <c r="O52" s="42"/>
      <c r="P52" s="42"/>
      <c r="Q52" s="42"/>
    </row>
    <row r="53" spans="2:17" s="26" customFormat="1" x14ac:dyDescent="0.25">
      <c r="B53" s="79">
        <v>4</v>
      </c>
      <c r="C53" s="109" t="s">
        <v>67</v>
      </c>
      <c r="D53" s="42"/>
      <c r="E53" s="42"/>
      <c r="F53" s="42"/>
      <c r="G53" s="42"/>
      <c r="H53" s="42"/>
      <c r="I53" s="42"/>
      <c r="J53" s="42"/>
      <c r="K53" s="42"/>
      <c r="L53" s="42"/>
      <c r="M53" s="42"/>
      <c r="N53" s="42"/>
      <c r="O53" s="42"/>
      <c r="P53" s="42"/>
      <c r="Q53" s="42"/>
    </row>
    <row r="54" spans="2:17" s="26" customFormat="1" x14ac:dyDescent="0.25">
      <c r="B54" s="79"/>
      <c r="C54" s="110" t="s">
        <v>48</v>
      </c>
      <c r="D54" s="42"/>
      <c r="E54" s="42"/>
      <c r="F54" s="42"/>
      <c r="G54" s="42"/>
      <c r="H54" s="42"/>
      <c r="I54" s="42"/>
      <c r="J54" s="42"/>
      <c r="K54" s="42"/>
      <c r="L54" s="42"/>
      <c r="M54" s="42"/>
      <c r="N54" s="42"/>
      <c r="O54" s="42"/>
      <c r="P54" s="42"/>
      <c r="Q54" s="42"/>
    </row>
    <row r="55" spans="2:17" s="26" customFormat="1" x14ac:dyDescent="0.25">
      <c r="B55" s="105">
        <v>5</v>
      </c>
      <c r="C55" s="74" t="s">
        <v>77</v>
      </c>
      <c r="D55" s="42"/>
      <c r="E55" s="42"/>
      <c r="F55" s="42"/>
      <c r="G55" s="42"/>
      <c r="H55" s="42"/>
      <c r="I55" s="42"/>
      <c r="J55" s="42"/>
      <c r="K55" s="42"/>
      <c r="L55" s="42"/>
      <c r="M55" s="42"/>
      <c r="N55" s="42"/>
      <c r="O55" s="42"/>
      <c r="P55" s="42"/>
      <c r="Q55" s="42"/>
    </row>
    <row r="56" spans="2:17" s="26" customFormat="1" x14ac:dyDescent="0.25">
      <c r="B56" s="56">
        <v>6</v>
      </c>
      <c r="C56" s="76" t="s">
        <v>78</v>
      </c>
      <c r="D56" s="42"/>
      <c r="E56" s="42"/>
      <c r="F56" s="42"/>
      <c r="G56" s="42"/>
      <c r="H56" s="42"/>
      <c r="I56" s="42"/>
      <c r="J56" s="42"/>
      <c r="K56" s="42"/>
      <c r="L56" s="42"/>
      <c r="M56" s="42"/>
      <c r="N56" s="42"/>
      <c r="O56" s="42"/>
      <c r="P56" s="42"/>
      <c r="Q56" s="42"/>
    </row>
    <row r="57" spans="2:17" s="77" customFormat="1" x14ac:dyDescent="0.25">
      <c r="B57" s="74"/>
      <c r="C57" s="74" t="s">
        <v>68</v>
      </c>
      <c r="D57" s="42"/>
      <c r="E57" s="42"/>
      <c r="F57" s="42"/>
      <c r="G57" s="74"/>
      <c r="H57" s="74"/>
      <c r="I57" s="74"/>
      <c r="J57" s="74"/>
      <c r="K57" s="74"/>
      <c r="L57" s="74"/>
      <c r="M57" s="74"/>
      <c r="N57" s="74"/>
      <c r="O57" s="74"/>
      <c r="P57" s="74"/>
      <c r="Q57" s="74"/>
    </row>
    <row r="59" spans="2:17" ht="15.75" thickBot="1" x14ac:dyDescent="0.3">
      <c r="B59" s="141" t="s">
        <v>29</v>
      </c>
      <c r="C59" s="142"/>
      <c r="D59" s="142"/>
      <c r="E59" s="142"/>
      <c r="F59" s="142"/>
      <c r="G59" s="142"/>
      <c r="H59" s="142"/>
      <c r="I59" s="43"/>
    </row>
    <row r="60" spans="2:17" ht="15.75" thickTop="1" x14ac:dyDescent="0.25">
      <c r="B60" s="143" t="s">
        <v>0</v>
      </c>
      <c r="C60" s="144"/>
      <c r="D60" s="144"/>
      <c r="E60" s="147" t="s">
        <v>1</v>
      </c>
      <c r="F60" s="149" t="s">
        <v>2</v>
      </c>
      <c r="G60" s="151" t="s">
        <v>3</v>
      </c>
      <c r="H60" s="153" t="s">
        <v>4</v>
      </c>
      <c r="I60" s="44"/>
    </row>
    <row r="61" spans="2:17" ht="15.75" thickBot="1" x14ac:dyDescent="0.3">
      <c r="B61" s="145"/>
      <c r="C61" s="146"/>
      <c r="D61" s="146"/>
      <c r="E61" s="148"/>
      <c r="F61" s="150"/>
      <c r="G61" s="152"/>
      <c r="H61" s="154"/>
      <c r="I61" s="44"/>
    </row>
    <row r="62" spans="2:17" ht="16.5" thickTop="1" thickBot="1" x14ac:dyDescent="0.3">
      <c r="B62" s="161" t="s">
        <v>5</v>
      </c>
      <c r="C62" s="162"/>
      <c r="D62" s="162"/>
      <c r="E62" s="6" t="s">
        <v>6</v>
      </c>
      <c r="F62" s="21">
        <v>201700</v>
      </c>
      <c r="G62" s="23">
        <f t="shared" ref="G62:G67" si="0">F62/2</f>
        <v>100850</v>
      </c>
      <c r="H62" s="80">
        <v>1</v>
      </c>
      <c r="I62" s="45"/>
    </row>
    <row r="63" spans="2:17" ht="16.5" thickTop="1" thickBot="1" x14ac:dyDescent="0.3">
      <c r="B63" s="46"/>
      <c r="C63" s="47"/>
      <c r="D63" s="94"/>
      <c r="E63" s="5" t="s">
        <v>7</v>
      </c>
      <c r="F63" s="21">
        <v>183300</v>
      </c>
      <c r="G63" s="23">
        <f t="shared" si="0"/>
        <v>91650</v>
      </c>
      <c r="H63" s="80">
        <v>1</v>
      </c>
      <c r="I63" s="49"/>
    </row>
    <row r="64" spans="2:17" ht="16.5" thickTop="1" thickBot="1" x14ac:dyDescent="0.3">
      <c r="B64" s="46"/>
      <c r="C64" s="47"/>
      <c r="D64" s="94"/>
      <c r="E64" s="59" t="s">
        <v>36</v>
      </c>
      <c r="F64" s="82"/>
      <c r="G64" s="23">
        <f t="shared" si="0"/>
        <v>0</v>
      </c>
      <c r="H64" s="95"/>
      <c r="I64" s="45"/>
    </row>
    <row r="65" spans="2:17" s="26" customFormat="1" ht="16.5" thickTop="1" thickBot="1" x14ac:dyDescent="0.3">
      <c r="B65" s="46"/>
      <c r="C65" s="47"/>
      <c r="D65" s="94"/>
      <c r="E65" s="60" t="s">
        <v>37</v>
      </c>
      <c r="F65" s="82"/>
      <c r="G65" s="23">
        <f t="shared" si="0"/>
        <v>0</v>
      </c>
      <c r="H65" s="96"/>
      <c r="I65" s="45"/>
    </row>
    <row r="66" spans="2:17" s="26" customFormat="1" ht="16.5" thickTop="1" thickBot="1" x14ac:dyDescent="0.3">
      <c r="B66" s="46"/>
      <c r="C66" s="47"/>
      <c r="D66" s="94"/>
      <c r="E66" s="60" t="s">
        <v>38</v>
      </c>
      <c r="F66" s="82"/>
      <c r="G66" s="23">
        <f t="shared" si="0"/>
        <v>0</v>
      </c>
      <c r="H66" s="96"/>
      <c r="I66" s="45"/>
    </row>
    <row r="67" spans="2:17" s="26" customFormat="1" ht="16.5" thickTop="1" thickBot="1" x14ac:dyDescent="0.3">
      <c r="B67" s="46"/>
      <c r="C67" s="47"/>
      <c r="D67" s="94"/>
      <c r="E67" s="61" t="s">
        <v>39</v>
      </c>
      <c r="F67" s="97"/>
      <c r="G67" s="23">
        <f t="shared" si="0"/>
        <v>0</v>
      </c>
      <c r="H67" s="98"/>
      <c r="I67" s="45"/>
    </row>
    <row r="68" spans="2:17" ht="15.75" thickTop="1" x14ac:dyDescent="0.25">
      <c r="B68" s="57" t="s">
        <v>40</v>
      </c>
      <c r="C68" s="47"/>
      <c r="D68" s="3"/>
      <c r="E68" s="3"/>
      <c r="F68" s="4"/>
      <c r="G68" s="3"/>
      <c r="H68" s="4"/>
      <c r="I68" s="50"/>
      <c r="N68" s="56"/>
      <c r="P68" s="42"/>
      <c r="Q68" s="42"/>
    </row>
    <row r="69" spans="2:17" x14ac:dyDescent="0.25">
      <c r="B69" s="51"/>
      <c r="C69" s="47"/>
      <c r="D69" s="3"/>
      <c r="E69" s="3"/>
      <c r="F69" s="4"/>
      <c r="G69" s="3"/>
      <c r="H69" s="4"/>
      <c r="I69" s="50"/>
    </row>
    <row r="70" spans="2:17" x14ac:dyDescent="0.25">
      <c r="B70" s="51"/>
      <c r="C70" s="47"/>
      <c r="D70" s="3"/>
      <c r="E70" s="3"/>
      <c r="F70" s="4"/>
      <c r="G70" s="3"/>
      <c r="H70" s="4"/>
      <c r="I70" s="50"/>
    </row>
    <row r="71" spans="2:17" x14ac:dyDescent="0.25">
      <c r="B71" s="130" t="s">
        <v>30</v>
      </c>
      <c r="C71" s="127"/>
      <c r="D71" s="127"/>
      <c r="E71" s="127"/>
      <c r="F71" s="127"/>
      <c r="G71" s="127"/>
      <c r="H71" s="127"/>
      <c r="I71" s="131"/>
    </row>
    <row r="72" spans="2:17" x14ac:dyDescent="0.25">
      <c r="B72" s="128" t="s">
        <v>8</v>
      </c>
      <c r="C72" s="129"/>
      <c r="D72" s="12" t="s">
        <v>9</v>
      </c>
      <c r="E72" s="13" t="s">
        <v>10</v>
      </c>
      <c r="F72" s="12" t="s">
        <v>11</v>
      </c>
      <c r="G72" s="13" t="s">
        <v>12</v>
      </c>
      <c r="H72" s="13" t="s">
        <v>13</v>
      </c>
      <c r="I72" s="12" t="s">
        <v>14</v>
      </c>
    </row>
    <row r="73" spans="2:17" ht="51.75" thickBot="1" x14ac:dyDescent="0.3">
      <c r="B73" s="132" t="s">
        <v>15</v>
      </c>
      <c r="C73" s="133"/>
      <c r="D73" s="19" t="s">
        <v>1</v>
      </c>
      <c r="E73" s="20" t="s">
        <v>16</v>
      </c>
      <c r="F73" s="19" t="s">
        <v>3</v>
      </c>
      <c r="G73" s="20" t="s">
        <v>17</v>
      </c>
      <c r="H73" s="20" t="s">
        <v>27</v>
      </c>
      <c r="I73" s="20" t="s">
        <v>18</v>
      </c>
    </row>
    <row r="74" spans="2:17" ht="16.5" thickTop="1" thickBot="1" x14ac:dyDescent="0.3">
      <c r="B74" s="123" t="s">
        <v>19</v>
      </c>
      <c r="C74" s="134"/>
      <c r="D74" s="15" t="s">
        <v>6</v>
      </c>
      <c r="E74" s="83">
        <v>1773</v>
      </c>
      <c r="F74" s="66">
        <f>IF(D74=$E$62,$G$62,IF(D74=$E$63,$G$63,IF(D74=$E$64,$G$64,IF(D74=$E$65,$G$65,IF(D74=$E$66,$G$66,IF(D74=$E$67,$G$67))))))</f>
        <v>100850</v>
      </c>
      <c r="G74" s="84">
        <f>E74/F74</f>
        <v>1.7580565195835399E-2</v>
      </c>
      <c r="H74" s="85">
        <v>1.7000000000000001E-2</v>
      </c>
      <c r="I74" s="84">
        <f t="shared" ref="I74:I85" si="1">G74-H74</f>
        <v>5.8056519583539815E-4</v>
      </c>
    </row>
    <row r="75" spans="2:17" ht="16.5" thickTop="1" thickBot="1" x14ac:dyDescent="0.3">
      <c r="B75" s="123" t="s">
        <v>19</v>
      </c>
      <c r="C75" s="134"/>
      <c r="D75" s="15" t="s">
        <v>7</v>
      </c>
      <c r="E75" s="83">
        <v>886</v>
      </c>
      <c r="F75" s="66">
        <f t="shared" ref="F75:F85" si="2">IF(D75=$E$62,$G$62,IF(D75=$E$63,$G$63,IF(D75=$E$64,$G$64,IF(D75=$E$65,$G$65,IF(D75=$E$66,$G$66,IF(D75=$E$67,$G$67))))))</f>
        <v>91650</v>
      </c>
      <c r="G75" s="84">
        <f>E75/F75</f>
        <v>9.6672122204037106E-3</v>
      </c>
      <c r="H75" s="85">
        <v>8.0000000000000002E-3</v>
      </c>
      <c r="I75" s="84">
        <f t="shared" si="1"/>
        <v>1.6672122204037104E-3</v>
      </c>
    </row>
    <row r="76" spans="2:17" ht="17.25" thickTop="1" thickBot="1" x14ac:dyDescent="0.3">
      <c r="B76" s="123"/>
      <c r="C76" s="134"/>
      <c r="D76" s="15"/>
      <c r="E76" s="83"/>
      <c r="F76" s="66" t="b">
        <f t="shared" si="2"/>
        <v>0</v>
      </c>
      <c r="G76" s="84">
        <f>IFERROR(E76/F76,0)</f>
        <v>0</v>
      </c>
      <c r="H76" s="85"/>
      <c r="I76" s="84">
        <f t="shared" si="1"/>
        <v>0</v>
      </c>
      <c r="M76" s="14"/>
      <c r="N76" s="26"/>
      <c r="O76" s="1"/>
      <c r="P76" s="26"/>
    </row>
    <row r="77" spans="2:17" ht="16.5" thickTop="1" thickBot="1" x14ac:dyDescent="0.3">
      <c r="B77" s="123"/>
      <c r="C77" s="134"/>
      <c r="D77" s="15"/>
      <c r="E77" s="83"/>
      <c r="F77" s="66" t="b">
        <f t="shared" si="2"/>
        <v>0</v>
      </c>
      <c r="G77" s="84">
        <f t="shared" ref="G77:G85" si="3">IFERROR(E77/F77,0)</f>
        <v>0</v>
      </c>
      <c r="H77" s="85"/>
      <c r="I77" s="84">
        <f t="shared" si="1"/>
        <v>0</v>
      </c>
      <c r="M77" s="37"/>
      <c r="N77" s="32"/>
      <c r="O77" s="32"/>
      <c r="P77" s="32"/>
    </row>
    <row r="78" spans="2:17" ht="16.5" thickTop="1" thickBot="1" x14ac:dyDescent="0.3">
      <c r="B78" s="123"/>
      <c r="C78" s="124"/>
      <c r="D78" s="67"/>
      <c r="E78" s="83"/>
      <c r="F78" s="66" t="b">
        <f t="shared" si="2"/>
        <v>0</v>
      </c>
      <c r="G78" s="84">
        <f t="shared" si="3"/>
        <v>0</v>
      </c>
      <c r="H78" s="85"/>
      <c r="I78" s="84">
        <f t="shared" si="1"/>
        <v>0</v>
      </c>
      <c r="M78" s="37"/>
      <c r="N78" s="32"/>
      <c r="O78" s="32"/>
      <c r="P78" s="32"/>
    </row>
    <row r="79" spans="2:17" ht="16.5" thickTop="1" thickBot="1" x14ac:dyDescent="0.3">
      <c r="B79" s="123"/>
      <c r="C79" s="124"/>
      <c r="D79" s="67"/>
      <c r="E79" s="83"/>
      <c r="F79" s="66" t="b">
        <f t="shared" si="2"/>
        <v>0</v>
      </c>
      <c r="G79" s="84">
        <f t="shared" si="3"/>
        <v>0</v>
      </c>
      <c r="H79" s="85"/>
      <c r="I79" s="84">
        <f t="shared" si="1"/>
        <v>0</v>
      </c>
      <c r="M79" s="37"/>
      <c r="N79" s="32"/>
      <c r="O79" s="26"/>
      <c r="P79" s="26"/>
    </row>
    <row r="80" spans="2:17" ht="16.5" thickTop="1" thickBot="1" x14ac:dyDescent="0.3">
      <c r="B80" s="123"/>
      <c r="C80" s="134"/>
      <c r="D80" s="67"/>
      <c r="E80" s="83"/>
      <c r="F80" s="66" t="b">
        <f t="shared" si="2"/>
        <v>0</v>
      </c>
      <c r="G80" s="84">
        <f t="shared" si="3"/>
        <v>0</v>
      </c>
      <c r="H80" s="85"/>
      <c r="I80" s="84">
        <f t="shared" si="1"/>
        <v>0</v>
      </c>
      <c r="M80" s="36"/>
      <c r="N80" s="26"/>
      <c r="O80" s="26"/>
      <c r="P80" s="26"/>
    </row>
    <row r="81" spans="2:16" ht="16.5" thickTop="1" thickBot="1" x14ac:dyDescent="0.3">
      <c r="B81" s="123"/>
      <c r="C81" s="124"/>
      <c r="D81" s="67"/>
      <c r="E81" s="83"/>
      <c r="F81" s="66" t="b">
        <f t="shared" si="2"/>
        <v>0</v>
      </c>
      <c r="G81" s="84">
        <f t="shared" si="3"/>
        <v>0</v>
      </c>
      <c r="H81" s="85"/>
      <c r="I81" s="84">
        <f t="shared" si="1"/>
        <v>0</v>
      </c>
      <c r="M81" s="38"/>
      <c r="N81" s="26"/>
      <c r="O81" s="32"/>
      <c r="P81" s="32"/>
    </row>
    <row r="82" spans="2:16" ht="16.5" thickTop="1" thickBot="1" x14ac:dyDescent="0.3">
      <c r="B82" s="123"/>
      <c r="C82" s="124"/>
      <c r="D82" s="67"/>
      <c r="E82" s="83"/>
      <c r="F82" s="66" t="b">
        <f t="shared" si="2"/>
        <v>0</v>
      </c>
      <c r="G82" s="84">
        <f t="shared" si="3"/>
        <v>0</v>
      </c>
      <c r="H82" s="85"/>
      <c r="I82" s="84">
        <f t="shared" si="1"/>
        <v>0</v>
      </c>
      <c r="M82" s="36"/>
      <c r="N82" s="26"/>
      <c r="O82" s="73"/>
      <c r="P82" s="73"/>
    </row>
    <row r="83" spans="2:16" ht="16.5" thickTop="1" thickBot="1" x14ac:dyDescent="0.3">
      <c r="B83" s="123"/>
      <c r="C83" s="124"/>
      <c r="D83" s="67"/>
      <c r="E83" s="83"/>
      <c r="F83" s="66" t="b">
        <f t="shared" si="2"/>
        <v>0</v>
      </c>
      <c r="G83" s="84">
        <f t="shared" si="3"/>
        <v>0</v>
      </c>
      <c r="H83" s="85"/>
      <c r="I83" s="84">
        <f t="shared" si="1"/>
        <v>0</v>
      </c>
      <c r="O83" s="33"/>
      <c r="P83" s="33"/>
    </row>
    <row r="84" spans="2:16" ht="16.5" thickTop="1" thickBot="1" x14ac:dyDescent="0.3">
      <c r="B84" s="123"/>
      <c r="C84" s="124"/>
      <c r="D84" s="67"/>
      <c r="E84" s="83"/>
      <c r="F84" s="66" t="b">
        <f t="shared" si="2"/>
        <v>0</v>
      </c>
      <c r="G84" s="84">
        <f t="shared" si="3"/>
        <v>0</v>
      </c>
      <c r="H84" s="85"/>
      <c r="I84" s="84">
        <f t="shared" si="1"/>
        <v>0</v>
      </c>
      <c r="M84" s="39"/>
      <c r="N84" s="26"/>
      <c r="O84" s="73"/>
      <c r="P84" s="73"/>
    </row>
    <row r="85" spans="2:16" ht="15.75" thickTop="1" x14ac:dyDescent="0.25">
      <c r="B85" s="125"/>
      <c r="C85" s="126"/>
      <c r="D85" s="99"/>
      <c r="E85" s="100"/>
      <c r="F85" s="114" t="b">
        <f t="shared" si="2"/>
        <v>0</v>
      </c>
      <c r="G85" s="101">
        <f t="shared" si="3"/>
        <v>0</v>
      </c>
      <c r="H85" s="102"/>
      <c r="I85" s="101">
        <f t="shared" si="1"/>
        <v>0</v>
      </c>
      <c r="M85" s="40"/>
      <c r="N85" s="41"/>
      <c r="O85" s="73"/>
      <c r="P85" s="73"/>
    </row>
    <row r="86" spans="2:16" ht="15.75" x14ac:dyDescent="0.25">
      <c r="B86" s="31" t="s">
        <v>49</v>
      </c>
      <c r="C86" s="8"/>
      <c r="D86" s="8"/>
      <c r="E86" s="8"/>
      <c r="F86" s="8"/>
      <c r="G86" s="8"/>
      <c r="H86" s="8"/>
      <c r="I86" s="8"/>
      <c r="M86" s="25"/>
      <c r="N86" s="73"/>
      <c r="O86" s="34"/>
      <c r="P86" s="34"/>
    </row>
    <row r="87" spans="2:16" ht="15.75" x14ac:dyDescent="0.25">
      <c r="B87" s="81"/>
      <c r="C87" s="1"/>
      <c r="D87" s="1"/>
      <c r="E87" s="9"/>
      <c r="F87" s="9"/>
      <c r="G87" s="9"/>
      <c r="H87" s="10"/>
      <c r="I87" s="11"/>
      <c r="M87" s="25"/>
      <c r="N87" s="73"/>
      <c r="O87" s="34"/>
      <c r="P87" s="34"/>
    </row>
    <row r="88" spans="2:16" ht="15.75" x14ac:dyDescent="0.25">
      <c r="B88" s="127" t="s">
        <v>31</v>
      </c>
      <c r="C88" s="127"/>
      <c r="D88" s="127"/>
      <c r="E88" s="127"/>
      <c r="F88" s="127"/>
      <c r="G88" s="127"/>
      <c r="H88" s="10"/>
      <c r="I88" s="11"/>
      <c r="M88" s="38"/>
      <c r="N88" s="34"/>
      <c r="O88" s="26"/>
      <c r="P88" s="26"/>
    </row>
    <row r="89" spans="2:16" ht="15.75" x14ac:dyDescent="0.25">
      <c r="B89" s="128" t="s">
        <v>8</v>
      </c>
      <c r="C89" s="129"/>
      <c r="D89" s="12" t="s">
        <v>9</v>
      </c>
      <c r="E89" s="13" t="s">
        <v>10</v>
      </c>
      <c r="F89" s="12" t="s">
        <v>11</v>
      </c>
      <c r="G89" s="13" t="s">
        <v>12</v>
      </c>
      <c r="H89" s="10"/>
      <c r="I89" s="11"/>
      <c r="M89" s="24"/>
      <c r="N89" s="34"/>
      <c r="O89" s="26"/>
      <c r="P89" s="26"/>
    </row>
    <row r="90" spans="2:16" ht="39" x14ac:dyDescent="0.25">
      <c r="B90" s="117" t="s">
        <v>21</v>
      </c>
      <c r="C90" s="118"/>
      <c r="D90" s="30" t="s">
        <v>22</v>
      </c>
      <c r="E90" s="28" t="s">
        <v>23</v>
      </c>
      <c r="F90" s="28" t="s">
        <v>26</v>
      </c>
      <c r="G90" s="29" t="s">
        <v>25</v>
      </c>
      <c r="H90" s="26"/>
      <c r="I90" s="11"/>
    </row>
    <row r="91" spans="2:16" x14ac:dyDescent="0.25">
      <c r="B91" s="119" t="s">
        <v>19</v>
      </c>
      <c r="C91" s="120"/>
      <c r="D91" s="86" t="s">
        <v>6</v>
      </c>
      <c r="E91" s="87">
        <v>8</v>
      </c>
      <c r="F91" s="103">
        <f>F93/E93*E91</f>
        <v>1772.6666666666667</v>
      </c>
      <c r="G91" s="104">
        <f>G93/E93*E91</f>
        <v>1.6666666666666666E-2</v>
      </c>
      <c r="H91" s="26"/>
      <c r="I91" s="11"/>
    </row>
    <row r="92" spans="2:16" x14ac:dyDescent="0.25">
      <c r="B92" s="119" t="s">
        <v>19</v>
      </c>
      <c r="C92" s="120"/>
      <c r="D92" s="86" t="s">
        <v>7</v>
      </c>
      <c r="E92" s="87">
        <v>4</v>
      </c>
      <c r="F92" s="88">
        <f>F93/E93*E92</f>
        <v>886.33333333333337</v>
      </c>
      <c r="G92" s="89">
        <f>G93/E93*E92</f>
        <v>8.3333333333333332E-3</v>
      </c>
      <c r="H92" s="26"/>
      <c r="I92" s="11"/>
    </row>
    <row r="93" spans="2:16" x14ac:dyDescent="0.25">
      <c r="B93" s="121"/>
      <c r="C93" s="122"/>
      <c r="D93" s="90" t="s">
        <v>24</v>
      </c>
      <c r="E93" s="91">
        <f>SUM(E91:E92)</f>
        <v>12</v>
      </c>
      <c r="F93" s="92">
        <v>2659</v>
      </c>
      <c r="G93" s="93">
        <v>2.5000000000000001E-2</v>
      </c>
      <c r="H93" s="26"/>
      <c r="I93" s="11"/>
    </row>
    <row r="94" spans="2:16" x14ac:dyDescent="0.25">
      <c r="B94" s="31" t="s">
        <v>49</v>
      </c>
      <c r="C94" s="1"/>
      <c r="D94" s="1"/>
      <c r="E94" s="9"/>
      <c r="F94" s="9"/>
      <c r="G94" s="9"/>
      <c r="H94" s="10"/>
      <c r="I94" s="11"/>
    </row>
    <row r="97" spans="2:22" x14ac:dyDescent="0.25">
      <c r="B97" s="106">
        <v>7</v>
      </c>
      <c r="C97" s="77" t="s">
        <v>51</v>
      </c>
    </row>
    <row r="98" spans="2:22" x14ac:dyDescent="0.25">
      <c r="B98" s="106">
        <v>8</v>
      </c>
      <c r="C98" s="77" t="s">
        <v>52</v>
      </c>
    </row>
    <row r="99" spans="2:22" x14ac:dyDescent="0.25">
      <c r="B99" s="106">
        <v>9</v>
      </c>
      <c r="C99" s="74" t="s">
        <v>33</v>
      </c>
    </row>
    <row r="100" spans="2:22" x14ac:dyDescent="0.25">
      <c r="B100" s="106">
        <v>10</v>
      </c>
      <c r="C100" s="77" t="s">
        <v>79</v>
      </c>
    </row>
    <row r="101" spans="2:22" x14ac:dyDescent="0.25">
      <c r="C101" s="77" t="s">
        <v>80</v>
      </c>
    </row>
    <row r="102" spans="2:22" s="26" customFormat="1" x14ac:dyDescent="0.25">
      <c r="C102" s="77"/>
    </row>
    <row r="104" spans="2:22" x14ac:dyDescent="0.25">
      <c r="V104" s="26"/>
    </row>
    <row r="131" spans="2:3" s="26" customFormat="1" x14ac:dyDescent="0.25">
      <c r="B131" s="106">
        <v>11</v>
      </c>
      <c r="C131" s="77" t="s">
        <v>50</v>
      </c>
    </row>
    <row r="180" spans="2:4" s="26" customFormat="1" x14ac:dyDescent="0.25"/>
    <row r="181" spans="2:4" s="26" customFormat="1" x14ac:dyDescent="0.25">
      <c r="B181" s="79">
        <v>12</v>
      </c>
      <c r="C181" s="74" t="s">
        <v>46</v>
      </c>
      <c r="D181" s="42"/>
    </row>
    <row r="182" spans="2:4" x14ac:dyDescent="0.25">
      <c r="B182" s="79">
        <v>13</v>
      </c>
      <c r="C182" s="74" t="s">
        <v>54</v>
      </c>
      <c r="D182" s="42"/>
    </row>
    <row r="183" spans="2:4" s="26" customFormat="1" x14ac:dyDescent="0.25">
      <c r="B183" s="79">
        <v>14</v>
      </c>
      <c r="C183" s="78" t="s">
        <v>35</v>
      </c>
    </row>
    <row r="226" spans="2:3" x14ac:dyDescent="0.25">
      <c r="B226" s="79">
        <v>15</v>
      </c>
      <c r="C226" s="74" t="s">
        <v>64</v>
      </c>
    </row>
    <row r="227" spans="2:3" s="26" customFormat="1" x14ac:dyDescent="0.25">
      <c r="B227" s="79">
        <v>16</v>
      </c>
      <c r="C227" s="74" t="s">
        <v>63</v>
      </c>
    </row>
  </sheetData>
  <mergeCells count="28">
    <mergeCell ref="B93:C93"/>
    <mergeCell ref="B59:H59"/>
    <mergeCell ref="B60:D61"/>
    <mergeCell ref="E60:E61"/>
    <mergeCell ref="F60:F61"/>
    <mergeCell ref="G60:G61"/>
    <mergeCell ref="H60:H61"/>
    <mergeCell ref="B62:D62"/>
    <mergeCell ref="B71:I71"/>
    <mergeCell ref="B88:G88"/>
    <mergeCell ref="B89:C89"/>
    <mergeCell ref="B90:C90"/>
    <mergeCell ref="B91:C91"/>
    <mergeCell ref="B92:C92"/>
    <mergeCell ref="B73:C73"/>
    <mergeCell ref="B74:C74"/>
    <mergeCell ref="B72:C72"/>
    <mergeCell ref="B84:C84"/>
    <mergeCell ref="B85:C85"/>
    <mergeCell ref="B78:C78"/>
    <mergeCell ref="B79:C79"/>
    <mergeCell ref="B80:C80"/>
    <mergeCell ref="B81:C81"/>
    <mergeCell ref="B82:C82"/>
    <mergeCell ref="B83:C83"/>
    <mergeCell ref="B75:C75"/>
    <mergeCell ref="B76:C76"/>
    <mergeCell ref="B77:C77"/>
  </mergeCells>
  <pageMargins left="0.7" right="0.7" top="0.75" bottom="0.75" header="0.3" footer="0.3"/>
  <pageSetup scale="64" fitToHeight="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
  <sheetViews>
    <sheetView workbookViewId="0">
      <selection activeCell="C10" sqref="C10:C11"/>
    </sheetView>
  </sheetViews>
  <sheetFormatPr defaultRowHeight="15" x14ac:dyDescent="0.25"/>
  <cols>
    <col min="1" max="1" width="9.7109375" bestFit="1" customWidth="1"/>
  </cols>
  <sheetData>
    <row r="1" spans="1:2" x14ac:dyDescent="0.25">
      <c r="A1" s="113">
        <v>42038</v>
      </c>
      <c r="B1" t="s">
        <v>81</v>
      </c>
    </row>
    <row r="2" spans="1:2" x14ac:dyDescent="0.25">
      <c r="A2" s="113">
        <v>42164</v>
      </c>
      <c r="B2" t="s">
        <v>82</v>
      </c>
    </row>
    <row r="3" spans="1:2" x14ac:dyDescent="0.25">
      <c r="A3" s="113">
        <v>42164</v>
      </c>
      <c r="B3" t="s">
        <v>83</v>
      </c>
    </row>
    <row r="4" spans="1:2" x14ac:dyDescent="0.25">
      <c r="A4" s="113">
        <v>42220</v>
      </c>
      <c r="B4" t="s">
        <v>85</v>
      </c>
    </row>
    <row r="5" spans="1:2" x14ac:dyDescent="0.25">
      <c r="A5" s="113">
        <v>42584</v>
      </c>
      <c r="B5" t="s">
        <v>86</v>
      </c>
    </row>
    <row r="6" spans="1:2" s="26" customFormat="1" x14ac:dyDescent="0.25">
      <c r="A6" s="113">
        <v>42965</v>
      </c>
      <c r="B6" s="26" t="s">
        <v>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Salary Cap Calculator</vt:lpstr>
      <vt:lpstr>Instruc - Single Salary Cap</vt:lpstr>
      <vt:lpstr>Instruc - Multiple Salary Caps</vt:lpstr>
      <vt:lpstr>Version Review</vt:lpstr>
    </vt:vector>
  </TitlesOfParts>
  <Company>University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Suzette Ashby-Larrabee</dc:creator>
  <cp:lastModifiedBy>Jesse Rice</cp:lastModifiedBy>
  <cp:lastPrinted>2014-03-03T23:20:25Z</cp:lastPrinted>
  <dcterms:created xsi:type="dcterms:W3CDTF">2013-04-02T20:33:07Z</dcterms:created>
  <dcterms:modified xsi:type="dcterms:W3CDTF">2022-02-11T23:00:51Z</dcterms:modified>
</cp:coreProperties>
</file>